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W:\Product directory\tmp\Generátor tabulek parametrů\"/>
    </mc:Choice>
  </mc:AlternateContent>
  <xr:revisionPtr revIDLastSave="0" documentId="13_ncr:1_{65293CE3-BCE2-4D88-95B2-0D6FA47FF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Z Alfanumerické hodnoty" sheetId="3" r:id="rId1"/>
    <sheet name="Parametry a typy produktů" sheetId="2" r:id="rId2"/>
    <sheet name="SK Alfanumerické hodnoty" sheetId="4" r:id="rId3"/>
    <sheet name="EN Alfanumerické hodnoty" sheetId="5" r:id="rId4"/>
  </sheets>
  <definedNames>
    <definedName name="_xlnm._FilterDatabase" localSheetId="0" hidden="1">'CZ Alfanumerické hodnoty'!$A$1:$P$300</definedName>
    <definedName name="_xlnm._FilterDatabase" localSheetId="3" hidden="1">'EN Alfanumerické hodnoty'!$A$1:$P$300</definedName>
    <definedName name="_xlnm._FilterDatabase" localSheetId="1" hidden="1">'Parametry a typy produktů'!$A$1:$BF$155</definedName>
    <definedName name="_xlnm._FilterDatabase" localSheetId="2" hidden="1">'SK Alfanumerické hodnoty'!$A$1:$P$300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0" i="5" l="1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119" i="5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119" i="4"/>
  <c r="A119" i="3" a="1"/>
  <c r="A119" i="3" l="1"/>
  <c r="G20" i="3"/>
  <c r="H20" i="3"/>
  <c r="G19" i="3"/>
  <c r="G34" i="3"/>
  <c r="H34" i="3"/>
  <c r="I34" i="3"/>
  <c r="J34" i="3"/>
  <c r="K34" i="3"/>
  <c r="G67" i="3"/>
  <c r="H67" i="3"/>
  <c r="A117" i="3" a="1"/>
  <c r="C119" i="3" a="1"/>
  <c r="C119" i="3" l="1"/>
  <c r="A117" i="3"/>
  <c r="F16" i="3"/>
  <c r="C117" i="3" a="1"/>
  <c r="C117" i="3" l="1"/>
  <c r="A299" i="3" a="1"/>
  <c r="A299" i="3" s="1"/>
  <c r="C299" i="3" s="1" a="1"/>
  <c r="C299" i="3" s="1"/>
  <c r="F299" i="3"/>
  <c r="G299" i="3"/>
  <c r="H299" i="3"/>
  <c r="I299" i="3"/>
  <c r="J299" i="3"/>
  <c r="K299" i="3"/>
  <c r="L299" i="3"/>
  <c r="M299" i="3"/>
  <c r="N299" i="3"/>
  <c r="O299" i="3"/>
  <c r="A300" i="3" a="1"/>
  <c r="A300" i="3" s="1"/>
  <c r="C300" i="3" s="1" a="1"/>
  <c r="C300" i="3" s="1"/>
  <c r="F300" i="3"/>
  <c r="G300" i="3"/>
  <c r="H300" i="3"/>
  <c r="I300" i="3"/>
  <c r="J300" i="3"/>
  <c r="K300" i="3"/>
  <c r="L300" i="3"/>
  <c r="M300" i="3"/>
  <c r="N300" i="3"/>
  <c r="O300" i="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2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2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2" i="4"/>
  <c r="K26" i="3"/>
  <c r="A39" i="3" a="1"/>
  <c r="A38" i="3" a="1"/>
  <c r="A39" i="3" l="1"/>
  <c r="A38" i="3"/>
  <c r="K34" i="4"/>
  <c r="G34" i="4"/>
  <c r="I34" i="4"/>
  <c r="H34" i="4"/>
  <c r="J34" i="4"/>
  <c r="G67" i="5"/>
  <c r="G89" i="5" s="1"/>
  <c r="H67" i="5"/>
  <c r="H84" i="5" s="1"/>
  <c r="G19" i="5"/>
  <c r="G78" i="5" s="1"/>
  <c r="H19" i="5"/>
  <c r="G20" i="4"/>
  <c r="G56" i="4" s="1"/>
  <c r="H20" i="4"/>
  <c r="H56" i="4" s="1"/>
  <c r="J34" i="5"/>
  <c r="H34" i="5"/>
  <c r="K34" i="5"/>
  <c r="G34" i="5"/>
  <c r="I34" i="5"/>
  <c r="G20" i="5"/>
  <c r="H20" i="5"/>
  <c r="H79" i="5" s="1"/>
  <c r="G67" i="4"/>
  <c r="G75" i="4" s="1"/>
  <c r="H67" i="4"/>
  <c r="H84" i="4" s="1"/>
  <c r="G19" i="4"/>
  <c r="G55" i="4" s="1"/>
  <c r="G21" i="5"/>
  <c r="G49" i="5" s="1"/>
  <c r="H21" i="5"/>
  <c r="H49" i="5" s="1"/>
  <c r="A300" i="4" a="1"/>
  <c r="A300" i="4" s="1"/>
  <c r="C300" i="4" s="1" a="1"/>
  <c r="C300" i="4" s="1"/>
  <c r="A279" i="4" a="1"/>
  <c r="A279" i="4" s="1"/>
  <c r="C279" i="4" s="1" a="1"/>
  <c r="C279" i="4" s="1"/>
  <c r="A215" i="4" a="1"/>
  <c r="A215" i="4" s="1"/>
  <c r="C215" i="4" s="1" a="1"/>
  <c r="C215" i="4" s="1"/>
  <c r="A263" i="4" a="1"/>
  <c r="A263" i="4" s="1"/>
  <c r="C263" i="4" s="1" a="1"/>
  <c r="C263" i="4" s="1"/>
  <c r="A199" i="4" a="1"/>
  <c r="A199" i="4" s="1"/>
  <c r="C199" i="4" s="1" a="1"/>
  <c r="C199" i="4" s="1"/>
  <c r="A295" i="4" a="1"/>
  <c r="A295" i="4" s="1"/>
  <c r="C295" i="4" s="1" a="1"/>
  <c r="C295" i="4" s="1"/>
  <c r="A247" i="4" a="1"/>
  <c r="A247" i="4" s="1"/>
  <c r="C247" i="4" s="1" a="1"/>
  <c r="C247" i="4" s="1"/>
  <c r="A231" i="4" a="1"/>
  <c r="A231" i="4" s="1"/>
  <c r="C231" i="4" s="1" a="1"/>
  <c r="C231" i="4" s="1"/>
  <c r="A183" i="4" a="1"/>
  <c r="A183" i="4" s="1"/>
  <c r="C183" i="4" s="1" a="1"/>
  <c r="C183" i="4" s="1"/>
  <c r="A167" i="4" a="1"/>
  <c r="A167" i="4" s="1"/>
  <c r="C167" i="4" s="1" a="1"/>
  <c r="C167" i="4" s="1"/>
  <c r="A151" i="4" a="1"/>
  <c r="A151" i="4" s="1"/>
  <c r="C151" i="4" s="1" a="1"/>
  <c r="C151" i="4" s="1"/>
  <c r="A292" i="5" a="1"/>
  <c r="A292" i="5" s="1"/>
  <c r="C292" i="5" s="1" a="1"/>
  <c r="C292" i="5" s="1"/>
  <c r="A260" i="5" a="1"/>
  <c r="A260" i="5" s="1"/>
  <c r="C260" i="5" s="1" a="1"/>
  <c r="C260" i="5" s="1"/>
  <c r="A244" i="5" a="1"/>
  <c r="A244" i="5" s="1"/>
  <c r="C244" i="5" s="1" a="1"/>
  <c r="C244" i="5" s="1"/>
  <c r="A228" i="5" a="1"/>
  <c r="A228" i="5" s="1"/>
  <c r="C228" i="5" s="1" a="1"/>
  <c r="C228" i="5" s="1"/>
  <c r="A212" i="5" a="1"/>
  <c r="A212" i="5" s="1"/>
  <c r="C212" i="5" s="1" a="1"/>
  <c r="C212" i="5" s="1"/>
  <c r="A196" i="5" a="1"/>
  <c r="A196" i="5" s="1"/>
  <c r="C196" i="5" s="1" a="1"/>
  <c r="C196" i="5" s="1"/>
  <c r="A180" i="5" a="1"/>
  <c r="A180" i="5" s="1"/>
  <c r="C180" i="5" s="1" a="1"/>
  <c r="C180" i="5" s="1"/>
  <c r="A164" i="5" a="1"/>
  <c r="A164" i="5" s="1"/>
  <c r="C164" i="5" s="1" a="1"/>
  <c r="C164" i="5" s="1"/>
  <c r="A148" i="5" a="1"/>
  <c r="A148" i="5" s="1"/>
  <c r="C148" i="5" s="1" a="1"/>
  <c r="C148" i="5" s="1"/>
  <c r="A291" i="4" a="1"/>
  <c r="A291" i="4" s="1"/>
  <c r="C291" i="4" s="1" a="1"/>
  <c r="C291" i="4" s="1"/>
  <c r="A275" i="4" a="1"/>
  <c r="A275" i="4" s="1"/>
  <c r="C275" i="4" s="1" a="1"/>
  <c r="C275" i="4" s="1"/>
  <c r="A259" i="4" a="1"/>
  <c r="A259" i="4" s="1"/>
  <c r="C259" i="4" s="1" a="1"/>
  <c r="C259" i="4" s="1"/>
  <c r="A243" i="4" a="1"/>
  <c r="A243" i="4" s="1"/>
  <c r="C243" i="4" s="1" a="1"/>
  <c r="C243" i="4" s="1"/>
  <c r="A227" i="4" a="1"/>
  <c r="A227" i="4" s="1"/>
  <c r="C227" i="4" s="1" a="1"/>
  <c r="C227" i="4" s="1"/>
  <c r="A211" i="4" a="1"/>
  <c r="A211" i="4" s="1"/>
  <c r="C211" i="4" s="1" a="1"/>
  <c r="C211" i="4" s="1"/>
  <c r="A195" i="4" a="1"/>
  <c r="A195" i="4" s="1"/>
  <c r="C195" i="4" s="1" a="1"/>
  <c r="C195" i="4" s="1"/>
  <c r="A179" i="4" a="1"/>
  <c r="A179" i="4" s="1"/>
  <c r="C179" i="4" s="1" a="1"/>
  <c r="C179" i="4" s="1"/>
  <c r="A163" i="4" a="1"/>
  <c r="A163" i="4" s="1"/>
  <c r="C163" i="4" s="1" a="1"/>
  <c r="C163" i="4" s="1"/>
  <c r="A147" i="4" a="1"/>
  <c r="A147" i="4" s="1"/>
  <c r="C147" i="4" s="1" a="1"/>
  <c r="C147" i="4" s="1"/>
  <c r="A300" i="5" a="1"/>
  <c r="A300" i="5" s="1"/>
  <c r="C300" i="5" s="1" a="1"/>
  <c r="C300" i="5" s="1"/>
  <c r="A284" i="5" a="1"/>
  <c r="A284" i="5" s="1"/>
  <c r="C284" i="5" s="1" a="1"/>
  <c r="C284" i="5" s="1"/>
  <c r="A268" i="5" a="1"/>
  <c r="A268" i="5" s="1"/>
  <c r="C268" i="5" s="1" a="1"/>
  <c r="C268" i="5" s="1"/>
  <c r="A252" i="5" a="1"/>
  <c r="A252" i="5" s="1"/>
  <c r="C252" i="5" s="1" a="1"/>
  <c r="C252" i="5" s="1"/>
  <c r="A236" i="5" a="1"/>
  <c r="A236" i="5" s="1"/>
  <c r="C236" i="5" s="1" a="1"/>
  <c r="C236" i="5" s="1"/>
  <c r="A220" i="5" a="1"/>
  <c r="A220" i="5" s="1"/>
  <c r="C220" i="5" s="1" a="1"/>
  <c r="C220" i="5" s="1"/>
  <c r="A204" i="5" a="1"/>
  <c r="A204" i="5" s="1"/>
  <c r="C204" i="5" s="1" a="1"/>
  <c r="C204" i="5" s="1"/>
  <c r="A188" i="5" a="1"/>
  <c r="A188" i="5" s="1"/>
  <c r="C188" i="5" s="1" a="1"/>
  <c r="C188" i="5" s="1"/>
  <c r="A172" i="5" a="1"/>
  <c r="A172" i="5" s="1"/>
  <c r="C172" i="5" s="1" a="1"/>
  <c r="C172" i="5" s="1"/>
  <c r="A156" i="5" a="1"/>
  <c r="A156" i="5" s="1"/>
  <c r="C156" i="5" s="1" a="1"/>
  <c r="C156" i="5" s="1"/>
  <c r="A140" i="5" a="1"/>
  <c r="A140" i="5" s="1"/>
  <c r="C140" i="5" s="1" a="1"/>
  <c r="C140" i="5" s="1"/>
  <c r="A288" i="5" a="1"/>
  <c r="A288" i="5" s="1"/>
  <c r="C288" i="5" s="1" a="1"/>
  <c r="C288" i="5" s="1"/>
  <c r="A272" i="5" a="1"/>
  <c r="A272" i="5" s="1"/>
  <c r="C272" i="5" s="1" a="1"/>
  <c r="C272" i="5" s="1"/>
  <c r="A256" i="5" a="1"/>
  <c r="A256" i="5" s="1"/>
  <c r="C256" i="5" s="1" a="1"/>
  <c r="C256" i="5" s="1"/>
  <c r="A240" i="5" a="1"/>
  <c r="A240" i="5" s="1"/>
  <c r="C240" i="5" s="1" a="1"/>
  <c r="C240" i="5" s="1"/>
  <c r="A224" i="5" a="1"/>
  <c r="A224" i="5" s="1"/>
  <c r="C224" i="5" s="1" a="1"/>
  <c r="C224" i="5" s="1"/>
  <c r="A208" i="5" a="1"/>
  <c r="A208" i="5" s="1"/>
  <c r="C208" i="5" s="1" a="1"/>
  <c r="C208" i="5" s="1"/>
  <c r="A192" i="5" a="1"/>
  <c r="A192" i="5" s="1"/>
  <c r="C192" i="5" s="1" a="1"/>
  <c r="C192" i="5" s="1"/>
  <c r="A176" i="5" a="1"/>
  <c r="A176" i="5" s="1"/>
  <c r="C176" i="5" s="1" a="1"/>
  <c r="C176" i="5" s="1"/>
  <c r="A160" i="5" a="1"/>
  <c r="A160" i="5" s="1"/>
  <c r="C160" i="5" s="1" a="1"/>
  <c r="C160" i="5" s="1"/>
  <c r="A144" i="5" a="1"/>
  <c r="A144" i="5" s="1"/>
  <c r="C144" i="5" s="1" a="1"/>
  <c r="C144" i="5" s="1"/>
  <c r="A229" i="5" a="1"/>
  <c r="A229" i="5" s="1"/>
  <c r="C229" i="5" s="1" a="1"/>
  <c r="C229" i="5" s="1"/>
  <c r="A165" i="5" a="1"/>
  <c r="A165" i="5" s="1"/>
  <c r="C165" i="5" s="1" a="1"/>
  <c r="C165" i="5" s="1"/>
  <c r="A233" i="5" a="1"/>
  <c r="A233" i="5" s="1"/>
  <c r="C233" i="5" s="1" a="1"/>
  <c r="C233" i="5" s="1"/>
  <c r="A280" i="5" a="1"/>
  <c r="A280" i="5" s="1"/>
  <c r="C280" i="5" s="1" a="1"/>
  <c r="C280" i="5" s="1"/>
  <c r="A264" i="5" a="1"/>
  <c r="A264" i="5" s="1"/>
  <c r="C264" i="5" s="1" a="1"/>
  <c r="C264" i="5" s="1"/>
  <c r="A248" i="5" a="1"/>
  <c r="A248" i="5" s="1"/>
  <c r="C248" i="5" s="1" a="1"/>
  <c r="C248" i="5" s="1"/>
  <c r="A232" i="5" a="1"/>
  <c r="A232" i="5" s="1"/>
  <c r="C232" i="5" s="1" a="1"/>
  <c r="C232" i="5" s="1"/>
  <c r="A216" i="5" a="1"/>
  <c r="A216" i="5" s="1"/>
  <c r="C216" i="5" s="1" a="1"/>
  <c r="C216" i="5" s="1"/>
  <c r="A200" i="5" a="1"/>
  <c r="A200" i="5" s="1"/>
  <c r="C200" i="5" s="1" a="1"/>
  <c r="C200" i="5" s="1"/>
  <c r="A184" i="5" a="1"/>
  <c r="A184" i="5" s="1"/>
  <c r="C184" i="5" s="1" a="1"/>
  <c r="C184" i="5" s="1"/>
  <c r="A168" i="5" a="1"/>
  <c r="A168" i="5" s="1"/>
  <c r="C168" i="5" s="1" a="1"/>
  <c r="C168" i="5" s="1"/>
  <c r="A152" i="5" a="1"/>
  <c r="A152" i="5" s="1"/>
  <c r="C152" i="5" s="1" a="1"/>
  <c r="C152" i="5" s="1"/>
  <c r="A285" i="5" a="1"/>
  <c r="A285" i="5" s="1"/>
  <c r="C285" i="5" s="1" a="1"/>
  <c r="C285" i="5" s="1"/>
  <c r="A199" i="5" a="1"/>
  <c r="A199" i="5" s="1"/>
  <c r="C199" i="5" s="1" a="1"/>
  <c r="C199" i="5" s="1"/>
  <c r="A283" i="4" a="1"/>
  <c r="A283" i="4" s="1"/>
  <c r="C283" i="4" s="1" a="1"/>
  <c r="C283" i="4" s="1"/>
  <c r="A267" i="4" a="1"/>
  <c r="A267" i="4" s="1"/>
  <c r="C267" i="4" s="1" a="1"/>
  <c r="C267" i="4" s="1"/>
  <c r="A251" i="4" a="1"/>
  <c r="A251" i="4" s="1"/>
  <c r="C251" i="4" s="1" a="1"/>
  <c r="C251" i="4" s="1"/>
  <c r="A235" i="4" a="1"/>
  <c r="A235" i="4" s="1"/>
  <c r="C235" i="4" s="1" a="1"/>
  <c r="C235" i="4" s="1"/>
  <c r="A219" i="4" a="1"/>
  <c r="A219" i="4" s="1"/>
  <c r="C219" i="4" s="1" a="1"/>
  <c r="C219" i="4" s="1"/>
  <c r="A203" i="4" a="1"/>
  <c r="A203" i="4" s="1"/>
  <c r="C203" i="4" s="1" a="1"/>
  <c r="C203" i="4" s="1"/>
  <c r="A187" i="4" a="1"/>
  <c r="A187" i="4" s="1"/>
  <c r="C187" i="4" s="1" a="1"/>
  <c r="C187" i="4" s="1"/>
  <c r="A171" i="4" a="1"/>
  <c r="A171" i="4" s="1"/>
  <c r="C171" i="4" s="1" a="1"/>
  <c r="C171" i="4" s="1"/>
  <c r="A155" i="4" a="1"/>
  <c r="A155" i="4" s="1"/>
  <c r="C155" i="4" s="1" a="1"/>
  <c r="C155" i="4" s="1"/>
  <c r="A139" i="4" a="1"/>
  <c r="A139" i="4" s="1"/>
  <c r="C139" i="4" s="1" a="1"/>
  <c r="C139" i="4" s="1"/>
  <c r="A270" i="5" a="1"/>
  <c r="A270" i="5" s="1"/>
  <c r="C270" i="5" s="1" a="1"/>
  <c r="C270" i="5" s="1"/>
  <c r="A266" i="5" a="1"/>
  <c r="A266" i="5" s="1"/>
  <c r="C266" i="5" s="1" a="1"/>
  <c r="C266" i="5" s="1"/>
  <c r="A246" i="5" a="1"/>
  <c r="A246" i="5" s="1"/>
  <c r="C246" i="5" s="1" a="1"/>
  <c r="C246" i="5" s="1"/>
  <c r="A182" i="5" a="1"/>
  <c r="A182" i="5" s="1"/>
  <c r="C182" i="5" s="1" a="1"/>
  <c r="C182" i="5" s="1"/>
  <c r="A178" i="5" a="1"/>
  <c r="A178" i="5" s="1"/>
  <c r="C178" i="5" s="1" a="1"/>
  <c r="C178" i="5" s="1"/>
  <c r="A143" i="5" a="1"/>
  <c r="A143" i="5" s="1"/>
  <c r="C143" i="5" s="1" a="1"/>
  <c r="C143" i="5" s="1"/>
  <c r="A195" i="5" a="1"/>
  <c r="A195" i="5" s="1"/>
  <c r="C195" i="5" s="1" a="1"/>
  <c r="C195" i="5" s="1"/>
  <c r="A298" i="5" a="1"/>
  <c r="A298" i="5" s="1"/>
  <c r="C298" i="5" s="1" a="1"/>
  <c r="C298" i="5" s="1"/>
  <c r="A294" i="5" a="1"/>
  <c r="A294" i="5" s="1"/>
  <c r="C294" i="5" s="1" a="1"/>
  <c r="C294" i="5" s="1"/>
  <c r="A290" i="5" a="1"/>
  <c r="A290" i="5" s="1"/>
  <c r="C290" i="5" s="1" a="1"/>
  <c r="C290" i="5" s="1"/>
  <c r="A286" i="5" a="1"/>
  <c r="A286" i="5" s="1"/>
  <c r="C286" i="5" s="1" a="1"/>
  <c r="C286" i="5" s="1"/>
  <c r="A282" i="5" a="1"/>
  <c r="A282" i="5" s="1"/>
  <c r="C282" i="5" s="1" a="1"/>
  <c r="C282" i="5" s="1"/>
  <c r="A278" i="5" a="1"/>
  <c r="A278" i="5" s="1"/>
  <c r="C278" i="5" s="1" a="1"/>
  <c r="C278" i="5" s="1"/>
  <c r="A274" i="5" a="1"/>
  <c r="A274" i="5" s="1"/>
  <c r="C274" i="5" s="1" a="1"/>
  <c r="C274" i="5" s="1"/>
  <c r="A262" i="5" a="1"/>
  <c r="A262" i="5" s="1"/>
  <c r="C262" i="5" s="1" a="1"/>
  <c r="C262" i="5" s="1"/>
  <c r="A258" i="5" a="1"/>
  <c r="A258" i="5" s="1"/>
  <c r="C258" i="5" s="1" a="1"/>
  <c r="C258" i="5" s="1"/>
  <c r="A254" i="5" a="1"/>
  <c r="A254" i="5" s="1"/>
  <c r="C254" i="5" s="1" a="1"/>
  <c r="C254" i="5" s="1"/>
  <c r="A250" i="5" a="1"/>
  <c r="A250" i="5" s="1"/>
  <c r="C250" i="5" s="1" a="1"/>
  <c r="C250" i="5" s="1"/>
  <c r="A242" i="5" a="1"/>
  <c r="A242" i="5" s="1"/>
  <c r="C242" i="5" s="1" a="1"/>
  <c r="C242" i="5" s="1"/>
  <c r="A238" i="5" a="1"/>
  <c r="A238" i="5" s="1"/>
  <c r="C238" i="5" s="1" a="1"/>
  <c r="C238" i="5" s="1"/>
  <c r="A234" i="5" a="1"/>
  <c r="A234" i="5" s="1"/>
  <c r="C234" i="5" s="1" a="1"/>
  <c r="C234" i="5" s="1"/>
  <c r="A230" i="5" a="1"/>
  <c r="A230" i="5" s="1"/>
  <c r="C230" i="5" s="1" a="1"/>
  <c r="C230" i="5" s="1"/>
  <c r="A226" i="5" a="1"/>
  <c r="A226" i="5" s="1"/>
  <c r="C226" i="5" s="1" a="1"/>
  <c r="C226" i="5" s="1"/>
  <c r="A222" i="5" a="1"/>
  <c r="A222" i="5" s="1"/>
  <c r="C222" i="5" s="1" a="1"/>
  <c r="C222" i="5" s="1"/>
  <c r="A218" i="5" a="1"/>
  <c r="A218" i="5" s="1"/>
  <c r="C218" i="5" s="1" a="1"/>
  <c r="C218" i="5" s="1"/>
  <c r="A214" i="5" a="1"/>
  <c r="A214" i="5" s="1"/>
  <c r="C214" i="5" s="1" a="1"/>
  <c r="C214" i="5" s="1"/>
  <c r="A210" i="5" a="1"/>
  <c r="A210" i="5" s="1"/>
  <c r="C210" i="5" s="1" a="1"/>
  <c r="C210" i="5" s="1"/>
  <c r="A206" i="5" a="1"/>
  <c r="A206" i="5" s="1"/>
  <c r="C206" i="5" s="1" a="1"/>
  <c r="C206" i="5" s="1"/>
  <c r="A202" i="5" a="1"/>
  <c r="A202" i="5" s="1"/>
  <c r="C202" i="5" s="1" a="1"/>
  <c r="C202" i="5" s="1"/>
  <c r="A198" i="5" a="1"/>
  <c r="A198" i="5" s="1"/>
  <c r="C198" i="5" s="1" a="1"/>
  <c r="C198" i="5" s="1"/>
  <c r="A194" i="5" a="1"/>
  <c r="A194" i="5" s="1"/>
  <c r="C194" i="5" s="1" a="1"/>
  <c r="C194" i="5" s="1"/>
  <c r="A190" i="5" a="1"/>
  <c r="A190" i="5" s="1"/>
  <c r="C190" i="5" s="1" a="1"/>
  <c r="C190" i="5" s="1"/>
  <c r="A186" i="5" a="1"/>
  <c r="A186" i="5" s="1"/>
  <c r="C186" i="5" s="1" a="1"/>
  <c r="C186" i="5" s="1"/>
  <c r="A174" i="5" a="1"/>
  <c r="A174" i="5" s="1"/>
  <c r="C174" i="5" s="1" a="1"/>
  <c r="C174" i="5" s="1"/>
  <c r="A170" i="5" a="1"/>
  <c r="A170" i="5" s="1"/>
  <c r="C170" i="5" s="1" a="1"/>
  <c r="C170" i="5" s="1"/>
  <c r="A166" i="5" a="1"/>
  <c r="A166" i="5" s="1"/>
  <c r="C166" i="5" s="1" a="1"/>
  <c r="C166" i="5" s="1"/>
  <c r="A162" i="5" a="1"/>
  <c r="A162" i="5" s="1"/>
  <c r="C162" i="5" s="1" a="1"/>
  <c r="C162" i="5" s="1"/>
  <c r="A158" i="5" a="1"/>
  <c r="A158" i="5" s="1"/>
  <c r="C158" i="5" s="1" a="1"/>
  <c r="C158" i="5" s="1"/>
  <c r="A154" i="5" a="1"/>
  <c r="A154" i="5" s="1"/>
  <c r="C154" i="5" s="1" a="1"/>
  <c r="C154" i="5" s="1"/>
  <c r="A150" i="5" a="1"/>
  <c r="A150" i="5" s="1"/>
  <c r="C150" i="5" s="1" a="1"/>
  <c r="C150" i="5" s="1"/>
  <c r="A146" i="5" a="1"/>
  <c r="A146" i="5" s="1"/>
  <c r="C146" i="5" s="1" a="1"/>
  <c r="C146" i="5" s="1"/>
  <c r="A142" i="5" a="1"/>
  <c r="A142" i="5" s="1"/>
  <c r="C142" i="5" s="1" a="1"/>
  <c r="C142" i="5" s="1"/>
  <c r="A138" i="5" a="1"/>
  <c r="A138" i="5" s="1"/>
  <c r="C138" i="5" s="1" a="1"/>
  <c r="C138" i="5" s="1"/>
  <c r="K29" i="4"/>
  <c r="M25" i="4"/>
  <c r="M51" i="4" s="1"/>
  <c r="O21" i="4"/>
  <c r="O49" i="4" s="1"/>
  <c r="O17" i="4"/>
  <c r="O87" i="4" s="1"/>
  <c r="G9" i="4"/>
  <c r="M5" i="4"/>
  <c r="A296" i="5" a="1"/>
  <c r="A296" i="5" s="1"/>
  <c r="C296" i="5" s="1" a="1"/>
  <c r="C296" i="5" s="1"/>
  <c r="A276" i="5" a="1"/>
  <c r="A276" i="5" s="1"/>
  <c r="C276" i="5" s="1" a="1"/>
  <c r="C276" i="5" s="1"/>
  <c r="O18" i="4"/>
  <c r="O54" i="4" s="1"/>
  <c r="M28" i="4"/>
  <c r="A299" i="5" a="1"/>
  <c r="A299" i="5" s="1"/>
  <c r="C299" i="5" s="1" a="1"/>
  <c r="C299" i="5" s="1"/>
  <c r="A295" i="5" a="1"/>
  <c r="A295" i="5" s="1"/>
  <c r="C295" i="5" s="1" a="1"/>
  <c r="C295" i="5" s="1"/>
  <c r="A291" i="5" a="1"/>
  <c r="A291" i="5" s="1"/>
  <c r="C291" i="5" s="1" a="1"/>
  <c r="C291" i="5" s="1"/>
  <c r="A283" i="5" a="1"/>
  <c r="A283" i="5" s="1"/>
  <c r="C283" i="5" s="1" a="1"/>
  <c r="C283" i="5" s="1"/>
  <c r="A279" i="5" a="1"/>
  <c r="A279" i="5" s="1"/>
  <c r="C279" i="5" s="1" a="1"/>
  <c r="C279" i="5" s="1"/>
  <c r="A275" i="5" a="1"/>
  <c r="A275" i="5" s="1"/>
  <c r="C275" i="5" s="1" a="1"/>
  <c r="C275" i="5" s="1"/>
  <c r="A271" i="5" a="1"/>
  <c r="A271" i="5" s="1"/>
  <c r="C271" i="5" s="1" a="1"/>
  <c r="C271" i="5" s="1"/>
  <c r="A267" i="5" a="1"/>
  <c r="A267" i="5" s="1"/>
  <c r="C267" i="5" s="1" a="1"/>
  <c r="C267" i="5" s="1"/>
  <c r="A263" i="5" a="1"/>
  <c r="A263" i="5" s="1"/>
  <c r="C263" i="5" s="1" a="1"/>
  <c r="C263" i="5" s="1"/>
  <c r="A259" i="5" a="1"/>
  <c r="A259" i="5" s="1"/>
  <c r="C259" i="5" s="1" a="1"/>
  <c r="C259" i="5" s="1"/>
  <c r="A255" i="5" a="1"/>
  <c r="A255" i="5" s="1"/>
  <c r="C255" i="5" s="1" a="1"/>
  <c r="C255" i="5" s="1"/>
  <c r="A251" i="5" a="1"/>
  <c r="A251" i="5" s="1"/>
  <c r="C251" i="5" s="1" a="1"/>
  <c r="C251" i="5" s="1"/>
  <c r="A247" i="5" a="1"/>
  <c r="A247" i="5" s="1"/>
  <c r="C247" i="5" s="1" a="1"/>
  <c r="C247" i="5" s="1"/>
  <c r="A243" i="5" a="1"/>
  <c r="A243" i="5" s="1"/>
  <c r="C243" i="5" s="1" a="1"/>
  <c r="C243" i="5" s="1"/>
  <c r="A239" i="5" a="1"/>
  <c r="A239" i="5" s="1"/>
  <c r="C239" i="5" s="1" a="1"/>
  <c r="C239" i="5" s="1"/>
  <c r="A235" i="5" a="1"/>
  <c r="A235" i="5" s="1"/>
  <c r="C235" i="5" s="1" a="1"/>
  <c r="C235" i="5" s="1"/>
  <c r="A231" i="5" a="1"/>
  <c r="A231" i="5" s="1"/>
  <c r="C231" i="5" s="1" a="1"/>
  <c r="C231" i="5" s="1"/>
  <c r="A227" i="5" a="1"/>
  <c r="A227" i="5" s="1"/>
  <c r="C227" i="5" s="1" a="1"/>
  <c r="C227" i="5" s="1"/>
  <c r="A223" i="5" a="1"/>
  <c r="A223" i="5" s="1"/>
  <c r="C223" i="5" s="1" a="1"/>
  <c r="C223" i="5" s="1"/>
  <c r="A219" i="5" a="1"/>
  <c r="A219" i="5" s="1"/>
  <c r="C219" i="5" s="1" a="1"/>
  <c r="C219" i="5" s="1"/>
  <c r="A215" i="5" a="1"/>
  <c r="A215" i="5" s="1"/>
  <c r="C215" i="5" s="1" a="1"/>
  <c r="C215" i="5" s="1"/>
  <c r="A211" i="5" a="1"/>
  <c r="A211" i="5" s="1"/>
  <c r="C211" i="5" s="1" a="1"/>
  <c r="C211" i="5" s="1"/>
  <c r="A207" i="5" a="1"/>
  <c r="A207" i="5" s="1"/>
  <c r="C207" i="5" s="1" a="1"/>
  <c r="C207" i="5" s="1"/>
  <c r="A203" i="5" a="1"/>
  <c r="A203" i="5" s="1"/>
  <c r="C203" i="5" s="1" a="1"/>
  <c r="C203" i="5" s="1"/>
  <c r="A191" i="5" a="1"/>
  <c r="A191" i="5" s="1"/>
  <c r="C191" i="5" s="1" a="1"/>
  <c r="C191" i="5" s="1"/>
  <c r="A187" i="5" a="1"/>
  <c r="A187" i="5" s="1"/>
  <c r="C187" i="5" s="1" a="1"/>
  <c r="C187" i="5" s="1"/>
  <c r="A183" i="5" a="1"/>
  <c r="A183" i="5" s="1"/>
  <c r="C183" i="5" s="1" a="1"/>
  <c r="C183" i="5" s="1"/>
  <c r="A179" i="5" a="1"/>
  <c r="A179" i="5" s="1"/>
  <c r="C179" i="5" s="1" a="1"/>
  <c r="C179" i="5" s="1"/>
  <c r="A175" i="5" a="1"/>
  <c r="A175" i="5" s="1"/>
  <c r="C175" i="5" s="1" a="1"/>
  <c r="C175" i="5" s="1"/>
  <c r="A171" i="5" a="1"/>
  <c r="A171" i="5" s="1"/>
  <c r="C171" i="5" s="1" a="1"/>
  <c r="C171" i="5" s="1"/>
  <c r="A167" i="5" a="1"/>
  <c r="A167" i="5" s="1"/>
  <c r="C167" i="5" s="1" a="1"/>
  <c r="C167" i="5" s="1"/>
  <c r="A163" i="5" a="1"/>
  <c r="A163" i="5" s="1"/>
  <c r="C163" i="5" s="1" a="1"/>
  <c r="C163" i="5" s="1"/>
  <c r="A159" i="5" a="1"/>
  <c r="A159" i="5" s="1"/>
  <c r="C159" i="5" s="1" a="1"/>
  <c r="C159" i="5" s="1"/>
  <c r="A155" i="5" a="1"/>
  <c r="A155" i="5" s="1"/>
  <c r="C155" i="5" s="1" a="1"/>
  <c r="C155" i="5" s="1"/>
  <c r="A151" i="5" a="1"/>
  <c r="A151" i="5" s="1"/>
  <c r="C151" i="5" s="1" a="1"/>
  <c r="C151" i="5" s="1"/>
  <c r="A147" i="5" a="1"/>
  <c r="A147" i="5" s="1"/>
  <c r="C147" i="5" s="1" a="1"/>
  <c r="C147" i="5" s="1"/>
  <c r="A139" i="5" a="1"/>
  <c r="A139" i="5" s="1"/>
  <c r="C139" i="5" s="1" a="1"/>
  <c r="C139" i="5" s="1"/>
  <c r="A297" i="5" a="1"/>
  <c r="A297" i="5" s="1"/>
  <c r="C297" i="5" s="1" a="1"/>
  <c r="C297" i="5" s="1"/>
  <c r="A257" i="5" a="1"/>
  <c r="A257" i="5" s="1"/>
  <c r="C257" i="5" s="1" a="1"/>
  <c r="C257" i="5" s="1"/>
  <c r="A237" i="5" a="1"/>
  <c r="A237" i="5" s="1"/>
  <c r="C237" i="5" s="1" a="1"/>
  <c r="C237" i="5" s="1"/>
  <c r="A173" i="5" a="1"/>
  <c r="A173" i="5" s="1"/>
  <c r="C173" i="5" s="1" a="1"/>
  <c r="C173" i="5" s="1"/>
  <c r="A169" i="5" a="1"/>
  <c r="A169" i="5" s="1"/>
  <c r="C169" i="5" s="1" a="1"/>
  <c r="C169" i="5" s="1"/>
  <c r="L26" i="4"/>
  <c r="L52" i="4" s="1"/>
  <c r="L10" i="4"/>
  <c r="M93" i="4"/>
  <c r="I93" i="4"/>
  <c r="L93" i="4"/>
  <c r="O93" i="4"/>
  <c r="K93" i="4"/>
  <c r="N93" i="4"/>
  <c r="J93" i="4"/>
  <c r="J85" i="4"/>
  <c r="F85" i="4"/>
  <c r="I85" i="4"/>
  <c r="H85" i="4"/>
  <c r="G85" i="4"/>
  <c r="L92" i="4"/>
  <c r="H92" i="4"/>
  <c r="O92" i="4"/>
  <c r="K92" i="4"/>
  <c r="G92" i="4"/>
  <c r="N92" i="4"/>
  <c r="J92" i="4"/>
  <c r="F92" i="4"/>
  <c r="M92" i="4"/>
  <c r="I92" i="4"/>
  <c r="J88" i="4"/>
  <c r="F88" i="4"/>
  <c r="I88" i="4"/>
  <c r="H88" i="4"/>
  <c r="G88" i="4"/>
  <c r="L72" i="4"/>
  <c r="H72" i="4"/>
  <c r="O72" i="4"/>
  <c r="K72" i="4"/>
  <c r="N72" i="4"/>
  <c r="J72" i="4"/>
  <c r="M72" i="4"/>
  <c r="I72" i="4"/>
  <c r="O68" i="4"/>
  <c r="K68" i="4"/>
  <c r="N68" i="4"/>
  <c r="J68" i="4"/>
  <c r="M68" i="4"/>
  <c r="I68" i="4"/>
  <c r="L68" i="4"/>
  <c r="I60" i="4"/>
  <c r="H60" i="4"/>
  <c r="G60" i="4"/>
  <c r="J60" i="4"/>
  <c r="F60" i="4"/>
  <c r="O48" i="4"/>
  <c r="K48" i="4"/>
  <c r="N48" i="4"/>
  <c r="J48" i="4"/>
  <c r="M48" i="4"/>
  <c r="L48" i="4"/>
  <c r="H40" i="4"/>
  <c r="G40" i="4"/>
  <c r="F40" i="4"/>
  <c r="I40" i="4"/>
  <c r="J32" i="4"/>
  <c r="F32" i="4"/>
  <c r="I32" i="4"/>
  <c r="H32" i="4"/>
  <c r="K32" i="4"/>
  <c r="G32" i="4"/>
  <c r="L24" i="4"/>
  <c r="L59" i="4" s="1"/>
  <c r="O24" i="4"/>
  <c r="O94" i="4" s="1"/>
  <c r="K24" i="4"/>
  <c r="K65" i="4" s="1"/>
  <c r="N24" i="4"/>
  <c r="N94" i="4" s="1"/>
  <c r="J24" i="4"/>
  <c r="J65" i="4" s="1"/>
  <c r="O16" i="4"/>
  <c r="K16" i="4"/>
  <c r="G16" i="4"/>
  <c r="N16" i="4"/>
  <c r="J16" i="4"/>
  <c r="F16" i="4"/>
  <c r="M16" i="4"/>
  <c r="I16" i="4"/>
  <c r="O8" i="4"/>
  <c r="N8" i="4"/>
  <c r="L298" i="4"/>
  <c r="H298" i="4"/>
  <c r="O298" i="4"/>
  <c r="K298" i="4"/>
  <c r="G298" i="4"/>
  <c r="N298" i="4"/>
  <c r="J298" i="4"/>
  <c r="F298" i="4"/>
  <c r="I298" i="4"/>
  <c r="M298" i="4"/>
  <c r="A298" i="4" a="1"/>
  <c r="A298" i="4" s="1"/>
  <c r="C298" i="4" s="1" a="1"/>
  <c r="C298" i="4" s="1"/>
  <c r="L290" i="4"/>
  <c r="H290" i="4"/>
  <c r="O290" i="4"/>
  <c r="K290" i="4"/>
  <c r="G290" i="4"/>
  <c r="N290" i="4"/>
  <c r="J290" i="4"/>
  <c r="F290" i="4"/>
  <c r="I290" i="4"/>
  <c r="A290" i="4" a="1"/>
  <c r="A290" i="4" s="1"/>
  <c r="C290" i="4" s="1" a="1"/>
  <c r="C290" i="4" s="1"/>
  <c r="M290" i="4"/>
  <c r="L282" i="4"/>
  <c r="H282" i="4"/>
  <c r="O282" i="4"/>
  <c r="K282" i="4"/>
  <c r="G282" i="4"/>
  <c r="N282" i="4"/>
  <c r="J282" i="4"/>
  <c r="F282" i="4"/>
  <c r="I282" i="4"/>
  <c r="M282" i="4"/>
  <c r="A282" i="4" a="1"/>
  <c r="A282" i="4" s="1"/>
  <c r="C282" i="4" s="1" a="1"/>
  <c r="C282" i="4" s="1"/>
  <c r="L274" i="4"/>
  <c r="H274" i="4"/>
  <c r="O274" i="4"/>
  <c r="K274" i="4"/>
  <c r="G274" i="4"/>
  <c r="N274" i="4"/>
  <c r="J274" i="4"/>
  <c r="F274" i="4"/>
  <c r="I274" i="4"/>
  <c r="M274" i="4"/>
  <c r="A274" i="4" a="1"/>
  <c r="A274" i="4" s="1"/>
  <c r="C274" i="4" s="1" a="1"/>
  <c r="C274" i="4" s="1"/>
  <c r="L266" i="4"/>
  <c r="H266" i="4"/>
  <c r="O266" i="4"/>
  <c r="K266" i="4"/>
  <c r="G266" i="4"/>
  <c r="N266" i="4"/>
  <c r="J266" i="4"/>
  <c r="F266" i="4"/>
  <c r="I266" i="4"/>
  <c r="M266" i="4"/>
  <c r="A266" i="4" a="1"/>
  <c r="A266" i="4" s="1"/>
  <c r="C266" i="4" s="1" a="1"/>
  <c r="C266" i="4" s="1"/>
  <c r="L258" i="4"/>
  <c r="H258" i="4"/>
  <c r="O258" i="4"/>
  <c r="K258" i="4"/>
  <c r="G258" i="4"/>
  <c r="N258" i="4"/>
  <c r="J258" i="4"/>
  <c r="F258" i="4"/>
  <c r="I258" i="4"/>
  <c r="A258" i="4" a="1"/>
  <c r="A258" i="4" s="1"/>
  <c r="C258" i="4" s="1" a="1"/>
  <c r="C258" i="4" s="1"/>
  <c r="M258" i="4"/>
  <c r="L250" i="4"/>
  <c r="H250" i="4"/>
  <c r="O250" i="4"/>
  <c r="K250" i="4"/>
  <c r="G250" i="4"/>
  <c r="N250" i="4"/>
  <c r="J250" i="4"/>
  <c r="F250" i="4"/>
  <c r="I250" i="4"/>
  <c r="M250" i="4"/>
  <c r="A250" i="4" a="1"/>
  <c r="A250" i="4" s="1"/>
  <c r="C250" i="4" s="1" a="1"/>
  <c r="C250" i="4" s="1"/>
  <c r="L242" i="4"/>
  <c r="H242" i="4"/>
  <c r="O242" i="4"/>
  <c r="K242" i="4"/>
  <c r="G242" i="4"/>
  <c r="N242" i="4"/>
  <c r="J242" i="4"/>
  <c r="F242" i="4"/>
  <c r="I242" i="4"/>
  <c r="M242" i="4"/>
  <c r="A242" i="4" a="1"/>
  <c r="A242" i="4" s="1"/>
  <c r="C242" i="4" s="1" a="1"/>
  <c r="C242" i="4" s="1"/>
  <c r="L234" i="4"/>
  <c r="H234" i="4"/>
  <c r="O234" i="4"/>
  <c r="K234" i="4"/>
  <c r="G234" i="4"/>
  <c r="N234" i="4"/>
  <c r="J234" i="4"/>
  <c r="F234" i="4"/>
  <c r="I234" i="4"/>
  <c r="M234" i="4"/>
  <c r="A234" i="4" a="1"/>
  <c r="A234" i="4" s="1"/>
  <c r="C234" i="4" s="1" a="1"/>
  <c r="C234" i="4" s="1"/>
  <c r="L230" i="4"/>
  <c r="H230" i="4"/>
  <c r="O230" i="4"/>
  <c r="K230" i="4"/>
  <c r="G230" i="4"/>
  <c r="N230" i="4"/>
  <c r="J230" i="4"/>
  <c r="F230" i="4"/>
  <c r="M230" i="4"/>
  <c r="I230" i="4"/>
  <c r="A230" i="4" a="1"/>
  <c r="A230" i="4" s="1"/>
  <c r="C230" i="4" s="1" a="1"/>
  <c r="C230" i="4" s="1"/>
  <c r="L222" i="4"/>
  <c r="H222" i="4"/>
  <c r="O222" i="4"/>
  <c r="K222" i="4"/>
  <c r="G222" i="4"/>
  <c r="N222" i="4"/>
  <c r="J222" i="4"/>
  <c r="F222" i="4"/>
  <c r="M222" i="4"/>
  <c r="I222" i="4"/>
  <c r="A222" i="4" a="1"/>
  <c r="A222" i="4" s="1"/>
  <c r="C222" i="4" s="1" a="1"/>
  <c r="C222" i="4" s="1"/>
  <c r="L214" i="4"/>
  <c r="H214" i="4"/>
  <c r="O214" i="4"/>
  <c r="K214" i="4"/>
  <c r="G214" i="4"/>
  <c r="N214" i="4"/>
  <c r="J214" i="4"/>
  <c r="F214" i="4"/>
  <c r="M214" i="4"/>
  <c r="I214" i="4"/>
  <c r="A214" i="4" a="1"/>
  <c r="A214" i="4" s="1"/>
  <c r="C214" i="4" s="1" a="1"/>
  <c r="C214" i="4" s="1"/>
  <c r="L206" i="4"/>
  <c r="H206" i="4"/>
  <c r="O206" i="4"/>
  <c r="K206" i="4"/>
  <c r="G206" i="4"/>
  <c r="N206" i="4"/>
  <c r="J206" i="4"/>
  <c r="F206" i="4"/>
  <c r="M206" i="4"/>
  <c r="I206" i="4"/>
  <c r="A206" i="4" a="1"/>
  <c r="A206" i="4" s="1"/>
  <c r="C206" i="4" s="1" a="1"/>
  <c r="C206" i="4" s="1"/>
  <c r="M198" i="4"/>
  <c r="I198" i="4"/>
  <c r="L198" i="4"/>
  <c r="H198" i="4"/>
  <c r="O198" i="4"/>
  <c r="K198" i="4"/>
  <c r="G198" i="4"/>
  <c r="N198" i="4"/>
  <c r="J198" i="4"/>
  <c r="A198" i="4" a="1"/>
  <c r="A198" i="4" s="1"/>
  <c r="C198" i="4" s="1" a="1"/>
  <c r="C198" i="4" s="1"/>
  <c r="F198" i="4"/>
  <c r="M190" i="4"/>
  <c r="I190" i="4"/>
  <c r="L190" i="4"/>
  <c r="H190" i="4"/>
  <c r="O190" i="4"/>
  <c r="K190" i="4"/>
  <c r="G190" i="4"/>
  <c r="N190" i="4"/>
  <c r="J190" i="4"/>
  <c r="A190" i="4" a="1"/>
  <c r="A190" i="4" s="1"/>
  <c r="C190" i="4" s="1" a="1"/>
  <c r="C190" i="4" s="1"/>
  <c r="F190" i="4"/>
  <c r="M182" i="4"/>
  <c r="I182" i="4"/>
  <c r="L182" i="4"/>
  <c r="H182" i="4"/>
  <c r="O182" i="4"/>
  <c r="K182" i="4"/>
  <c r="G182" i="4"/>
  <c r="N182" i="4"/>
  <c r="J182" i="4"/>
  <c r="A182" i="4" a="1"/>
  <c r="A182" i="4" s="1"/>
  <c r="C182" i="4" s="1" a="1"/>
  <c r="C182" i="4" s="1"/>
  <c r="F182" i="4"/>
  <c r="M174" i="4"/>
  <c r="I174" i="4"/>
  <c r="L174" i="4"/>
  <c r="H174" i="4"/>
  <c r="O174" i="4"/>
  <c r="K174" i="4"/>
  <c r="G174" i="4"/>
  <c r="N174" i="4"/>
  <c r="J174" i="4"/>
  <c r="A174" i="4" a="1"/>
  <c r="A174" i="4" s="1"/>
  <c r="C174" i="4" s="1" a="1"/>
  <c r="C174" i="4" s="1"/>
  <c r="F174" i="4"/>
  <c r="M166" i="4"/>
  <c r="I166" i="4"/>
  <c r="L166" i="4"/>
  <c r="H166" i="4"/>
  <c r="O166" i="4"/>
  <c r="K166" i="4"/>
  <c r="G166" i="4"/>
  <c r="N166" i="4"/>
  <c r="J166" i="4"/>
  <c r="A166" i="4" a="1"/>
  <c r="A166" i="4" s="1"/>
  <c r="C166" i="4" s="1" a="1"/>
  <c r="C166" i="4" s="1"/>
  <c r="F166" i="4"/>
  <c r="M158" i="4"/>
  <c r="I158" i="4"/>
  <c r="L158" i="4"/>
  <c r="H158" i="4"/>
  <c r="O158" i="4"/>
  <c r="K158" i="4"/>
  <c r="G158" i="4"/>
  <c r="N158" i="4"/>
  <c r="J158" i="4"/>
  <c r="A158" i="4" a="1"/>
  <c r="A158" i="4" s="1"/>
  <c r="C158" i="4" s="1" a="1"/>
  <c r="C158" i="4" s="1"/>
  <c r="F158" i="4"/>
  <c r="M150" i="4"/>
  <c r="I150" i="4"/>
  <c r="L150" i="4"/>
  <c r="H150" i="4"/>
  <c r="O150" i="4"/>
  <c r="K150" i="4"/>
  <c r="G150" i="4"/>
  <c r="N150" i="4"/>
  <c r="J150" i="4"/>
  <c r="A150" i="4" a="1"/>
  <c r="A150" i="4" s="1"/>
  <c r="C150" i="4" s="1" a="1"/>
  <c r="C150" i="4" s="1"/>
  <c r="F150" i="4"/>
  <c r="M142" i="4"/>
  <c r="I142" i="4"/>
  <c r="L142" i="4"/>
  <c r="H142" i="4"/>
  <c r="O142" i="4"/>
  <c r="K142" i="4"/>
  <c r="G142" i="4"/>
  <c r="N142" i="4"/>
  <c r="J142" i="4"/>
  <c r="A142" i="4" a="1"/>
  <c r="A142" i="4" s="1"/>
  <c r="C142" i="4" s="1" a="1"/>
  <c r="C142" i="4" s="1"/>
  <c r="F142" i="4"/>
  <c r="M130" i="4"/>
  <c r="I130" i="4"/>
  <c r="L130" i="4"/>
  <c r="O130" i="4"/>
  <c r="K130" i="4"/>
  <c r="J130" i="4"/>
  <c r="N130" i="4"/>
  <c r="M123" i="4"/>
  <c r="I123" i="4"/>
  <c r="L123" i="4"/>
  <c r="O123" i="4"/>
  <c r="K123" i="4"/>
  <c r="J123" i="4"/>
  <c r="N123" i="4"/>
  <c r="M115" i="4"/>
  <c r="L115" i="4"/>
  <c r="O115" i="4"/>
  <c r="K115" i="4"/>
  <c r="J115" i="4"/>
  <c r="N115" i="4"/>
  <c r="J7" i="4"/>
  <c r="O9" i="4"/>
  <c r="O22" i="4"/>
  <c r="O57" i="4" s="1"/>
  <c r="N95" i="4"/>
  <c r="J95" i="4"/>
  <c r="M95" i="4"/>
  <c r="I95" i="4"/>
  <c r="L95" i="4"/>
  <c r="O95" i="4"/>
  <c r="K95" i="4"/>
  <c r="G87" i="4"/>
  <c r="J87" i="4"/>
  <c r="F87" i="4"/>
  <c r="I87" i="4"/>
  <c r="H87" i="4"/>
  <c r="I83" i="4"/>
  <c r="H83" i="4"/>
  <c r="G83" i="4"/>
  <c r="F83" i="4"/>
  <c r="F79" i="4"/>
  <c r="F75" i="4"/>
  <c r="L71" i="4"/>
  <c r="H71" i="4"/>
  <c r="O71" i="4"/>
  <c r="K71" i="4"/>
  <c r="N71" i="4"/>
  <c r="J71" i="4"/>
  <c r="M71" i="4"/>
  <c r="I71" i="4"/>
  <c r="N67" i="4"/>
  <c r="N84" i="4" s="1"/>
  <c r="J67" i="4"/>
  <c r="J89" i="4" s="1"/>
  <c r="M67" i="4"/>
  <c r="M84" i="4" s="1"/>
  <c r="I67" i="4"/>
  <c r="I89" i="4" s="1"/>
  <c r="L67" i="4"/>
  <c r="L89" i="4" s="1"/>
  <c r="O67" i="4"/>
  <c r="O75" i="4" s="1"/>
  <c r="K67" i="4"/>
  <c r="K89" i="4" s="1"/>
  <c r="O63" i="4"/>
  <c r="K63" i="4"/>
  <c r="N63" i="4"/>
  <c r="J63" i="4"/>
  <c r="M63" i="4"/>
  <c r="I63" i="4"/>
  <c r="L63" i="4"/>
  <c r="H63" i="4"/>
  <c r="I59" i="4"/>
  <c r="H59" i="4"/>
  <c r="G59" i="4"/>
  <c r="F59" i="4"/>
  <c r="F55" i="4"/>
  <c r="H51" i="4"/>
  <c r="K51" i="4"/>
  <c r="G51" i="4"/>
  <c r="J51" i="4"/>
  <c r="F51" i="4"/>
  <c r="I51" i="4"/>
  <c r="M47" i="4"/>
  <c r="I47" i="4"/>
  <c r="L47" i="4"/>
  <c r="H47" i="4"/>
  <c r="O47" i="4"/>
  <c r="K47" i="4"/>
  <c r="G47" i="4"/>
  <c r="N47" i="4"/>
  <c r="J47" i="4"/>
  <c r="F47" i="4"/>
  <c r="I43" i="4"/>
  <c r="H43" i="4"/>
  <c r="G43" i="4"/>
  <c r="F43" i="4"/>
  <c r="J39" i="4"/>
  <c r="F39" i="4"/>
  <c r="I39" i="4"/>
  <c r="H39" i="4"/>
  <c r="K39" i="4"/>
  <c r="G39" i="4"/>
  <c r="H35" i="4"/>
  <c r="G35" i="4"/>
  <c r="F35" i="4"/>
  <c r="I35" i="4"/>
  <c r="H31" i="4"/>
  <c r="K31" i="4"/>
  <c r="G31" i="4"/>
  <c r="J31" i="4"/>
  <c r="F31" i="4"/>
  <c r="I31" i="4"/>
  <c r="O27" i="4"/>
  <c r="N27" i="4"/>
  <c r="M27" i="4"/>
  <c r="N23" i="4"/>
  <c r="N82" i="4" s="1"/>
  <c r="J23" i="4"/>
  <c r="J82" i="4" s="1"/>
  <c r="M23" i="4"/>
  <c r="M82" i="4" s="1"/>
  <c r="I23" i="4"/>
  <c r="I82" i="4" s="1"/>
  <c r="L23" i="4"/>
  <c r="L82" i="4" s="1"/>
  <c r="H23" i="4"/>
  <c r="H82" i="4" s="1"/>
  <c r="N19" i="4"/>
  <c r="N55" i="4" s="1"/>
  <c r="J19" i="4"/>
  <c r="J78" i="4" s="1"/>
  <c r="M19" i="4"/>
  <c r="M55" i="4" s="1"/>
  <c r="I19" i="4"/>
  <c r="I78" i="4" s="1"/>
  <c r="L19" i="4"/>
  <c r="L55" i="4" s="1"/>
  <c r="H19" i="4"/>
  <c r="H78" i="4" s="1"/>
  <c r="M7" i="4"/>
  <c r="I7" i="4"/>
  <c r="L7" i="4"/>
  <c r="H7" i="4"/>
  <c r="O7" i="4"/>
  <c r="K7" i="4"/>
  <c r="L3" i="4"/>
  <c r="H3" i="4"/>
  <c r="O3" i="4"/>
  <c r="K3" i="4"/>
  <c r="G3" i="4"/>
  <c r="N3" i="4"/>
  <c r="J3" i="4"/>
  <c r="N297" i="4"/>
  <c r="J297" i="4"/>
  <c r="F297" i="4"/>
  <c r="M297" i="4"/>
  <c r="I297" i="4"/>
  <c r="L297" i="4"/>
  <c r="H297" i="4"/>
  <c r="O297" i="4"/>
  <c r="K297" i="4"/>
  <c r="A297" i="4" a="1"/>
  <c r="A297" i="4" s="1"/>
  <c r="C297" i="4" s="1" a="1"/>
  <c r="C297" i="4" s="1"/>
  <c r="G297" i="4"/>
  <c r="N293" i="4"/>
  <c r="J293" i="4"/>
  <c r="F293" i="4"/>
  <c r="M293" i="4"/>
  <c r="I293" i="4"/>
  <c r="L293" i="4"/>
  <c r="H293" i="4"/>
  <c r="K293" i="4"/>
  <c r="G293" i="4"/>
  <c r="O293" i="4"/>
  <c r="A293" i="4" a="1"/>
  <c r="A293" i="4" s="1"/>
  <c r="C293" i="4" s="1" a="1"/>
  <c r="C293" i="4" s="1"/>
  <c r="N289" i="4"/>
  <c r="J289" i="4"/>
  <c r="F289" i="4"/>
  <c r="M289" i="4"/>
  <c r="I289" i="4"/>
  <c r="L289" i="4"/>
  <c r="H289" i="4"/>
  <c r="O289" i="4"/>
  <c r="K289" i="4"/>
  <c r="G289" i="4"/>
  <c r="A289" i="4" a="1"/>
  <c r="A289" i="4" s="1"/>
  <c r="C289" i="4" s="1" a="1"/>
  <c r="C289" i="4" s="1"/>
  <c r="N285" i="4"/>
  <c r="J285" i="4"/>
  <c r="F285" i="4"/>
  <c r="M285" i="4"/>
  <c r="I285" i="4"/>
  <c r="L285" i="4"/>
  <c r="H285" i="4"/>
  <c r="K285" i="4"/>
  <c r="G285" i="4"/>
  <c r="A285" i="4" a="1"/>
  <c r="A285" i="4" s="1"/>
  <c r="C285" i="4" s="1" a="1"/>
  <c r="C285" i="4" s="1"/>
  <c r="O285" i="4"/>
  <c r="N281" i="4"/>
  <c r="J281" i="4"/>
  <c r="F281" i="4"/>
  <c r="M281" i="4"/>
  <c r="I281" i="4"/>
  <c r="L281" i="4"/>
  <c r="H281" i="4"/>
  <c r="O281" i="4"/>
  <c r="K281" i="4"/>
  <c r="G281" i="4"/>
  <c r="A281" i="4" a="1"/>
  <c r="A281" i="4" s="1"/>
  <c r="C281" i="4" s="1" a="1"/>
  <c r="C281" i="4" s="1"/>
  <c r="N277" i="4"/>
  <c r="J277" i="4"/>
  <c r="F277" i="4"/>
  <c r="M277" i="4"/>
  <c r="I277" i="4"/>
  <c r="L277" i="4"/>
  <c r="H277" i="4"/>
  <c r="K277" i="4"/>
  <c r="G277" i="4"/>
  <c r="A277" i="4" a="1"/>
  <c r="A277" i="4" s="1"/>
  <c r="C277" i="4" s="1" a="1"/>
  <c r="C277" i="4" s="1"/>
  <c r="O277" i="4"/>
  <c r="N273" i="4"/>
  <c r="J273" i="4"/>
  <c r="F273" i="4"/>
  <c r="M273" i="4"/>
  <c r="I273" i="4"/>
  <c r="L273" i="4"/>
  <c r="H273" i="4"/>
  <c r="O273" i="4"/>
  <c r="K273" i="4"/>
  <c r="A273" i="4" a="1"/>
  <c r="A273" i="4" s="1"/>
  <c r="C273" i="4" s="1" a="1"/>
  <c r="C273" i="4" s="1"/>
  <c r="G273" i="4"/>
  <c r="N269" i="4"/>
  <c r="J269" i="4"/>
  <c r="F269" i="4"/>
  <c r="M269" i="4"/>
  <c r="I269" i="4"/>
  <c r="L269" i="4"/>
  <c r="H269" i="4"/>
  <c r="K269" i="4"/>
  <c r="G269" i="4"/>
  <c r="O269" i="4"/>
  <c r="A269" i="4" a="1"/>
  <c r="A269" i="4" s="1"/>
  <c r="C269" i="4" s="1" a="1"/>
  <c r="C269" i="4" s="1"/>
  <c r="N265" i="4"/>
  <c r="J265" i="4"/>
  <c r="F265" i="4"/>
  <c r="M265" i="4"/>
  <c r="I265" i="4"/>
  <c r="L265" i="4"/>
  <c r="H265" i="4"/>
  <c r="O265" i="4"/>
  <c r="K265" i="4"/>
  <c r="A265" i="4" a="1"/>
  <c r="A265" i="4" s="1"/>
  <c r="C265" i="4" s="1" a="1"/>
  <c r="C265" i="4" s="1"/>
  <c r="G265" i="4"/>
  <c r="N261" i="4"/>
  <c r="J261" i="4"/>
  <c r="F261" i="4"/>
  <c r="M261" i="4"/>
  <c r="I261" i="4"/>
  <c r="L261" i="4"/>
  <c r="H261" i="4"/>
  <c r="K261" i="4"/>
  <c r="G261" i="4"/>
  <c r="O261" i="4"/>
  <c r="A261" i="4" a="1"/>
  <c r="A261" i="4" s="1"/>
  <c r="C261" i="4" s="1" a="1"/>
  <c r="C261" i="4" s="1"/>
  <c r="N257" i="4"/>
  <c r="J257" i="4"/>
  <c r="F257" i="4"/>
  <c r="M257" i="4"/>
  <c r="I257" i="4"/>
  <c r="L257" i="4"/>
  <c r="H257" i="4"/>
  <c r="O257" i="4"/>
  <c r="K257" i="4"/>
  <c r="G257" i="4"/>
  <c r="A257" i="4" a="1"/>
  <c r="A257" i="4" s="1"/>
  <c r="C257" i="4" s="1" a="1"/>
  <c r="C257" i="4" s="1"/>
  <c r="N253" i="4"/>
  <c r="J253" i="4"/>
  <c r="F253" i="4"/>
  <c r="M253" i="4"/>
  <c r="I253" i="4"/>
  <c r="L253" i="4"/>
  <c r="H253" i="4"/>
  <c r="K253" i="4"/>
  <c r="G253" i="4"/>
  <c r="A253" i="4" a="1"/>
  <c r="A253" i="4" s="1"/>
  <c r="C253" i="4" s="1" a="1"/>
  <c r="C253" i="4" s="1"/>
  <c r="O253" i="4"/>
  <c r="N249" i="4"/>
  <c r="J249" i="4"/>
  <c r="F249" i="4"/>
  <c r="M249" i="4"/>
  <c r="I249" i="4"/>
  <c r="L249" i="4"/>
  <c r="H249" i="4"/>
  <c r="O249" i="4"/>
  <c r="K249" i="4"/>
  <c r="G249" i="4"/>
  <c r="A249" i="4" a="1"/>
  <c r="A249" i="4" s="1"/>
  <c r="C249" i="4" s="1" a="1"/>
  <c r="C249" i="4" s="1"/>
  <c r="N245" i="4"/>
  <c r="J245" i="4"/>
  <c r="F245" i="4"/>
  <c r="M245" i="4"/>
  <c r="I245" i="4"/>
  <c r="L245" i="4"/>
  <c r="H245" i="4"/>
  <c r="K245" i="4"/>
  <c r="G245" i="4"/>
  <c r="A245" i="4" a="1"/>
  <c r="A245" i="4" s="1"/>
  <c r="C245" i="4" s="1" a="1"/>
  <c r="C245" i="4" s="1"/>
  <c r="O245" i="4"/>
  <c r="N241" i="4"/>
  <c r="J241" i="4"/>
  <c r="F241" i="4"/>
  <c r="M241" i="4"/>
  <c r="I241" i="4"/>
  <c r="L241" i="4"/>
  <c r="H241" i="4"/>
  <c r="O241" i="4"/>
  <c r="K241" i="4"/>
  <c r="A241" i="4" a="1"/>
  <c r="A241" i="4" s="1"/>
  <c r="C241" i="4" s="1" a="1"/>
  <c r="C241" i="4" s="1"/>
  <c r="G241" i="4"/>
  <c r="N237" i="4"/>
  <c r="J237" i="4"/>
  <c r="F237" i="4"/>
  <c r="M237" i="4"/>
  <c r="I237" i="4"/>
  <c r="L237" i="4"/>
  <c r="H237" i="4"/>
  <c r="K237" i="4"/>
  <c r="G237" i="4"/>
  <c r="O237" i="4"/>
  <c r="A237" i="4" a="1"/>
  <c r="A237" i="4" s="1"/>
  <c r="C237" i="4" s="1" a="1"/>
  <c r="C237" i="4" s="1"/>
  <c r="N233" i="4"/>
  <c r="J233" i="4"/>
  <c r="F233" i="4"/>
  <c r="M233" i="4"/>
  <c r="I233" i="4"/>
  <c r="L233" i="4"/>
  <c r="H233" i="4"/>
  <c r="O233" i="4"/>
  <c r="K233" i="4"/>
  <c r="A233" i="4" a="1"/>
  <c r="A233" i="4" s="1"/>
  <c r="C233" i="4" s="1" a="1"/>
  <c r="C233" i="4" s="1"/>
  <c r="G233" i="4"/>
  <c r="N229" i="4"/>
  <c r="J229" i="4"/>
  <c r="F229" i="4"/>
  <c r="M229" i="4"/>
  <c r="I229" i="4"/>
  <c r="L229" i="4"/>
  <c r="H229" i="4"/>
  <c r="K229" i="4"/>
  <c r="G229" i="4"/>
  <c r="O229" i="4"/>
  <c r="A229" i="4" a="1"/>
  <c r="A229" i="4" s="1"/>
  <c r="C229" i="4" s="1" a="1"/>
  <c r="C229" i="4" s="1"/>
  <c r="N225" i="4"/>
  <c r="J225" i="4"/>
  <c r="F225" i="4"/>
  <c r="M225" i="4"/>
  <c r="I225" i="4"/>
  <c r="L225" i="4"/>
  <c r="H225" i="4"/>
  <c r="O225" i="4"/>
  <c r="K225" i="4"/>
  <c r="G225" i="4"/>
  <c r="A225" i="4" a="1"/>
  <c r="A225" i="4" s="1"/>
  <c r="C225" i="4" s="1" a="1"/>
  <c r="C225" i="4" s="1"/>
  <c r="N221" i="4"/>
  <c r="J221" i="4"/>
  <c r="F221" i="4"/>
  <c r="M221" i="4"/>
  <c r="I221" i="4"/>
  <c r="L221" i="4"/>
  <c r="H221" i="4"/>
  <c r="K221" i="4"/>
  <c r="G221" i="4"/>
  <c r="A221" i="4" a="1"/>
  <c r="A221" i="4" s="1"/>
  <c r="C221" i="4" s="1" a="1"/>
  <c r="C221" i="4" s="1"/>
  <c r="O221" i="4"/>
  <c r="N217" i="4"/>
  <c r="J217" i="4"/>
  <c r="F217" i="4"/>
  <c r="M217" i="4"/>
  <c r="I217" i="4"/>
  <c r="L217" i="4"/>
  <c r="H217" i="4"/>
  <c r="O217" i="4"/>
  <c r="K217" i="4"/>
  <c r="G217" i="4"/>
  <c r="A217" i="4" a="1"/>
  <c r="A217" i="4" s="1"/>
  <c r="C217" i="4" s="1" a="1"/>
  <c r="C217" i="4" s="1"/>
  <c r="N213" i="4"/>
  <c r="J213" i="4"/>
  <c r="F213" i="4"/>
  <c r="M213" i="4"/>
  <c r="I213" i="4"/>
  <c r="L213" i="4"/>
  <c r="H213" i="4"/>
  <c r="K213" i="4"/>
  <c r="G213" i="4"/>
  <c r="A213" i="4" a="1"/>
  <c r="A213" i="4" s="1"/>
  <c r="C213" i="4" s="1" a="1"/>
  <c r="C213" i="4" s="1"/>
  <c r="O213" i="4"/>
  <c r="N209" i="4"/>
  <c r="J209" i="4"/>
  <c r="F209" i="4"/>
  <c r="M209" i="4"/>
  <c r="I209" i="4"/>
  <c r="L209" i="4"/>
  <c r="H209" i="4"/>
  <c r="O209" i="4"/>
  <c r="K209" i="4"/>
  <c r="A209" i="4" a="1"/>
  <c r="A209" i="4" s="1"/>
  <c r="C209" i="4" s="1" a="1"/>
  <c r="C209" i="4" s="1"/>
  <c r="G209" i="4"/>
  <c r="N205" i="4"/>
  <c r="J205" i="4"/>
  <c r="F205" i="4"/>
  <c r="M205" i="4"/>
  <c r="I205" i="4"/>
  <c r="L205" i="4"/>
  <c r="H205" i="4"/>
  <c r="K205" i="4"/>
  <c r="G205" i="4"/>
  <c r="O205" i="4"/>
  <c r="A205" i="4" a="1"/>
  <c r="A205" i="4" s="1"/>
  <c r="C205" i="4" s="1" a="1"/>
  <c r="C205" i="4" s="1"/>
  <c r="N201" i="4"/>
  <c r="J201" i="4"/>
  <c r="F201" i="4"/>
  <c r="M201" i="4"/>
  <c r="I201" i="4"/>
  <c r="L201" i="4"/>
  <c r="H201" i="4"/>
  <c r="O201" i="4"/>
  <c r="K201" i="4"/>
  <c r="A201" i="4" a="1"/>
  <c r="A201" i="4" s="1"/>
  <c r="C201" i="4" s="1" a="1"/>
  <c r="C201" i="4" s="1"/>
  <c r="G201" i="4"/>
  <c r="O197" i="4"/>
  <c r="K197" i="4"/>
  <c r="G197" i="4"/>
  <c r="N197" i="4"/>
  <c r="J197" i="4"/>
  <c r="F197" i="4"/>
  <c r="M197" i="4"/>
  <c r="I197" i="4"/>
  <c r="L197" i="4"/>
  <c r="H197" i="4"/>
  <c r="A197" i="4" a="1"/>
  <c r="A197" i="4" s="1"/>
  <c r="C197" i="4" s="1" a="1"/>
  <c r="C197" i="4" s="1"/>
  <c r="O193" i="4"/>
  <c r="K193" i="4"/>
  <c r="G193" i="4"/>
  <c r="N193" i="4"/>
  <c r="J193" i="4"/>
  <c r="F193" i="4"/>
  <c r="M193" i="4"/>
  <c r="I193" i="4"/>
  <c r="A193" i="4" a="1"/>
  <c r="A193" i="4" s="1"/>
  <c r="C193" i="4" s="1" a="1"/>
  <c r="C193" i="4" s="1"/>
  <c r="L193" i="4"/>
  <c r="H193" i="4"/>
  <c r="O189" i="4"/>
  <c r="K189" i="4"/>
  <c r="G189" i="4"/>
  <c r="N189" i="4"/>
  <c r="J189" i="4"/>
  <c r="F189" i="4"/>
  <c r="M189" i="4"/>
  <c r="I189" i="4"/>
  <c r="L189" i="4"/>
  <c r="H189" i="4"/>
  <c r="A189" i="4" a="1"/>
  <c r="A189" i="4" s="1"/>
  <c r="C189" i="4" s="1" a="1"/>
  <c r="C189" i="4" s="1"/>
  <c r="O185" i="4"/>
  <c r="K185" i="4"/>
  <c r="G185" i="4"/>
  <c r="N185" i="4"/>
  <c r="J185" i="4"/>
  <c r="F185" i="4"/>
  <c r="M185" i="4"/>
  <c r="I185" i="4"/>
  <c r="A185" i="4" a="1"/>
  <c r="A185" i="4" s="1"/>
  <c r="C185" i="4" s="1" a="1"/>
  <c r="C185" i="4" s="1"/>
  <c r="L185" i="4"/>
  <c r="H185" i="4"/>
  <c r="O181" i="4"/>
  <c r="K181" i="4"/>
  <c r="G181" i="4"/>
  <c r="N181" i="4"/>
  <c r="J181" i="4"/>
  <c r="F181" i="4"/>
  <c r="M181" i="4"/>
  <c r="I181" i="4"/>
  <c r="L181" i="4"/>
  <c r="H181" i="4"/>
  <c r="A181" i="4" a="1"/>
  <c r="A181" i="4" s="1"/>
  <c r="C181" i="4" s="1" a="1"/>
  <c r="C181" i="4" s="1"/>
  <c r="O177" i="4"/>
  <c r="K177" i="4"/>
  <c r="G177" i="4"/>
  <c r="N177" i="4"/>
  <c r="J177" i="4"/>
  <c r="F177" i="4"/>
  <c r="M177" i="4"/>
  <c r="I177" i="4"/>
  <c r="A177" i="4" a="1"/>
  <c r="A177" i="4" s="1"/>
  <c r="C177" i="4" s="1" a="1"/>
  <c r="C177" i="4" s="1"/>
  <c r="L177" i="4"/>
  <c r="H177" i="4"/>
  <c r="O173" i="4"/>
  <c r="K173" i="4"/>
  <c r="G173" i="4"/>
  <c r="N173" i="4"/>
  <c r="J173" i="4"/>
  <c r="F173" i="4"/>
  <c r="M173" i="4"/>
  <c r="I173" i="4"/>
  <c r="L173" i="4"/>
  <c r="H173" i="4"/>
  <c r="A173" i="4" a="1"/>
  <c r="A173" i="4" s="1"/>
  <c r="C173" i="4" s="1" a="1"/>
  <c r="C173" i="4" s="1"/>
  <c r="O169" i="4"/>
  <c r="K169" i="4"/>
  <c r="G169" i="4"/>
  <c r="N169" i="4"/>
  <c r="J169" i="4"/>
  <c r="F169" i="4"/>
  <c r="M169" i="4"/>
  <c r="I169" i="4"/>
  <c r="A169" i="4" a="1"/>
  <c r="A169" i="4" s="1"/>
  <c r="C169" i="4" s="1" a="1"/>
  <c r="C169" i="4" s="1"/>
  <c r="L169" i="4"/>
  <c r="H169" i="4"/>
  <c r="O165" i="4"/>
  <c r="K165" i="4"/>
  <c r="G165" i="4"/>
  <c r="N165" i="4"/>
  <c r="J165" i="4"/>
  <c r="F165" i="4"/>
  <c r="M165" i="4"/>
  <c r="I165" i="4"/>
  <c r="L165" i="4"/>
  <c r="H165" i="4"/>
  <c r="A165" i="4" a="1"/>
  <c r="A165" i="4" s="1"/>
  <c r="C165" i="4" s="1" a="1"/>
  <c r="C165" i="4" s="1"/>
  <c r="O161" i="4"/>
  <c r="K161" i="4"/>
  <c r="G161" i="4"/>
  <c r="N161" i="4"/>
  <c r="J161" i="4"/>
  <c r="F161" i="4"/>
  <c r="M161" i="4"/>
  <c r="I161" i="4"/>
  <c r="A161" i="4" a="1"/>
  <c r="A161" i="4" s="1"/>
  <c r="C161" i="4" s="1" a="1"/>
  <c r="C161" i="4" s="1"/>
  <c r="L161" i="4"/>
  <c r="H161" i="4"/>
  <c r="O157" i="4"/>
  <c r="K157" i="4"/>
  <c r="G157" i="4"/>
  <c r="N157" i="4"/>
  <c r="J157" i="4"/>
  <c r="F157" i="4"/>
  <c r="M157" i="4"/>
  <c r="I157" i="4"/>
  <c r="L157" i="4"/>
  <c r="H157" i="4"/>
  <c r="A157" i="4" a="1"/>
  <c r="A157" i="4" s="1"/>
  <c r="C157" i="4" s="1" a="1"/>
  <c r="C157" i="4" s="1"/>
  <c r="O153" i="4"/>
  <c r="K153" i="4"/>
  <c r="G153" i="4"/>
  <c r="N153" i="4"/>
  <c r="J153" i="4"/>
  <c r="F153" i="4"/>
  <c r="M153" i="4"/>
  <c r="I153" i="4"/>
  <c r="A153" i="4" a="1"/>
  <c r="A153" i="4" s="1"/>
  <c r="C153" i="4" s="1" a="1"/>
  <c r="C153" i="4" s="1"/>
  <c r="L153" i="4"/>
  <c r="H153" i="4"/>
  <c r="O149" i="4"/>
  <c r="K149" i="4"/>
  <c r="G149" i="4"/>
  <c r="N149" i="4"/>
  <c r="J149" i="4"/>
  <c r="F149" i="4"/>
  <c r="M149" i="4"/>
  <c r="I149" i="4"/>
  <c r="L149" i="4"/>
  <c r="H149" i="4"/>
  <c r="A149" i="4" a="1"/>
  <c r="A149" i="4" s="1"/>
  <c r="C149" i="4" s="1" a="1"/>
  <c r="C149" i="4" s="1"/>
  <c r="O145" i="4"/>
  <c r="K145" i="4"/>
  <c r="G145" i="4"/>
  <c r="N145" i="4"/>
  <c r="J145" i="4"/>
  <c r="F145" i="4"/>
  <c r="M145" i="4"/>
  <c r="I145" i="4"/>
  <c r="A145" i="4" a="1"/>
  <c r="A145" i="4" s="1"/>
  <c r="C145" i="4" s="1" a="1"/>
  <c r="C145" i="4" s="1"/>
  <c r="L145" i="4"/>
  <c r="H145" i="4"/>
  <c r="O141" i="4"/>
  <c r="K141" i="4"/>
  <c r="G141" i="4"/>
  <c r="N141" i="4"/>
  <c r="J141" i="4"/>
  <c r="F141" i="4"/>
  <c r="M141" i="4"/>
  <c r="I141" i="4"/>
  <c r="L141" i="4"/>
  <c r="H141" i="4"/>
  <c r="A141" i="4" a="1"/>
  <c r="A141" i="4" s="1"/>
  <c r="C141" i="4" s="1" a="1"/>
  <c r="C141" i="4" s="1"/>
  <c r="O137" i="4"/>
  <c r="K137" i="4"/>
  <c r="G137" i="4"/>
  <c r="N137" i="4"/>
  <c r="J137" i="4"/>
  <c r="F137" i="4"/>
  <c r="M137" i="4"/>
  <c r="I137" i="4"/>
  <c r="A137" i="4" a="1"/>
  <c r="A137" i="4" s="1"/>
  <c r="C137" i="4" s="1" a="1"/>
  <c r="C137" i="4" s="1"/>
  <c r="L137" i="4"/>
  <c r="H137" i="4"/>
  <c r="O133" i="4"/>
  <c r="N133" i="4"/>
  <c r="M133" i="4"/>
  <c r="K129" i="4"/>
  <c r="G129" i="4"/>
  <c r="N129" i="4"/>
  <c r="J129" i="4"/>
  <c r="F129" i="4"/>
  <c r="M129" i="4"/>
  <c r="I129" i="4"/>
  <c r="L129" i="4"/>
  <c r="H129" i="4"/>
  <c r="K126" i="4"/>
  <c r="G126" i="4"/>
  <c r="N126" i="4"/>
  <c r="J126" i="4"/>
  <c r="F126" i="4"/>
  <c r="M126" i="4"/>
  <c r="I126" i="4"/>
  <c r="L126" i="4"/>
  <c r="H126" i="4"/>
  <c r="O122" i="4"/>
  <c r="K122" i="4"/>
  <c r="N122" i="4"/>
  <c r="J122" i="4"/>
  <c r="M122" i="4"/>
  <c r="I122" i="4"/>
  <c r="L122" i="4"/>
  <c r="F118" i="4"/>
  <c r="G114" i="4"/>
  <c r="F114" i="4"/>
  <c r="I114" i="4"/>
  <c r="H114" i="4"/>
  <c r="O110" i="4"/>
  <c r="K110" i="4"/>
  <c r="G110" i="4"/>
  <c r="N110" i="4"/>
  <c r="J110" i="4"/>
  <c r="F110" i="4"/>
  <c r="M110" i="4"/>
  <c r="I110" i="4"/>
  <c r="L110" i="4"/>
  <c r="H110" i="4"/>
  <c r="G106" i="4"/>
  <c r="F106" i="4"/>
  <c r="I106" i="4"/>
  <c r="H106" i="4"/>
  <c r="O102" i="4"/>
  <c r="K102" i="4"/>
  <c r="G102" i="4"/>
  <c r="N102" i="4"/>
  <c r="J102" i="4"/>
  <c r="F102" i="4"/>
  <c r="M102" i="4"/>
  <c r="I102" i="4"/>
  <c r="L102" i="4"/>
  <c r="H102" i="4"/>
  <c r="O98" i="4"/>
  <c r="K98" i="4"/>
  <c r="G98" i="4"/>
  <c r="N98" i="4"/>
  <c r="J98" i="4"/>
  <c r="F98" i="4"/>
  <c r="M98" i="4"/>
  <c r="I98" i="4"/>
  <c r="L98" i="4"/>
  <c r="H98" i="4"/>
  <c r="I3" i="4"/>
  <c r="N7" i="4"/>
  <c r="K17" i="4"/>
  <c r="K76" i="4" s="1"/>
  <c r="K19" i="4"/>
  <c r="K55" i="4" s="1"/>
  <c r="K21" i="4"/>
  <c r="K49" i="4" s="1"/>
  <c r="K23" i="4"/>
  <c r="K82" i="4" s="1"/>
  <c r="G29" i="4"/>
  <c r="F84" i="4"/>
  <c r="F80" i="4"/>
  <c r="J76" i="4"/>
  <c r="F76" i="4"/>
  <c r="I76" i="4"/>
  <c r="H76" i="4"/>
  <c r="G76" i="4"/>
  <c r="L64" i="4"/>
  <c r="L66" i="4" s="1"/>
  <c r="O64" i="4"/>
  <c r="O66" i="4" s="1"/>
  <c r="K64" i="4"/>
  <c r="K66" i="4" s="1"/>
  <c r="N64" i="4"/>
  <c r="N66" i="4" s="1"/>
  <c r="J64" i="4"/>
  <c r="J66" i="4" s="1"/>
  <c r="M64" i="4"/>
  <c r="M66" i="4" s="1"/>
  <c r="I64" i="4"/>
  <c r="I66" i="4" s="1"/>
  <c r="F56" i="4"/>
  <c r="J52" i="4"/>
  <c r="F52" i="4"/>
  <c r="I52" i="4"/>
  <c r="H52" i="4"/>
  <c r="G52" i="4"/>
  <c r="I44" i="4"/>
  <c r="H44" i="4"/>
  <c r="K44" i="4"/>
  <c r="G44" i="4"/>
  <c r="J44" i="4"/>
  <c r="F44" i="4"/>
  <c r="H36" i="4"/>
  <c r="K36" i="4"/>
  <c r="G36" i="4"/>
  <c r="J36" i="4"/>
  <c r="F36" i="4"/>
  <c r="I36" i="4"/>
  <c r="L28" i="4"/>
  <c r="O28" i="4"/>
  <c r="K28" i="4"/>
  <c r="N28" i="4"/>
  <c r="J28" i="4"/>
  <c r="O20" i="4"/>
  <c r="O79" i="4" s="1"/>
  <c r="K20" i="4"/>
  <c r="K56" i="4" s="1"/>
  <c r="N20" i="4"/>
  <c r="N79" i="4" s="1"/>
  <c r="J20" i="4"/>
  <c r="J56" i="4" s="1"/>
  <c r="M20" i="4"/>
  <c r="M79" i="4" s="1"/>
  <c r="I20" i="4"/>
  <c r="I56" i="4" s="1"/>
  <c r="M4" i="4"/>
  <c r="I4" i="4"/>
  <c r="L4" i="4"/>
  <c r="O4" i="4"/>
  <c r="K4" i="4"/>
  <c r="L294" i="4"/>
  <c r="H294" i="4"/>
  <c r="O294" i="4"/>
  <c r="K294" i="4"/>
  <c r="G294" i="4"/>
  <c r="N294" i="4"/>
  <c r="J294" i="4"/>
  <c r="F294" i="4"/>
  <c r="M294" i="4"/>
  <c r="I294" i="4"/>
  <c r="A294" i="4" a="1"/>
  <c r="A294" i="4" s="1"/>
  <c r="C294" i="4" s="1" a="1"/>
  <c r="C294" i="4" s="1"/>
  <c r="L286" i="4"/>
  <c r="H286" i="4"/>
  <c r="O286" i="4"/>
  <c r="K286" i="4"/>
  <c r="G286" i="4"/>
  <c r="N286" i="4"/>
  <c r="J286" i="4"/>
  <c r="F286" i="4"/>
  <c r="M286" i="4"/>
  <c r="I286" i="4"/>
  <c r="A286" i="4" a="1"/>
  <c r="A286" i="4" s="1"/>
  <c r="C286" i="4" s="1" a="1"/>
  <c r="C286" i="4" s="1"/>
  <c r="L278" i="4"/>
  <c r="H278" i="4"/>
  <c r="O278" i="4"/>
  <c r="K278" i="4"/>
  <c r="G278" i="4"/>
  <c r="N278" i="4"/>
  <c r="J278" i="4"/>
  <c r="F278" i="4"/>
  <c r="M278" i="4"/>
  <c r="I278" i="4"/>
  <c r="A278" i="4" a="1"/>
  <c r="A278" i="4" s="1"/>
  <c r="C278" i="4" s="1" a="1"/>
  <c r="C278" i="4" s="1"/>
  <c r="L270" i="4"/>
  <c r="H270" i="4"/>
  <c r="O270" i="4"/>
  <c r="K270" i="4"/>
  <c r="G270" i="4"/>
  <c r="N270" i="4"/>
  <c r="J270" i="4"/>
  <c r="F270" i="4"/>
  <c r="M270" i="4"/>
  <c r="I270" i="4"/>
  <c r="A270" i="4" a="1"/>
  <c r="A270" i="4" s="1"/>
  <c r="C270" i="4" s="1" a="1"/>
  <c r="C270" i="4" s="1"/>
  <c r="L262" i="4"/>
  <c r="H262" i="4"/>
  <c r="O262" i="4"/>
  <c r="K262" i="4"/>
  <c r="G262" i="4"/>
  <c r="N262" i="4"/>
  <c r="J262" i="4"/>
  <c r="F262" i="4"/>
  <c r="M262" i="4"/>
  <c r="I262" i="4"/>
  <c r="A262" i="4" a="1"/>
  <c r="A262" i="4" s="1"/>
  <c r="C262" i="4" s="1" a="1"/>
  <c r="C262" i="4" s="1"/>
  <c r="L254" i="4"/>
  <c r="H254" i="4"/>
  <c r="O254" i="4"/>
  <c r="K254" i="4"/>
  <c r="G254" i="4"/>
  <c r="N254" i="4"/>
  <c r="J254" i="4"/>
  <c r="F254" i="4"/>
  <c r="M254" i="4"/>
  <c r="I254" i="4"/>
  <c r="A254" i="4" a="1"/>
  <c r="A254" i="4" s="1"/>
  <c r="C254" i="4" s="1" a="1"/>
  <c r="C254" i="4" s="1"/>
  <c r="L246" i="4"/>
  <c r="H246" i="4"/>
  <c r="O246" i="4"/>
  <c r="K246" i="4"/>
  <c r="G246" i="4"/>
  <c r="N246" i="4"/>
  <c r="J246" i="4"/>
  <c r="F246" i="4"/>
  <c r="M246" i="4"/>
  <c r="I246" i="4"/>
  <c r="A246" i="4" a="1"/>
  <c r="A246" i="4" s="1"/>
  <c r="C246" i="4" s="1" a="1"/>
  <c r="C246" i="4" s="1"/>
  <c r="L238" i="4"/>
  <c r="H238" i="4"/>
  <c r="O238" i="4"/>
  <c r="K238" i="4"/>
  <c r="G238" i="4"/>
  <c r="N238" i="4"/>
  <c r="J238" i="4"/>
  <c r="F238" i="4"/>
  <c r="M238" i="4"/>
  <c r="I238" i="4"/>
  <c r="A238" i="4" a="1"/>
  <c r="A238" i="4" s="1"/>
  <c r="C238" i="4" s="1" a="1"/>
  <c r="C238" i="4" s="1"/>
  <c r="L226" i="4"/>
  <c r="H226" i="4"/>
  <c r="O226" i="4"/>
  <c r="K226" i="4"/>
  <c r="G226" i="4"/>
  <c r="N226" i="4"/>
  <c r="J226" i="4"/>
  <c r="F226" i="4"/>
  <c r="I226" i="4"/>
  <c r="A226" i="4" a="1"/>
  <c r="A226" i="4" s="1"/>
  <c r="C226" i="4" s="1" a="1"/>
  <c r="C226" i="4" s="1"/>
  <c r="M226" i="4"/>
  <c r="L218" i="4"/>
  <c r="H218" i="4"/>
  <c r="O218" i="4"/>
  <c r="K218" i="4"/>
  <c r="G218" i="4"/>
  <c r="N218" i="4"/>
  <c r="J218" i="4"/>
  <c r="F218" i="4"/>
  <c r="I218" i="4"/>
  <c r="M218" i="4"/>
  <c r="A218" i="4" a="1"/>
  <c r="A218" i="4" s="1"/>
  <c r="C218" i="4" s="1" a="1"/>
  <c r="C218" i="4" s="1"/>
  <c r="L210" i="4"/>
  <c r="H210" i="4"/>
  <c r="O210" i="4"/>
  <c r="K210" i="4"/>
  <c r="G210" i="4"/>
  <c r="N210" i="4"/>
  <c r="J210" i="4"/>
  <c r="F210" i="4"/>
  <c r="I210" i="4"/>
  <c r="M210" i="4"/>
  <c r="A210" i="4" a="1"/>
  <c r="A210" i="4" s="1"/>
  <c r="C210" i="4" s="1" a="1"/>
  <c r="C210" i="4" s="1"/>
  <c r="L202" i="4"/>
  <c r="H202" i="4"/>
  <c r="O202" i="4"/>
  <c r="K202" i="4"/>
  <c r="G202" i="4"/>
  <c r="N202" i="4"/>
  <c r="J202" i="4"/>
  <c r="F202" i="4"/>
  <c r="I202" i="4"/>
  <c r="M202" i="4"/>
  <c r="A202" i="4" a="1"/>
  <c r="A202" i="4" s="1"/>
  <c r="C202" i="4" s="1" a="1"/>
  <c r="C202" i="4" s="1"/>
  <c r="M194" i="4"/>
  <c r="I194" i="4"/>
  <c r="L194" i="4"/>
  <c r="H194" i="4"/>
  <c r="O194" i="4"/>
  <c r="K194" i="4"/>
  <c r="G194" i="4"/>
  <c r="J194" i="4"/>
  <c r="F194" i="4"/>
  <c r="A194" i="4" a="1"/>
  <c r="A194" i="4" s="1"/>
  <c r="C194" i="4" s="1" a="1"/>
  <c r="C194" i="4" s="1"/>
  <c r="N194" i="4"/>
  <c r="M186" i="4"/>
  <c r="I186" i="4"/>
  <c r="L186" i="4"/>
  <c r="H186" i="4"/>
  <c r="O186" i="4"/>
  <c r="K186" i="4"/>
  <c r="G186" i="4"/>
  <c r="J186" i="4"/>
  <c r="F186" i="4"/>
  <c r="A186" i="4" a="1"/>
  <c r="A186" i="4" s="1"/>
  <c r="C186" i="4" s="1" a="1"/>
  <c r="C186" i="4" s="1"/>
  <c r="N186" i="4"/>
  <c r="M178" i="4"/>
  <c r="I178" i="4"/>
  <c r="L178" i="4"/>
  <c r="H178" i="4"/>
  <c r="O178" i="4"/>
  <c r="K178" i="4"/>
  <c r="G178" i="4"/>
  <c r="J178" i="4"/>
  <c r="F178" i="4"/>
  <c r="A178" i="4" a="1"/>
  <c r="A178" i="4" s="1"/>
  <c r="C178" i="4" s="1" a="1"/>
  <c r="C178" i="4" s="1"/>
  <c r="N178" i="4"/>
  <c r="M170" i="4"/>
  <c r="I170" i="4"/>
  <c r="L170" i="4"/>
  <c r="H170" i="4"/>
  <c r="O170" i="4"/>
  <c r="K170" i="4"/>
  <c r="G170" i="4"/>
  <c r="J170" i="4"/>
  <c r="F170" i="4"/>
  <c r="A170" i="4" a="1"/>
  <c r="A170" i="4" s="1"/>
  <c r="C170" i="4" s="1" a="1"/>
  <c r="C170" i="4" s="1"/>
  <c r="N170" i="4"/>
  <c r="M162" i="4"/>
  <c r="I162" i="4"/>
  <c r="L162" i="4"/>
  <c r="H162" i="4"/>
  <c r="O162" i="4"/>
  <c r="K162" i="4"/>
  <c r="G162" i="4"/>
  <c r="J162" i="4"/>
  <c r="F162" i="4"/>
  <c r="A162" i="4" a="1"/>
  <c r="A162" i="4" s="1"/>
  <c r="C162" i="4" s="1" a="1"/>
  <c r="C162" i="4" s="1"/>
  <c r="N162" i="4"/>
  <c r="M154" i="4"/>
  <c r="I154" i="4"/>
  <c r="L154" i="4"/>
  <c r="H154" i="4"/>
  <c r="O154" i="4"/>
  <c r="K154" i="4"/>
  <c r="G154" i="4"/>
  <c r="J154" i="4"/>
  <c r="F154" i="4"/>
  <c r="A154" i="4" a="1"/>
  <c r="A154" i="4" s="1"/>
  <c r="C154" i="4" s="1" a="1"/>
  <c r="C154" i="4" s="1"/>
  <c r="N154" i="4"/>
  <c r="M146" i="4"/>
  <c r="I146" i="4"/>
  <c r="L146" i="4"/>
  <c r="H146" i="4"/>
  <c r="O146" i="4"/>
  <c r="K146" i="4"/>
  <c r="G146" i="4"/>
  <c r="J146" i="4"/>
  <c r="F146" i="4"/>
  <c r="A146" i="4" a="1"/>
  <c r="A146" i="4" s="1"/>
  <c r="C146" i="4" s="1" a="1"/>
  <c r="C146" i="4" s="1"/>
  <c r="N146" i="4"/>
  <c r="M138" i="4"/>
  <c r="I138" i="4"/>
  <c r="L138" i="4"/>
  <c r="H138" i="4"/>
  <c r="O138" i="4"/>
  <c r="K138" i="4"/>
  <c r="G138" i="4"/>
  <c r="J138" i="4"/>
  <c r="F138" i="4"/>
  <c r="A138" i="4" a="1"/>
  <c r="A138" i="4" s="1"/>
  <c r="C138" i="4" s="1" a="1"/>
  <c r="C138" i="4" s="1"/>
  <c r="N138" i="4"/>
  <c r="M134" i="4"/>
  <c r="L134" i="4"/>
  <c r="O134" i="4"/>
  <c r="K134" i="4"/>
  <c r="N134" i="4"/>
  <c r="J134" i="4"/>
  <c r="M127" i="4"/>
  <c r="I127" i="4"/>
  <c r="L127" i="4"/>
  <c r="H127" i="4"/>
  <c r="O127" i="4"/>
  <c r="K127" i="4"/>
  <c r="G127" i="4"/>
  <c r="N127" i="4"/>
  <c r="J127" i="4"/>
  <c r="F127" i="4"/>
  <c r="G119" i="4"/>
  <c r="F119" i="4"/>
  <c r="I111" i="4"/>
  <c r="H111" i="4"/>
  <c r="G111" i="4"/>
  <c r="J111" i="4"/>
  <c r="F111" i="4"/>
  <c r="M107" i="4"/>
  <c r="I107" i="4"/>
  <c r="L107" i="4"/>
  <c r="H107" i="4"/>
  <c r="O107" i="4"/>
  <c r="K107" i="4"/>
  <c r="G107" i="4"/>
  <c r="J107" i="4"/>
  <c r="F107" i="4"/>
  <c r="N107" i="4"/>
  <c r="I103" i="4"/>
  <c r="H103" i="4"/>
  <c r="G103" i="4"/>
  <c r="F103" i="4"/>
  <c r="I99" i="4"/>
  <c r="H99" i="4"/>
  <c r="G99" i="4"/>
  <c r="F99" i="4"/>
  <c r="N4" i="4"/>
  <c r="L16" i="4"/>
  <c r="G21" i="4"/>
  <c r="G49" i="4" s="1"/>
  <c r="N91" i="4"/>
  <c r="J91" i="4"/>
  <c r="M91" i="4"/>
  <c r="I91" i="4"/>
  <c r="L91" i="4"/>
  <c r="H91" i="4"/>
  <c r="O91" i="4"/>
  <c r="K91" i="4"/>
  <c r="G94" i="4"/>
  <c r="F94" i="4"/>
  <c r="I94" i="4"/>
  <c r="H94" i="4"/>
  <c r="N90" i="4"/>
  <c r="J90" i="4"/>
  <c r="F90" i="4"/>
  <c r="M90" i="4"/>
  <c r="I90" i="4"/>
  <c r="L90" i="4"/>
  <c r="H90" i="4"/>
  <c r="O90" i="4"/>
  <c r="K90" i="4"/>
  <c r="G90" i="4"/>
  <c r="M86" i="4"/>
  <c r="I86" i="4"/>
  <c r="L86" i="4"/>
  <c r="H86" i="4"/>
  <c r="O86" i="4"/>
  <c r="K86" i="4"/>
  <c r="G86" i="4"/>
  <c r="N86" i="4"/>
  <c r="J86" i="4"/>
  <c r="F86" i="4"/>
  <c r="G82" i="4"/>
  <c r="F82" i="4"/>
  <c r="F78" i="4"/>
  <c r="J74" i="4"/>
  <c r="F74" i="4"/>
  <c r="I74" i="4"/>
  <c r="H74" i="4"/>
  <c r="G74" i="4"/>
  <c r="L70" i="4"/>
  <c r="H70" i="4"/>
  <c r="O70" i="4"/>
  <c r="K70" i="4"/>
  <c r="N70" i="4"/>
  <c r="J70" i="4"/>
  <c r="M70" i="4"/>
  <c r="I70" i="4"/>
  <c r="F66" i="4"/>
  <c r="H66" i="4"/>
  <c r="G66" i="4"/>
  <c r="O62" i="4"/>
  <c r="K62" i="4"/>
  <c r="N62" i="4"/>
  <c r="J62" i="4"/>
  <c r="M62" i="4"/>
  <c r="I62" i="4"/>
  <c r="L62" i="4"/>
  <c r="G58" i="4"/>
  <c r="F58" i="4"/>
  <c r="G54" i="4"/>
  <c r="F54" i="4"/>
  <c r="H50" i="4"/>
  <c r="G50" i="4"/>
  <c r="F50" i="4"/>
  <c r="I50" i="4"/>
  <c r="K46" i="4"/>
  <c r="G46" i="4"/>
  <c r="J46" i="4"/>
  <c r="F46" i="4"/>
  <c r="I46" i="4"/>
  <c r="H46" i="4"/>
  <c r="J42" i="4"/>
  <c r="F42" i="4"/>
  <c r="I42" i="4"/>
  <c r="H42" i="4"/>
  <c r="G42" i="4"/>
  <c r="F38" i="4"/>
  <c r="I38" i="4"/>
  <c r="H38" i="4"/>
  <c r="G38" i="4"/>
  <c r="N34" i="4"/>
  <c r="M34" i="4"/>
  <c r="L34" i="4"/>
  <c r="O34" i="4"/>
  <c r="H30" i="4"/>
  <c r="G30" i="4"/>
  <c r="F30" i="4"/>
  <c r="O26" i="4"/>
  <c r="O52" i="4" s="1"/>
  <c r="K26" i="4"/>
  <c r="K52" i="4" s="1"/>
  <c r="N26" i="4"/>
  <c r="N52" i="4" s="1"/>
  <c r="M26" i="4"/>
  <c r="M52" i="4" s="1"/>
  <c r="N22" i="4"/>
  <c r="N57" i="4" s="1"/>
  <c r="J22" i="4"/>
  <c r="J81" i="4" s="1"/>
  <c r="M22" i="4"/>
  <c r="M57" i="4" s="1"/>
  <c r="I22" i="4"/>
  <c r="I81" i="4" s="1"/>
  <c r="L22" i="4"/>
  <c r="L81" i="4" s="1"/>
  <c r="H22" i="4"/>
  <c r="H81" i="4" s="1"/>
  <c r="N18" i="4"/>
  <c r="N54" i="4" s="1"/>
  <c r="J18" i="4"/>
  <c r="J54" i="4" s="1"/>
  <c r="M18" i="4"/>
  <c r="M54" i="4" s="1"/>
  <c r="I18" i="4"/>
  <c r="I54" i="4" s="1"/>
  <c r="L18" i="4"/>
  <c r="L54" i="4" s="1"/>
  <c r="H18" i="4"/>
  <c r="H54" i="4" s="1"/>
  <c r="O10" i="4"/>
  <c r="K10" i="4"/>
  <c r="N10" i="4"/>
  <c r="J10" i="4"/>
  <c r="M10" i="4"/>
  <c r="I10" i="4"/>
  <c r="M6" i="4"/>
  <c r="I6" i="4"/>
  <c r="L6" i="4"/>
  <c r="O6" i="4"/>
  <c r="K6" i="4"/>
  <c r="L300" i="4"/>
  <c r="H300" i="4"/>
  <c r="O300" i="4"/>
  <c r="K300" i="4"/>
  <c r="G300" i="4"/>
  <c r="N300" i="4"/>
  <c r="J300" i="4"/>
  <c r="F300" i="4"/>
  <c r="M300" i="4"/>
  <c r="I300" i="4"/>
  <c r="L296" i="4"/>
  <c r="H296" i="4"/>
  <c r="O296" i="4"/>
  <c r="K296" i="4"/>
  <c r="G296" i="4"/>
  <c r="N296" i="4"/>
  <c r="J296" i="4"/>
  <c r="F296" i="4"/>
  <c r="M296" i="4"/>
  <c r="I296" i="4"/>
  <c r="A296" i="4" a="1"/>
  <c r="A296" i="4" s="1"/>
  <c r="C296" i="4" s="1" a="1"/>
  <c r="C296" i="4" s="1"/>
  <c r="L292" i="4"/>
  <c r="H292" i="4"/>
  <c r="O292" i="4"/>
  <c r="K292" i="4"/>
  <c r="G292" i="4"/>
  <c r="N292" i="4"/>
  <c r="J292" i="4"/>
  <c r="F292" i="4"/>
  <c r="M292" i="4"/>
  <c r="A292" i="4" a="1"/>
  <c r="A292" i="4" s="1"/>
  <c r="C292" i="4" s="1" a="1"/>
  <c r="C292" i="4" s="1"/>
  <c r="I292" i="4"/>
  <c r="L288" i="4"/>
  <c r="H288" i="4"/>
  <c r="O288" i="4"/>
  <c r="K288" i="4"/>
  <c r="G288" i="4"/>
  <c r="N288" i="4"/>
  <c r="J288" i="4"/>
  <c r="F288" i="4"/>
  <c r="M288" i="4"/>
  <c r="I288" i="4"/>
  <c r="A288" i="4" a="1"/>
  <c r="A288" i="4" s="1"/>
  <c r="C288" i="4" s="1" a="1"/>
  <c r="C288" i="4" s="1"/>
  <c r="L284" i="4"/>
  <c r="H284" i="4"/>
  <c r="O284" i="4"/>
  <c r="K284" i="4"/>
  <c r="G284" i="4"/>
  <c r="N284" i="4"/>
  <c r="J284" i="4"/>
  <c r="F284" i="4"/>
  <c r="M284" i="4"/>
  <c r="A284" i="4" a="1"/>
  <c r="A284" i="4" s="1"/>
  <c r="C284" i="4" s="1" a="1"/>
  <c r="C284" i="4" s="1"/>
  <c r="I284" i="4"/>
  <c r="L280" i="4"/>
  <c r="H280" i="4"/>
  <c r="O280" i="4"/>
  <c r="K280" i="4"/>
  <c r="G280" i="4"/>
  <c r="N280" i="4"/>
  <c r="J280" i="4"/>
  <c r="F280" i="4"/>
  <c r="M280" i="4"/>
  <c r="I280" i="4"/>
  <c r="A280" i="4" a="1"/>
  <c r="A280" i="4" s="1"/>
  <c r="C280" i="4" s="1" a="1"/>
  <c r="C280" i="4" s="1"/>
  <c r="L276" i="4"/>
  <c r="H276" i="4"/>
  <c r="O276" i="4"/>
  <c r="K276" i="4"/>
  <c r="G276" i="4"/>
  <c r="N276" i="4"/>
  <c r="J276" i="4"/>
  <c r="F276" i="4"/>
  <c r="M276" i="4"/>
  <c r="I276" i="4"/>
  <c r="A276" i="4" a="1"/>
  <c r="A276" i="4" s="1"/>
  <c r="C276" i="4" s="1" a="1"/>
  <c r="C276" i="4" s="1"/>
  <c r="L272" i="4"/>
  <c r="H272" i="4"/>
  <c r="O272" i="4"/>
  <c r="K272" i="4"/>
  <c r="G272" i="4"/>
  <c r="N272" i="4"/>
  <c r="J272" i="4"/>
  <c r="F272" i="4"/>
  <c r="M272" i="4"/>
  <c r="I272" i="4"/>
  <c r="A272" i="4" a="1"/>
  <c r="A272" i="4" s="1"/>
  <c r="C272" i="4" s="1" a="1"/>
  <c r="C272" i="4" s="1"/>
  <c r="L268" i="4"/>
  <c r="H268" i="4"/>
  <c r="O268" i="4"/>
  <c r="K268" i="4"/>
  <c r="G268" i="4"/>
  <c r="N268" i="4"/>
  <c r="J268" i="4"/>
  <c r="F268" i="4"/>
  <c r="M268" i="4"/>
  <c r="A268" i="4" a="1"/>
  <c r="A268" i="4" s="1"/>
  <c r="C268" i="4" s="1" a="1"/>
  <c r="C268" i="4" s="1"/>
  <c r="I268" i="4"/>
  <c r="L264" i="4"/>
  <c r="H264" i="4"/>
  <c r="O264" i="4"/>
  <c r="K264" i="4"/>
  <c r="G264" i="4"/>
  <c r="N264" i="4"/>
  <c r="J264" i="4"/>
  <c r="F264" i="4"/>
  <c r="M264" i="4"/>
  <c r="I264" i="4"/>
  <c r="A264" i="4" a="1"/>
  <c r="A264" i="4" s="1"/>
  <c r="C264" i="4" s="1" a="1"/>
  <c r="C264" i="4" s="1"/>
  <c r="L260" i="4"/>
  <c r="H260" i="4"/>
  <c r="O260" i="4"/>
  <c r="K260" i="4"/>
  <c r="G260" i="4"/>
  <c r="N260" i="4"/>
  <c r="J260" i="4"/>
  <c r="F260" i="4"/>
  <c r="M260" i="4"/>
  <c r="A260" i="4" a="1"/>
  <c r="A260" i="4" s="1"/>
  <c r="C260" i="4" s="1" a="1"/>
  <c r="C260" i="4" s="1"/>
  <c r="I260" i="4"/>
  <c r="L256" i="4"/>
  <c r="H256" i="4"/>
  <c r="O256" i="4"/>
  <c r="K256" i="4"/>
  <c r="G256" i="4"/>
  <c r="N256" i="4"/>
  <c r="J256" i="4"/>
  <c r="F256" i="4"/>
  <c r="M256" i="4"/>
  <c r="I256" i="4"/>
  <c r="A256" i="4" a="1"/>
  <c r="A256" i="4" s="1"/>
  <c r="C256" i="4" s="1" a="1"/>
  <c r="C256" i="4" s="1"/>
  <c r="L252" i="4"/>
  <c r="H252" i="4"/>
  <c r="O252" i="4"/>
  <c r="K252" i="4"/>
  <c r="G252" i="4"/>
  <c r="N252" i="4"/>
  <c r="J252" i="4"/>
  <c r="F252" i="4"/>
  <c r="M252" i="4"/>
  <c r="A252" i="4" a="1"/>
  <c r="A252" i="4" s="1"/>
  <c r="C252" i="4" s="1" a="1"/>
  <c r="C252" i="4" s="1"/>
  <c r="I252" i="4"/>
  <c r="L248" i="4"/>
  <c r="H248" i="4"/>
  <c r="O248" i="4"/>
  <c r="K248" i="4"/>
  <c r="G248" i="4"/>
  <c r="N248" i="4"/>
  <c r="J248" i="4"/>
  <c r="F248" i="4"/>
  <c r="M248" i="4"/>
  <c r="I248" i="4"/>
  <c r="A248" i="4" a="1"/>
  <c r="A248" i="4" s="1"/>
  <c r="C248" i="4" s="1" a="1"/>
  <c r="C248" i="4" s="1"/>
  <c r="L244" i="4"/>
  <c r="H244" i="4"/>
  <c r="O244" i="4"/>
  <c r="K244" i="4"/>
  <c r="G244" i="4"/>
  <c r="N244" i="4"/>
  <c r="J244" i="4"/>
  <c r="F244" i="4"/>
  <c r="M244" i="4"/>
  <c r="I244" i="4"/>
  <c r="A244" i="4" a="1"/>
  <c r="A244" i="4" s="1"/>
  <c r="C244" i="4" s="1" a="1"/>
  <c r="C244" i="4" s="1"/>
  <c r="L240" i="4"/>
  <c r="H240" i="4"/>
  <c r="O240" i="4"/>
  <c r="K240" i="4"/>
  <c r="G240" i="4"/>
  <c r="N240" i="4"/>
  <c r="J240" i="4"/>
  <c r="F240" i="4"/>
  <c r="M240" i="4"/>
  <c r="I240" i="4"/>
  <c r="A240" i="4" a="1"/>
  <c r="A240" i="4" s="1"/>
  <c r="C240" i="4" s="1" a="1"/>
  <c r="C240" i="4" s="1"/>
  <c r="L236" i="4"/>
  <c r="H236" i="4"/>
  <c r="O236" i="4"/>
  <c r="K236" i="4"/>
  <c r="G236" i="4"/>
  <c r="N236" i="4"/>
  <c r="J236" i="4"/>
  <c r="F236" i="4"/>
  <c r="M236" i="4"/>
  <c r="A236" i="4" a="1"/>
  <c r="A236" i="4" s="1"/>
  <c r="C236" i="4" s="1" a="1"/>
  <c r="C236" i="4" s="1"/>
  <c r="I236" i="4"/>
  <c r="L232" i="4"/>
  <c r="H232" i="4"/>
  <c r="O232" i="4"/>
  <c r="K232" i="4"/>
  <c r="G232" i="4"/>
  <c r="N232" i="4"/>
  <c r="J232" i="4"/>
  <c r="F232" i="4"/>
  <c r="M232" i="4"/>
  <c r="I232" i="4"/>
  <c r="A232" i="4" a="1"/>
  <c r="A232" i="4" s="1"/>
  <c r="C232" i="4" s="1" a="1"/>
  <c r="C232" i="4" s="1"/>
  <c r="L228" i="4"/>
  <c r="H228" i="4"/>
  <c r="O228" i="4"/>
  <c r="K228" i="4"/>
  <c r="G228" i="4"/>
  <c r="N228" i="4"/>
  <c r="J228" i="4"/>
  <c r="F228" i="4"/>
  <c r="M228" i="4"/>
  <c r="A228" i="4" a="1"/>
  <c r="A228" i="4" s="1"/>
  <c r="C228" i="4" s="1" a="1"/>
  <c r="C228" i="4" s="1"/>
  <c r="I228" i="4"/>
  <c r="L224" i="4"/>
  <c r="H224" i="4"/>
  <c r="O224" i="4"/>
  <c r="K224" i="4"/>
  <c r="G224" i="4"/>
  <c r="N224" i="4"/>
  <c r="J224" i="4"/>
  <c r="F224" i="4"/>
  <c r="M224" i="4"/>
  <c r="I224" i="4"/>
  <c r="A224" i="4" a="1"/>
  <c r="A224" i="4" s="1"/>
  <c r="C224" i="4" s="1" a="1"/>
  <c r="C224" i="4" s="1"/>
  <c r="L220" i="4"/>
  <c r="H220" i="4"/>
  <c r="O220" i="4"/>
  <c r="K220" i="4"/>
  <c r="G220" i="4"/>
  <c r="N220" i="4"/>
  <c r="J220" i="4"/>
  <c r="F220" i="4"/>
  <c r="M220" i="4"/>
  <c r="A220" i="4" a="1"/>
  <c r="A220" i="4" s="1"/>
  <c r="C220" i="4" s="1" a="1"/>
  <c r="C220" i="4" s="1"/>
  <c r="I220" i="4"/>
  <c r="L216" i="4"/>
  <c r="H216" i="4"/>
  <c r="O216" i="4"/>
  <c r="K216" i="4"/>
  <c r="G216" i="4"/>
  <c r="N216" i="4"/>
  <c r="J216" i="4"/>
  <c r="F216" i="4"/>
  <c r="M216" i="4"/>
  <c r="I216" i="4"/>
  <c r="A216" i="4" a="1"/>
  <c r="A216" i="4" s="1"/>
  <c r="C216" i="4" s="1" a="1"/>
  <c r="C216" i="4" s="1"/>
  <c r="L212" i="4"/>
  <c r="H212" i="4"/>
  <c r="O212" i="4"/>
  <c r="K212" i="4"/>
  <c r="G212" i="4"/>
  <c r="N212" i="4"/>
  <c r="J212" i="4"/>
  <c r="F212" i="4"/>
  <c r="M212" i="4"/>
  <c r="I212" i="4"/>
  <c r="A212" i="4" a="1"/>
  <c r="A212" i="4" s="1"/>
  <c r="C212" i="4" s="1" a="1"/>
  <c r="C212" i="4" s="1"/>
  <c r="L208" i="4"/>
  <c r="H208" i="4"/>
  <c r="O208" i="4"/>
  <c r="K208" i="4"/>
  <c r="G208" i="4"/>
  <c r="N208" i="4"/>
  <c r="J208" i="4"/>
  <c r="F208" i="4"/>
  <c r="M208" i="4"/>
  <c r="I208" i="4"/>
  <c r="A208" i="4" a="1"/>
  <c r="A208" i="4" s="1"/>
  <c r="C208" i="4" s="1" a="1"/>
  <c r="C208" i="4" s="1"/>
  <c r="L204" i="4"/>
  <c r="H204" i="4"/>
  <c r="O204" i="4"/>
  <c r="K204" i="4"/>
  <c r="G204" i="4"/>
  <c r="N204" i="4"/>
  <c r="J204" i="4"/>
  <c r="F204" i="4"/>
  <c r="M204" i="4"/>
  <c r="A204" i="4" a="1"/>
  <c r="A204" i="4" s="1"/>
  <c r="C204" i="4" s="1" a="1"/>
  <c r="C204" i="4" s="1"/>
  <c r="I204" i="4"/>
  <c r="L200" i="4"/>
  <c r="H200" i="4"/>
  <c r="O200" i="4"/>
  <c r="K200" i="4"/>
  <c r="G200" i="4"/>
  <c r="N200" i="4"/>
  <c r="J200" i="4"/>
  <c r="F200" i="4"/>
  <c r="M200" i="4"/>
  <c r="I200" i="4"/>
  <c r="A200" i="4" a="1"/>
  <c r="A200" i="4" s="1"/>
  <c r="C200" i="4" s="1" a="1"/>
  <c r="C200" i="4" s="1"/>
  <c r="M196" i="4"/>
  <c r="I196" i="4"/>
  <c r="L196" i="4"/>
  <c r="H196" i="4"/>
  <c r="O196" i="4"/>
  <c r="K196" i="4"/>
  <c r="G196" i="4"/>
  <c r="F196" i="4"/>
  <c r="A196" i="4" a="1"/>
  <c r="A196" i="4" s="1"/>
  <c r="C196" i="4" s="1" a="1"/>
  <c r="C196" i="4" s="1"/>
  <c r="N196" i="4"/>
  <c r="J196" i="4"/>
  <c r="M192" i="4"/>
  <c r="I192" i="4"/>
  <c r="L192" i="4"/>
  <c r="H192" i="4"/>
  <c r="O192" i="4"/>
  <c r="K192" i="4"/>
  <c r="G192" i="4"/>
  <c r="N192" i="4"/>
  <c r="A192" i="4" a="1"/>
  <c r="A192" i="4" s="1"/>
  <c r="C192" i="4" s="1" a="1"/>
  <c r="C192" i="4" s="1"/>
  <c r="J192" i="4"/>
  <c r="F192" i="4"/>
  <c r="M188" i="4"/>
  <c r="I188" i="4"/>
  <c r="L188" i="4"/>
  <c r="H188" i="4"/>
  <c r="O188" i="4"/>
  <c r="K188" i="4"/>
  <c r="G188" i="4"/>
  <c r="F188" i="4"/>
  <c r="A188" i="4" a="1"/>
  <c r="A188" i="4" s="1"/>
  <c r="C188" i="4" s="1" a="1"/>
  <c r="C188" i="4" s="1"/>
  <c r="N188" i="4"/>
  <c r="J188" i="4"/>
  <c r="M184" i="4"/>
  <c r="I184" i="4"/>
  <c r="L184" i="4"/>
  <c r="H184" i="4"/>
  <c r="O184" i="4"/>
  <c r="K184" i="4"/>
  <c r="G184" i="4"/>
  <c r="N184" i="4"/>
  <c r="A184" i="4" a="1"/>
  <c r="A184" i="4" s="1"/>
  <c r="C184" i="4" s="1" a="1"/>
  <c r="C184" i="4" s="1"/>
  <c r="J184" i="4"/>
  <c r="F184" i="4"/>
  <c r="M180" i="4"/>
  <c r="I180" i="4"/>
  <c r="L180" i="4"/>
  <c r="H180" i="4"/>
  <c r="O180" i="4"/>
  <c r="K180" i="4"/>
  <c r="G180" i="4"/>
  <c r="F180" i="4"/>
  <c r="A180" i="4" a="1"/>
  <c r="A180" i="4" s="1"/>
  <c r="C180" i="4" s="1" a="1"/>
  <c r="C180" i="4" s="1"/>
  <c r="N180" i="4"/>
  <c r="J180" i="4"/>
  <c r="M176" i="4"/>
  <c r="I176" i="4"/>
  <c r="L176" i="4"/>
  <c r="H176" i="4"/>
  <c r="O176" i="4"/>
  <c r="K176" i="4"/>
  <c r="G176" i="4"/>
  <c r="N176" i="4"/>
  <c r="A176" i="4" a="1"/>
  <c r="A176" i="4" s="1"/>
  <c r="C176" i="4" s="1" a="1"/>
  <c r="C176" i="4" s="1"/>
  <c r="J176" i="4"/>
  <c r="F176" i="4"/>
  <c r="M172" i="4"/>
  <c r="I172" i="4"/>
  <c r="L172" i="4"/>
  <c r="H172" i="4"/>
  <c r="O172" i="4"/>
  <c r="K172" i="4"/>
  <c r="G172" i="4"/>
  <c r="F172" i="4"/>
  <c r="A172" i="4" a="1"/>
  <c r="A172" i="4" s="1"/>
  <c r="C172" i="4" s="1" a="1"/>
  <c r="C172" i="4" s="1"/>
  <c r="N172" i="4"/>
  <c r="J172" i="4"/>
  <c r="M168" i="4"/>
  <c r="I168" i="4"/>
  <c r="L168" i="4"/>
  <c r="H168" i="4"/>
  <c r="O168" i="4"/>
  <c r="K168" i="4"/>
  <c r="G168" i="4"/>
  <c r="N168" i="4"/>
  <c r="A168" i="4" a="1"/>
  <c r="A168" i="4" s="1"/>
  <c r="C168" i="4" s="1" a="1"/>
  <c r="C168" i="4" s="1"/>
  <c r="J168" i="4"/>
  <c r="F168" i="4"/>
  <c r="M164" i="4"/>
  <c r="I164" i="4"/>
  <c r="L164" i="4"/>
  <c r="H164" i="4"/>
  <c r="O164" i="4"/>
  <c r="K164" i="4"/>
  <c r="G164" i="4"/>
  <c r="F164" i="4"/>
  <c r="A164" i="4" a="1"/>
  <c r="A164" i="4" s="1"/>
  <c r="C164" i="4" s="1" a="1"/>
  <c r="C164" i="4" s="1"/>
  <c r="N164" i="4"/>
  <c r="J164" i="4"/>
  <c r="M160" i="4"/>
  <c r="I160" i="4"/>
  <c r="L160" i="4"/>
  <c r="H160" i="4"/>
  <c r="O160" i="4"/>
  <c r="K160" i="4"/>
  <c r="G160" i="4"/>
  <c r="N160" i="4"/>
  <c r="A160" i="4" a="1"/>
  <c r="A160" i="4" s="1"/>
  <c r="C160" i="4" s="1" a="1"/>
  <c r="C160" i="4" s="1"/>
  <c r="J160" i="4"/>
  <c r="F160" i="4"/>
  <c r="M156" i="4"/>
  <c r="I156" i="4"/>
  <c r="L156" i="4"/>
  <c r="H156" i="4"/>
  <c r="O156" i="4"/>
  <c r="K156" i="4"/>
  <c r="G156" i="4"/>
  <c r="F156" i="4"/>
  <c r="A156" i="4" a="1"/>
  <c r="A156" i="4" s="1"/>
  <c r="C156" i="4" s="1" a="1"/>
  <c r="C156" i="4" s="1"/>
  <c r="N156" i="4"/>
  <c r="J156" i="4"/>
  <c r="M152" i="4"/>
  <c r="I152" i="4"/>
  <c r="L152" i="4"/>
  <c r="H152" i="4"/>
  <c r="O152" i="4"/>
  <c r="K152" i="4"/>
  <c r="G152" i="4"/>
  <c r="N152" i="4"/>
  <c r="A152" i="4" a="1"/>
  <c r="A152" i="4" s="1"/>
  <c r="C152" i="4" s="1" a="1"/>
  <c r="C152" i="4" s="1"/>
  <c r="J152" i="4"/>
  <c r="F152" i="4"/>
  <c r="M148" i="4"/>
  <c r="I148" i="4"/>
  <c r="L148" i="4"/>
  <c r="H148" i="4"/>
  <c r="O148" i="4"/>
  <c r="K148" i="4"/>
  <c r="G148" i="4"/>
  <c r="F148" i="4"/>
  <c r="A148" i="4" a="1"/>
  <c r="A148" i="4" s="1"/>
  <c r="C148" i="4" s="1" a="1"/>
  <c r="C148" i="4" s="1"/>
  <c r="N148" i="4"/>
  <c r="J148" i="4"/>
  <c r="M144" i="4"/>
  <c r="I144" i="4"/>
  <c r="L144" i="4"/>
  <c r="H144" i="4"/>
  <c r="O144" i="4"/>
  <c r="K144" i="4"/>
  <c r="G144" i="4"/>
  <c r="N144" i="4"/>
  <c r="A144" i="4" a="1"/>
  <c r="A144" i="4" s="1"/>
  <c r="C144" i="4" s="1" a="1"/>
  <c r="C144" i="4" s="1"/>
  <c r="J144" i="4"/>
  <c r="F144" i="4"/>
  <c r="M140" i="4"/>
  <c r="I140" i="4"/>
  <c r="L140" i="4"/>
  <c r="H140" i="4"/>
  <c r="O140" i="4"/>
  <c r="K140" i="4"/>
  <c r="G140" i="4"/>
  <c r="F140" i="4"/>
  <c r="A140" i="4" a="1"/>
  <c r="A140" i="4" s="1"/>
  <c r="C140" i="4" s="1" a="1"/>
  <c r="C140" i="4" s="1"/>
  <c r="N140" i="4"/>
  <c r="J140" i="4"/>
  <c r="M136" i="4"/>
  <c r="L136" i="4"/>
  <c r="O136" i="4"/>
  <c r="K136" i="4"/>
  <c r="N136" i="4"/>
  <c r="M132" i="4"/>
  <c r="L132" i="4"/>
  <c r="O132" i="4"/>
  <c r="K132" i="4"/>
  <c r="N132" i="4"/>
  <c r="M128" i="4"/>
  <c r="I128" i="4"/>
  <c r="L128" i="4"/>
  <c r="H128" i="4"/>
  <c r="O128" i="4"/>
  <c r="K128" i="4"/>
  <c r="G128" i="4"/>
  <c r="N128" i="4"/>
  <c r="J128" i="4"/>
  <c r="F128" i="4"/>
  <c r="M121" i="4"/>
  <c r="I121" i="4"/>
  <c r="L121" i="4"/>
  <c r="O121" i="4"/>
  <c r="K121" i="4"/>
  <c r="N121" i="4"/>
  <c r="J121" i="4"/>
  <c r="M117" i="4"/>
  <c r="I117" i="4"/>
  <c r="L117" i="4"/>
  <c r="H117" i="4"/>
  <c r="O117" i="4"/>
  <c r="K117" i="4"/>
  <c r="N117" i="4"/>
  <c r="J117" i="4"/>
  <c r="M113" i="4"/>
  <c r="I113" i="4"/>
  <c r="L113" i="4"/>
  <c r="H113" i="4"/>
  <c r="O113" i="4"/>
  <c r="K113" i="4"/>
  <c r="G113" i="4"/>
  <c r="N113" i="4"/>
  <c r="J113" i="4"/>
  <c r="F113" i="4"/>
  <c r="I109" i="4"/>
  <c r="H109" i="4"/>
  <c r="K109" i="4"/>
  <c r="G109" i="4"/>
  <c r="F109" i="4"/>
  <c r="M105" i="4"/>
  <c r="I105" i="4"/>
  <c r="L105" i="4"/>
  <c r="O105" i="4"/>
  <c r="K105" i="4"/>
  <c r="N105" i="4"/>
  <c r="J105" i="4"/>
  <c r="M101" i="4"/>
  <c r="M116" i="4" s="1"/>
  <c r="I101" i="4"/>
  <c r="I116" i="4" s="1"/>
  <c r="L101" i="4"/>
  <c r="L116" i="4" s="1"/>
  <c r="H101" i="4"/>
  <c r="H116" i="4" s="1"/>
  <c r="O101" i="4"/>
  <c r="O116" i="4" s="1"/>
  <c r="K101" i="4"/>
  <c r="K116" i="4" s="1"/>
  <c r="N101" i="4"/>
  <c r="N116" i="4" s="1"/>
  <c r="J101" i="4"/>
  <c r="J116" i="4" s="1"/>
  <c r="M97" i="4"/>
  <c r="O97" i="4"/>
  <c r="N97" i="4"/>
  <c r="I97" i="4"/>
  <c r="L97" i="4"/>
  <c r="H97" i="4"/>
  <c r="K97" i="4"/>
  <c r="G97" i="4"/>
  <c r="J97" i="4"/>
  <c r="F97" i="4"/>
  <c r="M3" i="4"/>
  <c r="J6" i="4"/>
  <c r="O19" i="4"/>
  <c r="O55" i="4" s="1"/>
  <c r="O23" i="4"/>
  <c r="O82" i="4" s="1"/>
  <c r="L27" i="4"/>
  <c r="F89" i="4"/>
  <c r="G81" i="4"/>
  <c r="F81" i="4"/>
  <c r="G77" i="4"/>
  <c r="F77" i="4"/>
  <c r="L73" i="4"/>
  <c r="H73" i="4"/>
  <c r="O73" i="4"/>
  <c r="K73" i="4"/>
  <c r="N73" i="4"/>
  <c r="J73" i="4"/>
  <c r="M73" i="4"/>
  <c r="I73" i="4"/>
  <c r="L69" i="4"/>
  <c r="O69" i="4"/>
  <c r="K69" i="4"/>
  <c r="N69" i="4"/>
  <c r="J69" i="4"/>
  <c r="M69" i="4"/>
  <c r="I69" i="4"/>
  <c r="F65" i="4"/>
  <c r="I65" i="4"/>
  <c r="H65" i="4"/>
  <c r="G65" i="4"/>
  <c r="N61" i="4"/>
  <c r="J61" i="4"/>
  <c r="M61" i="4"/>
  <c r="I61" i="4"/>
  <c r="L61" i="4"/>
  <c r="H61" i="4"/>
  <c r="O61" i="4"/>
  <c r="K61" i="4"/>
  <c r="G57" i="4"/>
  <c r="F57" i="4"/>
  <c r="I53" i="4"/>
  <c r="H53" i="4"/>
  <c r="G53" i="4"/>
  <c r="J53" i="4"/>
  <c r="F53" i="4"/>
  <c r="F49" i="4"/>
  <c r="G45" i="4"/>
  <c r="F45" i="4"/>
  <c r="I45" i="4"/>
  <c r="H45" i="4"/>
  <c r="L41" i="4"/>
  <c r="O41" i="4"/>
  <c r="K41" i="4"/>
  <c r="N41" i="4"/>
  <c r="J41" i="4"/>
  <c r="M41" i="4"/>
  <c r="I41" i="4"/>
  <c r="G37" i="4"/>
  <c r="K37" i="4"/>
  <c r="O37" i="4"/>
  <c r="H37" i="4"/>
  <c r="L37" i="4"/>
  <c r="I37" i="4"/>
  <c r="M37" i="4"/>
  <c r="J37" i="4"/>
  <c r="N37" i="4"/>
  <c r="F37" i="4"/>
  <c r="J29" i="4"/>
  <c r="F29" i="4"/>
  <c r="I29" i="4"/>
  <c r="H29" i="4"/>
  <c r="L25" i="4"/>
  <c r="L51" i="4" s="1"/>
  <c r="O25" i="4"/>
  <c r="O44" i="4" s="1"/>
  <c r="N25" i="4"/>
  <c r="N44" i="4" s="1"/>
  <c r="N21" i="4"/>
  <c r="N49" i="4" s="1"/>
  <c r="J21" i="4"/>
  <c r="J49" i="4" s="1"/>
  <c r="M21" i="4"/>
  <c r="M49" i="4" s="1"/>
  <c r="I21" i="4"/>
  <c r="I49" i="4" s="1"/>
  <c r="L21" i="4"/>
  <c r="L49" i="4" s="1"/>
  <c r="H21" i="4"/>
  <c r="H49" i="4" s="1"/>
  <c r="N17" i="4"/>
  <c r="N76" i="4" s="1"/>
  <c r="M17" i="4"/>
  <c r="M76" i="4" s="1"/>
  <c r="L17" i="4"/>
  <c r="L76" i="4" s="1"/>
  <c r="N9" i="4"/>
  <c r="J9" i="4"/>
  <c r="M9" i="4"/>
  <c r="I9" i="4"/>
  <c r="L9" i="4"/>
  <c r="H9" i="4"/>
  <c r="L5" i="4"/>
  <c r="O5" i="4"/>
  <c r="K5" i="4"/>
  <c r="N5" i="4"/>
  <c r="A299" i="4" a="1"/>
  <c r="A299" i="4" s="1"/>
  <c r="C299" i="4" s="1" a="1"/>
  <c r="C299" i="4" s="1"/>
  <c r="N299" i="4"/>
  <c r="J299" i="4"/>
  <c r="F299" i="4"/>
  <c r="M299" i="4"/>
  <c r="I299" i="4"/>
  <c r="L299" i="4"/>
  <c r="H299" i="4"/>
  <c r="O299" i="4"/>
  <c r="K299" i="4"/>
  <c r="G299" i="4"/>
  <c r="N295" i="4"/>
  <c r="J295" i="4"/>
  <c r="F295" i="4"/>
  <c r="M295" i="4"/>
  <c r="I295" i="4"/>
  <c r="L295" i="4"/>
  <c r="H295" i="4"/>
  <c r="G295" i="4"/>
  <c r="O295" i="4"/>
  <c r="K295" i="4"/>
  <c r="N291" i="4"/>
  <c r="J291" i="4"/>
  <c r="F291" i="4"/>
  <c r="M291" i="4"/>
  <c r="I291" i="4"/>
  <c r="L291" i="4"/>
  <c r="H291" i="4"/>
  <c r="O291" i="4"/>
  <c r="K291" i="4"/>
  <c r="G291" i="4"/>
  <c r="N287" i="4"/>
  <c r="J287" i="4"/>
  <c r="F287" i="4"/>
  <c r="M287" i="4"/>
  <c r="I287" i="4"/>
  <c r="L287" i="4"/>
  <c r="H287" i="4"/>
  <c r="G287" i="4"/>
  <c r="O287" i="4"/>
  <c r="K287" i="4"/>
  <c r="N283" i="4"/>
  <c r="J283" i="4"/>
  <c r="F283" i="4"/>
  <c r="M283" i="4"/>
  <c r="I283" i="4"/>
  <c r="L283" i="4"/>
  <c r="H283" i="4"/>
  <c r="O283" i="4"/>
  <c r="K283" i="4"/>
  <c r="G283" i="4"/>
  <c r="N279" i="4"/>
  <c r="J279" i="4"/>
  <c r="F279" i="4"/>
  <c r="M279" i="4"/>
  <c r="I279" i="4"/>
  <c r="L279" i="4"/>
  <c r="H279" i="4"/>
  <c r="G279" i="4"/>
  <c r="O279" i="4"/>
  <c r="K279" i="4"/>
  <c r="N275" i="4"/>
  <c r="J275" i="4"/>
  <c r="F275" i="4"/>
  <c r="M275" i="4"/>
  <c r="I275" i="4"/>
  <c r="L275" i="4"/>
  <c r="H275" i="4"/>
  <c r="O275" i="4"/>
  <c r="K275" i="4"/>
  <c r="G275" i="4"/>
  <c r="N271" i="4"/>
  <c r="J271" i="4"/>
  <c r="F271" i="4"/>
  <c r="M271" i="4"/>
  <c r="I271" i="4"/>
  <c r="L271" i="4"/>
  <c r="H271" i="4"/>
  <c r="G271" i="4"/>
  <c r="O271" i="4"/>
  <c r="K271" i="4"/>
  <c r="N267" i="4"/>
  <c r="J267" i="4"/>
  <c r="F267" i="4"/>
  <c r="M267" i="4"/>
  <c r="I267" i="4"/>
  <c r="L267" i="4"/>
  <c r="H267" i="4"/>
  <c r="O267" i="4"/>
  <c r="K267" i="4"/>
  <c r="G267" i="4"/>
  <c r="N263" i="4"/>
  <c r="J263" i="4"/>
  <c r="F263" i="4"/>
  <c r="M263" i="4"/>
  <c r="I263" i="4"/>
  <c r="L263" i="4"/>
  <c r="H263" i="4"/>
  <c r="G263" i="4"/>
  <c r="O263" i="4"/>
  <c r="K263" i="4"/>
  <c r="N259" i="4"/>
  <c r="J259" i="4"/>
  <c r="F259" i="4"/>
  <c r="M259" i="4"/>
  <c r="I259" i="4"/>
  <c r="L259" i="4"/>
  <c r="H259" i="4"/>
  <c r="O259" i="4"/>
  <c r="K259" i="4"/>
  <c r="G259" i="4"/>
  <c r="N255" i="4"/>
  <c r="J255" i="4"/>
  <c r="F255" i="4"/>
  <c r="M255" i="4"/>
  <c r="I255" i="4"/>
  <c r="L255" i="4"/>
  <c r="H255" i="4"/>
  <c r="G255" i="4"/>
  <c r="O255" i="4"/>
  <c r="K255" i="4"/>
  <c r="N251" i="4"/>
  <c r="J251" i="4"/>
  <c r="F251" i="4"/>
  <c r="M251" i="4"/>
  <c r="I251" i="4"/>
  <c r="L251" i="4"/>
  <c r="H251" i="4"/>
  <c r="O251" i="4"/>
  <c r="K251" i="4"/>
  <c r="G251" i="4"/>
  <c r="N247" i="4"/>
  <c r="J247" i="4"/>
  <c r="F247" i="4"/>
  <c r="M247" i="4"/>
  <c r="I247" i="4"/>
  <c r="L247" i="4"/>
  <c r="H247" i="4"/>
  <c r="G247" i="4"/>
  <c r="O247" i="4"/>
  <c r="K247" i="4"/>
  <c r="N243" i="4"/>
  <c r="J243" i="4"/>
  <c r="F243" i="4"/>
  <c r="M243" i="4"/>
  <c r="I243" i="4"/>
  <c r="L243" i="4"/>
  <c r="H243" i="4"/>
  <c r="O243" i="4"/>
  <c r="K243" i="4"/>
  <c r="G243" i="4"/>
  <c r="N239" i="4"/>
  <c r="J239" i="4"/>
  <c r="F239" i="4"/>
  <c r="M239" i="4"/>
  <c r="I239" i="4"/>
  <c r="L239" i="4"/>
  <c r="H239" i="4"/>
  <c r="G239" i="4"/>
  <c r="O239" i="4"/>
  <c r="K239" i="4"/>
  <c r="N235" i="4"/>
  <c r="J235" i="4"/>
  <c r="F235" i="4"/>
  <c r="M235" i="4"/>
  <c r="I235" i="4"/>
  <c r="L235" i="4"/>
  <c r="H235" i="4"/>
  <c r="O235" i="4"/>
  <c r="K235" i="4"/>
  <c r="G235" i="4"/>
  <c r="N231" i="4"/>
  <c r="J231" i="4"/>
  <c r="F231" i="4"/>
  <c r="M231" i="4"/>
  <c r="I231" i="4"/>
  <c r="L231" i="4"/>
  <c r="H231" i="4"/>
  <c r="G231" i="4"/>
  <c r="O231" i="4"/>
  <c r="K231" i="4"/>
  <c r="N227" i="4"/>
  <c r="J227" i="4"/>
  <c r="F227" i="4"/>
  <c r="M227" i="4"/>
  <c r="I227" i="4"/>
  <c r="L227" i="4"/>
  <c r="H227" i="4"/>
  <c r="O227" i="4"/>
  <c r="K227" i="4"/>
  <c r="G227" i="4"/>
  <c r="N223" i="4"/>
  <c r="J223" i="4"/>
  <c r="F223" i="4"/>
  <c r="M223" i="4"/>
  <c r="I223" i="4"/>
  <c r="L223" i="4"/>
  <c r="H223" i="4"/>
  <c r="G223" i="4"/>
  <c r="O223" i="4"/>
  <c r="K223" i="4"/>
  <c r="N219" i="4"/>
  <c r="J219" i="4"/>
  <c r="F219" i="4"/>
  <c r="M219" i="4"/>
  <c r="I219" i="4"/>
  <c r="L219" i="4"/>
  <c r="H219" i="4"/>
  <c r="O219" i="4"/>
  <c r="K219" i="4"/>
  <c r="G219" i="4"/>
  <c r="N215" i="4"/>
  <c r="J215" i="4"/>
  <c r="F215" i="4"/>
  <c r="M215" i="4"/>
  <c r="I215" i="4"/>
  <c r="L215" i="4"/>
  <c r="H215" i="4"/>
  <c r="G215" i="4"/>
  <c r="O215" i="4"/>
  <c r="K215" i="4"/>
  <c r="N211" i="4"/>
  <c r="J211" i="4"/>
  <c r="F211" i="4"/>
  <c r="M211" i="4"/>
  <c r="I211" i="4"/>
  <c r="L211" i="4"/>
  <c r="H211" i="4"/>
  <c r="O211" i="4"/>
  <c r="K211" i="4"/>
  <c r="G211" i="4"/>
  <c r="N207" i="4"/>
  <c r="J207" i="4"/>
  <c r="F207" i="4"/>
  <c r="M207" i="4"/>
  <c r="I207" i="4"/>
  <c r="L207" i="4"/>
  <c r="H207" i="4"/>
  <c r="G207" i="4"/>
  <c r="O207" i="4"/>
  <c r="K207" i="4"/>
  <c r="N203" i="4"/>
  <c r="J203" i="4"/>
  <c r="F203" i="4"/>
  <c r="M203" i="4"/>
  <c r="I203" i="4"/>
  <c r="L203" i="4"/>
  <c r="H203" i="4"/>
  <c r="O203" i="4"/>
  <c r="K203" i="4"/>
  <c r="G203" i="4"/>
  <c r="N199" i="4"/>
  <c r="J199" i="4"/>
  <c r="M199" i="4"/>
  <c r="I199" i="4"/>
  <c r="L199" i="4"/>
  <c r="H199" i="4"/>
  <c r="G199" i="4"/>
  <c r="F199" i="4"/>
  <c r="O199" i="4"/>
  <c r="K199" i="4"/>
  <c r="O195" i="4"/>
  <c r="K195" i="4"/>
  <c r="G195" i="4"/>
  <c r="N195" i="4"/>
  <c r="J195" i="4"/>
  <c r="F195" i="4"/>
  <c r="M195" i="4"/>
  <c r="I195" i="4"/>
  <c r="L195" i="4"/>
  <c r="H195" i="4"/>
  <c r="O191" i="4"/>
  <c r="K191" i="4"/>
  <c r="G191" i="4"/>
  <c r="N191" i="4"/>
  <c r="J191" i="4"/>
  <c r="F191" i="4"/>
  <c r="M191" i="4"/>
  <c r="I191" i="4"/>
  <c r="H191" i="4"/>
  <c r="L191" i="4"/>
  <c r="O187" i="4"/>
  <c r="K187" i="4"/>
  <c r="G187" i="4"/>
  <c r="N187" i="4"/>
  <c r="J187" i="4"/>
  <c r="F187" i="4"/>
  <c r="M187" i="4"/>
  <c r="I187" i="4"/>
  <c r="L187" i="4"/>
  <c r="H187" i="4"/>
  <c r="O183" i="4"/>
  <c r="K183" i="4"/>
  <c r="G183" i="4"/>
  <c r="N183" i="4"/>
  <c r="J183" i="4"/>
  <c r="F183" i="4"/>
  <c r="M183" i="4"/>
  <c r="I183" i="4"/>
  <c r="H183" i="4"/>
  <c r="L183" i="4"/>
  <c r="O179" i="4"/>
  <c r="K179" i="4"/>
  <c r="G179" i="4"/>
  <c r="N179" i="4"/>
  <c r="J179" i="4"/>
  <c r="F179" i="4"/>
  <c r="M179" i="4"/>
  <c r="I179" i="4"/>
  <c r="L179" i="4"/>
  <c r="H179" i="4"/>
  <c r="O175" i="4"/>
  <c r="K175" i="4"/>
  <c r="G175" i="4"/>
  <c r="N175" i="4"/>
  <c r="J175" i="4"/>
  <c r="F175" i="4"/>
  <c r="M175" i="4"/>
  <c r="I175" i="4"/>
  <c r="H175" i="4"/>
  <c r="L175" i="4"/>
  <c r="O171" i="4"/>
  <c r="K171" i="4"/>
  <c r="G171" i="4"/>
  <c r="N171" i="4"/>
  <c r="J171" i="4"/>
  <c r="F171" i="4"/>
  <c r="M171" i="4"/>
  <c r="I171" i="4"/>
  <c r="L171" i="4"/>
  <c r="H171" i="4"/>
  <c r="O167" i="4"/>
  <c r="K167" i="4"/>
  <c r="G167" i="4"/>
  <c r="N167" i="4"/>
  <c r="J167" i="4"/>
  <c r="F167" i="4"/>
  <c r="M167" i="4"/>
  <c r="I167" i="4"/>
  <c r="H167" i="4"/>
  <c r="L167" i="4"/>
  <c r="O163" i="4"/>
  <c r="K163" i="4"/>
  <c r="G163" i="4"/>
  <c r="N163" i="4"/>
  <c r="J163" i="4"/>
  <c r="F163" i="4"/>
  <c r="M163" i="4"/>
  <c r="I163" i="4"/>
  <c r="L163" i="4"/>
  <c r="H163" i="4"/>
  <c r="O159" i="4"/>
  <c r="K159" i="4"/>
  <c r="G159" i="4"/>
  <c r="N159" i="4"/>
  <c r="J159" i="4"/>
  <c r="F159" i="4"/>
  <c r="M159" i="4"/>
  <c r="I159" i="4"/>
  <c r="H159" i="4"/>
  <c r="L159" i="4"/>
  <c r="O155" i="4"/>
  <c r="K155" i="4"/>
  <c r="G155" i="4"/>
  <c r="N155" i="4"/>
  <c r="J155" i="4"/>
  <c r="F155" i="4"/>
  <c r="M155" i="4"/>
  <c r="I155" i="4"/>
  <c r="L155" i="4"/>
  <c r="H155" i="4"/>
  <c r="O151" i="4"/>
  <c r="K151" i="4"/>
  <c r="G151" i="4"/>
  <c r="N151" i="4"/>
  <c r="J151" i="4"/>
  <c r="F151" i="4"/>
  <c r="M151" i="4"/>
  <c r="I151" i="4"/>
  <c r="H151" i="4"/>
  <c r="L151" i="4"/>
  <c r="O147" i="4"/>
  <c r="K147" i="4"/>
  <c r="G147" i="4"/>
  <c r="N147" i="4"/>
  <c r="J147" i="4"/>
  <c r="F147" i="4"/>
  <c r="M147" i="4"/>
  <c r="I147" i="4"/>
  <c r="L147" i="4"/>
  <c r="H147" i="4"/>
  <c r="O143" i="4"/>
  <c r="K143" i="4"/>
  <c r="G143" i="4"/>
  <c r="N143" i="4"/>
  <c r="J143" i="4"/>
  <c r="F143" i="4"/>
  <c r="M143" i="4"/>
  <c r="I143" i="4"/>
  <c r="H143" i="4"/>
  <c r="L143" i="4"/>
  <c r="O139" i="4"/>
  <c r="K139" i="4"/>
  <c r="G139" i="4"/>
  <c r="N139" i="4"/>
  <c r="J139" i="4"/>
  <c r="F139" i="4"/>
  <c r="M139" i="4"/>
  <c r="I139" i="4"/>
  <c r="L139" i="4"/>
  <c r="H139" i="4"/>
  <c r="O135" i="4"/>
  <c r="K135" i="4"/>
  <c r="G135" i="4"/>
  <c r="N135" i="4"/>
  <c r="J135" i="4"/>
  <c r="F135" i="4"/>
  <c r="M135" i="4"/>
  <c r="I135" i="4"/>
  <c r="H135" i="4"/>
  <c r="L135" i="4"/>
  <c r="O131" i="4"/>
  <c r="K131" i="4"/>
  <c r="N131" i="4"/>
  <c r="J131" i="4"/>
  <c r="M131" i="4"/>
  <c r="I131" i="4"/>
  <c r="L131" i="4"/>
  <c r="O124" i="4"/>
  <c r="O120" i="4"/>
  <c r="K120" i="4"/>
  <c r="N120" i="4"/>
  <c r="J120" i="4"/>
  <c r="M120" i="4"/>
  <c r="I120" i="4"/>
  <c r="L120" i="4"/>
  <c r="O112" i="4"/>
  <c r="K112" i="4"/>
  <c r="G112" i="4"/>
  <c r="N112" i="4"/>
  <c r="J112" i="4"/>
  <c r="F112" i="4"/>
  <c r="M112" i="4"/>
  <c r="I112" i="4"/>
  <c r="H112" i="4"/>
  <c r="L112" i="4"/>
  <c r="O108" i="4"/>
  <c r="K108" i="4"/>
  <c r="N108" i="4"/>
  <c r="M108" i="4"/>
  <c r="L108" i="4"/>
  <c r="O104" i="4"/>
  <c r="K104" i="4"/>
  <c r="N104" i="4"/>
  <c r="J104" i="4"/>
  <c r="M104" i="4"/>
  <c r="I104" i="4"/>
  <c r="L104" i="4"/>
  <c r="O100" i="4"/>
  <c r="K100" i="4"/>
  <c r="G100" i="4"/>
  <c r="N100" i="4"/>
  <c r="J100" i="4"/>
  <c r="F100" i="4"/>
  <c r="M100" i="4"/>
  <c r="I100" i="4"/>
  <c r="L100" i="4"/>
  <c r="H100" i="4"/>
  <c r="O96" i="4"/>
  <c r="K96" i="4"/>
  <c r="N96" i="4"/>
  <c r="J96" i="4"/>
  <c r="M96" i="4"/>
  <c r="I96" i="4"/>
  <c r="L96" i="4"/>
  <c r="A287" i="4" a="1"/>
  <c r="A287" i="4" s="1"/>
  <c r="C287" i="4" s="1" a="1"/>
  <c r="C287" i="4" s="1"/>
  <c r="A271" i="4" a="1"/>
  <c r="A271" i="4" s="1"/>
  <c r="C271" i="4" s="1" a="1"/>
  <c r="C271" i="4" s="1"/>
  <c r="A255" i="4" a="1"/>
  <c r="A255" i="4" s="1"/>
  <c r="C255" i="4" s="1" a="1"/>
  <c r="C255" i="4" s="1"/>
  <c r="A239" i="4" a="1"/>
  <c r="A239" i="4" s="1"/>
  <c r="C239" i="4" s="1" a="1"/>
  <c r="C239" i="4" s="1"/>
  <c r="A223" i="4" a="1"/>
  <c r="A223" i="4" s="1"/>
  <c r="C223" i="4" s="1" a="1"/>
  <c r="C223" i="4" s="1"/>
  <c r="A207" i="4" a="1"/>
  <c r="A207" i="4" s="1"/>
  <c r="C207" i="4" s="1" a="1"/>
  <c r="C207" i="4" s="1"/>
  <c r="A191" i="4" a="1"/>
  <c r="A191" i="4" s="1"/>
  <c r="C191" i="4" s="1" a="1"/>
  <c r="C191" i="4" s="1"/>
  <c r="A175" i="4" a="1"/>
  <c r="A175" i="4" s="1"/>
  <c r="C175" i="4" s="1" a="1"/>
  <c r="C175" i="4" s="1"/>
  <c r="A159" i="4" a="1"/>
  <c r="A159" i="4" s="1"/>
  <c r="C159" i="4" s="1" a="1"/>
  <c r="C159" i="4" s="1"/>
  <c r="A143" i="4" a="1"/>
  <c r="A143" i="4" s="1"/>
  <c r="C143" i="4" s="1" a="1"/>
  <c r="C143" i="4" s="1"/>
  <c r="M297" i="5"/>
  <c r="I297" i="5"/>
  <c r="L297" i="5"/>
  <c r="H297" i="5"/>
  <c r="O297" i="5"/>
  <c r="K297" i="5"/>
  <c r="G297" i="5"/>
  <c r="J297" i="5"/>
  <c r="F297" i="5"/>
  <c r="N297" i="5"/>
  <c r="M293" i="5"/>
  <c r="I293" i="5"/>
  <c r="L293" i="5"/>
  <c r="H293" i="5"/>
  <c r="O293" i="5"/>
  <c r="K293" i="5"/>
  <c r="G293" i="5"/>
  <c r="N293" i="5"/>
  <c r="J293" i="5"/>
  <c r="F293" i="5"/>
  <c r="A293" i="5" a="1"/>
  <c r="A293" i="5" s="1"/>
  <c r="C293" i="5" s="1" a="1"/>
  <c r="C293" i="5" s="1"/>
  <c r="A289" i="5" a="1"/>
  <c r="A289" i="5" s="1"/>
  <c r="C289" i="5" s="1" a="1"/>
  <c r="C289" i="5" s="1"/>
  <c r="M289" i="5"/>
  <c r="I289" i="5"/>
  <c r="L289" i="5"/>
  <c r="H289" i="5"/>
  <c r="O289" i="5"/>
  <c r="K289" i="5"/>
  <c r="G289" i="5"/>
  <c r="J289" i="5"/>
  <c r="F289" i="5"/>
  <c r="N289" i="5"/>
  <c r="M285" i="5"/>
  <c r="I285" i="5"/>
  <c r="L285" i="5"/>
  <c r="H285" i="5"/>
  <c r="O285" i="5"/>
  <c r="K285" i="5"/>
  <c r="G285" i="5"/>
  <c r="N285" i="5"/>
  <c r="J285" i="5"/>
  <c r="F285" i="5"/>
  <c r="M281" i="5"/>
  <c r="I281" i="5"/>
  <c r="L281" i="5"/>
  <c r="H281" i="5"/>
  <c r="O281" i="5"/>
  <c r="K281" i="5"/>
  <c r="G281" i="5"/>
  <c r="J281" i="5"/>
  <c r="F281" i="5"/>
  <c r="N281" i="5"/>
  <c r="A281" i="5" a="1"/>
  <c r="A281" i="5" s="1"/>
  <c r="C281" i="5" s="1" a="1"/>
  <c r="C281" i="5" s="1"/>
  <c r="M277" i="5"/>
  <c r="I277" i="5"/>
  <c r="L277" i="5"/>
  <c r="H277" i="5"/>
  <c r="O277" i="5"/>
  <c r="K277" i="5"/>
  <c r="G277" i="5"/>
  <c r="N277" i="5"/>
  <c r="J277" i="5"/>
  <c r="F277" i="5"/>
  <c r="A277" i="5" a="1"/>
  <c r="A277" i="5" s="1"/>
  <c r="C277" i="5" s="1" a="1"/>
  <c r="C277" i="5" s="1"/>
  <c r="A273" i="5" a="1"/>
  <c r="A273" i="5" s="1"/>
  <c r="C273" i="5" s="1" a="1"/>
  <c r="C273" i="5" s="1"/>
  <c r="M273" i="5"/>
  <c r="I273" i="5"/>
  <c r="L273" i="5"/>
  <c r="H273" i="5"/>
  <c r="O273" i="5"/>
  <c r="K273" i="5"/>
  <c r="G273" i="5"/>
  <c r="J273" i="5"/>
  <c r="F273" i="5"/>
  <c r="N273" i="5"/>
  <c r="M269" i="5"/>
  <c r="I269" i="5"/>
  <c r="L269" i="5"/>
  <c r="H269" i="5"/>
  <c r="O269" i="5"/>
  <c r="K269" i="5"/>
  <c r="G269" i="5"/>
  <c r="N269" i="5"/>
  <c r="J269" i="5"/>
  <c r="F269" i="5"/>
  <c r="A269" i="5" a="1"/>
  <c r="A269" i="5" s="1"/>
  <c r="C269" i="5" s="1" a="1"/>
  <c r="C269" i="5" s="1"/>
  <c r="N265" i="5"/>
  <c r="J265" i="5"/>
  <c r="F265" i="5"/>
  <c r="M265" i="5"/>
  <c r="I265" i="5"/>
  <c r="L265" i="5"/>
  <c r="H265" i="5"/>
  <c r="K265" i="5"/>
  <c r="G265" i="5"/>
  <c r="O265" i="5"/>
  <c r="A265" i="5" a="1"/>
  <c r="A265" i="5" s="1"/>
  <c r="C265" i="5" s="1" a="1"/>
  <c r="C265" i="5" s="1"/>
  <c r="N261" i="5"/>
  <c r="J261" i="5"/>
  <c r="F261" i="5"/>
  <c r="M261" i="5"/>
  <c r="I261" i="5"/>
  <c r="L261" i="5"/>
  <c r="H261" i="5"/>
  <c r="O261" i="5"/>
  <c r="K261" i="5"/>
  <c r="G261" i="5"/>
  <c r="A261" i="5" a="1"/>
  <c r="A261" i="5" s="1"/>
  <c r="C261" i="5" s="1" a="1"/>
  <c r="C261" i="5" s="1"/>
  <c r="N257" i="5"/>
  <c r="J257" i="5"/>
  <c r="F257" i="5"/>
  <c r="M257" i="5"/>
  <c r="I257" i="5"/>
  <c r="L257" i="5"/>
  <c r="H257" i="5"/>
  <c r="K257" i="5"/>
  <c r="G257" i="5"/>
  <c r="O257" i="5"/>
  <c r="N253" i="5"/>
  <c r="J253" i="5"/>
  <c r="F253" i="5"/>
  <c r="M253" i="5"/>
  <c r="I253" i="5"/>
  <c r="L253" i="5"/>
  <c r="H253" i="5"/>
  <c r="O253" i="5"/>
  <c r="K253" i="5"/>
  <c r="G253" i="5"/>
  <c r="A253" i="5" a="1"/>
  <c r="A253" i="5" s="1"/>
  <c r="C253" i="5" s="1" a="1"/>
  <c r="C253" i="5" s="1"/>
  <c r="N249" i="5"/>
  <c r="J249" i="5"/>
  <c r="F249" i="5"/>
  <c r="M249" i="5"/>
  <c r="I249" i="5"/>
  <c r="L249" i="5"/>
  <c r="H249" i="5"/>
  <c r="K249" i="5"/>
  <c r="G249" i="5"/>
  <c r="O249" i="5"/>
  <c r="A249" i="5" a="1"/>
  <c r="A249" i="5" s="1"/>
  <c r="C249" i="5" s="1" a="1"/>
  <c r="C249" i="5" s="1"/>
  <c r="N245" i="5"/>
  <c r="J245" i="5"/>
  <c r="F245" i="5"/>
  <c r="M245" i="5"/>
  <c r="I245" i="5"/>
  <c r="L245" i="5"/>
  <c r="H245" i="5"/>
  <c r="O245" i="5"/>
  <c r="K245" i="5"/>
  <c r="G245" i="5"/>
  <c r="A245" i="5" a="1"/>
  <c r="A245" i="5" s="1"/>
  <c r="C245" i="5" s="1" a="1"/>
  <c r="C245" i="5" s="1"/>
  <c r="A241" i="5" a="1"/>
  <c r="A241" i="5" s="1"/>
  <c r="C241" i="5" s="1" a="1"/>
  <c r="C241" i="5" s="1"/>
  <c r="N241" i="5"/>
  <c r="J241" i="5"/>
  <c r="F241" i="5"/>
  <c r="M241" i="5"/>
  <c r="I241" i="5"/>
  <c r="L241" i="5"/>
  <c r="H241" i="5"/>
  <c r="K241" i="5"/>
  <c r="G241" i="5"/>
  <c r="O241" i="5"/>
  <c r="N237" i="5"/>
  <c r="J237" i="5"/>
  <c r="F237" i="5"/>
  <c r="M237" i="5"/>
  <c r="I237" i="5"/>
  <c r="L237" i="5"/>
  <c r="H237" i="5"/>
  <c r="O237" i="5"/>
  <c r="K237" i="5"/>
  <c r="G237" i="5"/>
  <c r="N233" i="5"/>
  <c r="J233" i="5"/>
  <c r="F233" i="5"/>
  <c r="M233" i="5"/>
  <c r="I233" i="5"/>
  <c r="L233" i="5"/>
  <c r="H233" i="5"/>
  <c r="K233" i="5"/>
  <c r="G233" i="5"/>
  <c r="O233" i="5"/>
  <c r="N229" i="5"/>
  <c r="J229" i="5"/>
  <c r="F229" i="5"/>
  <c r="M229" i="5"/>
  <c r="I229" i="5"/>
  <c r="L229" i="5"/>
  <c r="H229" i="5"/>
  <c r="O229" i="5"/>
  <c r="K229" i="5"/>
  <c r="G229" i="5"/>
  <c r="A225" i="5" a="1"/>
  <c r="A225" i="5" s="1"/>
  <c r="C225" i="5" s="1" a="1"/>
  <c r="C225" i="5" s="1"/>
  <c r="N225" i="5"/>
  <c r="J225" i="5"/>
  <c r="F225" i="5"/>
  <c r="M225" i="5"/>
  <c r="I225" i="5"/>
  <c r="L225" i="5"/>
  <c r="H225" i="5"/>
  <c r="K225" i="5"/>
  <c r="G225" i="5"/>
  <c r="O225" i="5"/>
  <c r="N221" i="5"/>
  <c r="J221" i="5"/>
  <c r="F221" i="5"/>
  <c r="M221" i="5"/>
  <c r="I221" i="5"/>
  <c r="L221" i="5"/>
  <c r="H221" i="5"/>
  <c r="O221" i="5"/>
  <c r="K221" i="5"/>
  <c r="G221" i="5"/>
  <c r="A221" i="5" a="1"/>
  <c r="A221" i="5" s="1"/>
  <c r="C221" i="5" s="1" a="1"/>
  <c r="C221" i="5" s="1"/>
  <c r="N217" i="5"/>
  <c r="J217" i="5"/>
  <c r="F217" i="5"/>
  <c r="M217" i="5"/>
  <c r="I217" i="5"/>
  <c r="L217" i="5"/>
  <c r="H217" i="5"/>
  <c r="K217" i="5"/>
  <c r="G217" i="5"/>
  <c r="O217" i="5"/>
  <c r="A217" i="5" a="1"/>
  <c r="A217" i="5" s="1"/>
  <c r="C217" i="5" s="1" a="1"/>
  <c r="C217" i="5" s="1"/>
  <c r="N213" i="5"/>
  <c r="J213" i="5"/>
  <c r="F213" i="5"/>
  <c r="M213" i="5"/>
  <c r="I213" i="5"/>
  <c r="L213" i="5"/>
  <c r="H213" i="5"/>
  <c r="O213" i="5"/>
  <c r="K213" i="5"/>
  <c r="G213" i="5"/>
  <c r="A213" i="5" a="1"/>
  <c r="A213" i="5" s="1"/>
  <c r="C213" i="5" s="1" a="1"/>
  <c r="C213" i="5" s="1"/>
  <c r="A209" i="5" a="1"/>
  <c r="A209" i="5" s="1"/>
  <c r="C209" i="5" s="1" a="1"/>
  <c r="C209" i="5" s="1"/>
  <c r="N209" i="5"/>
  <c r="J209" i="5"/>
  <c r="F209" i="5"/>
  <c r="M209" i="5"/>
  <c r="I209" i="5"/>
  <c r="L209" i="5"/>
  <c r="H209" i="5"/>
  <c r="K209" i="5"/>
  <c r="G209" i="5"/>
  <c r="O209" i="5"/>
  <c r="L205" i="5"/>
  <c r="H205" i="5"/>
  <c r="O205" i="5"/>
  <c r="K205" i="5"/>
  <c r="G205" i="5"/>
  <c r="N205" i="5"/>
  <c r="J205" i="5"/>
  <c r="F205" i="5"/>
  <c r="M205" i="5"/>
  <c r="I205" i="5"/>
  <c r="A205" i="5" a="1"/>
  <c r="A205" i="5" s="1"/>
  <c r="C205" i="5" s="1" a="1"/>
  <c r="C205" i="5" s="1"/>
  <c r="L201" i="5"/>
  <c r="H201" i="5"/>
  <c r="O201" i="5"/>
  <c r="K201" i="5"/>
  <c r="G201" i="5"/>
  <c r="N201" i="5"/>
  <c r="J201" i="5"/>
  <c r="F201" i="5"/>
  <c r="M201" i="5"/>
  <c r="I201" i="5"/>
  <c r="A201" i="5" a="1"/>
  <c r="A201" i="5" s="1"/>
  <c r="C201" i="5" s="1" a="1"/>
  <c r="C201" i="5" s="1"/>
  <c r="L197" i="5"/>
  <c r="H197" i="5"/>
  <c r="O197" i="5"/>
  <c r="K197" i="5"/>
  <c r="G197" i="5"/>
  <c r="N197" i="5"/>
  <c r="J197" i="5"/>
  <c r="F197" i="5"/>
  <c r="M197" i="5"/>
  <c r="I197" i="5"/>
  <c r="A197" i="5" a="1"/>
  <c r="A197" i="5" s="1"/>
  <c r="C197" i="5" s="1" a="1"/>
  <c r="C197" i="5" s="1"/>
  <c r="A193" i="5" a="1"/>
  <c r="A193" i="5" s="1"/>
  <c r="C193" i="5" s="1" a="1"/>
  <c r="C193" i="5" s="1"/>
  <c r="L193" i="5"/>
  <c r="H193" i="5"/>
  <c r="O193" i="5"/>
  <c r="K193" i="5"/>
  <c r="G193" i="5"/>
  <c r="N193" i="5"/>
  <c r="J193" i="5"/>
  <c r="F193" i="5"/>
  <c r="M193" i="5"/>
  <c r="I193" i="5"/>
  <c r="L189" i="5"/>
  <c r="H189" i="5"/>
  <c r="O189" i="5"/>
  <c r="K189" i="5"/>
  <c r="G189" i="5"/>
  <c r="N189" i="5"/>
  <c r="J189" i="5"/>
  <c r="F189" i="5"/>
  <c r="M189" i="5"/>
  <c r="I189" i="5"/>
  <c r="A189" i="5" a="1"/>
  <c r="A189" i="5" s="1"/>
  <c r="C189" i="5" s="1" a="1"/>
  <c r="C189" i="5" s="1"/>
  <c r="L185" i="5"/>
  <c r="H185" i="5"/>
  <c r="O185" i="5"/>
  <c r="K185" i="5"/>
  <c r="G185" i="5"/>
  <c r="N185" i="5"/>
  <c r="J185" i="5"/>
  <c r="F185" i="5"/>
  <c r="M185" i="5"/>
  <c r="I185" i="5"/>
  <c r="A185" i="5" a="1"/>
  <c r="A185" i="5" s="1"/>
  <c r="C185" i="5" s="1" a="1"/>
  <c r="C185" i="5" s="1"/>
  <c r="L181" i="5"/>
  <c r="H181" i="5"/>
  <c r="O181" i="5"/>
  <c r="K181" i="5"/>
  <c r="G181" i="5"/>
  <c r="N181" i="5"/>
  <c r="J181" i="5"/>
  <c r="F181" i="5"/>
  <c r="M181" i="5"/>
  <c r="I181" i="5"/>
  <c r="A181" i="5" a="1"/>
  <c r="A181" i="5" s="1"/>
  <c r="C181" i="5" s="1" a="1"/>
  <c r="C181" i="5" s="1"/>
  <c r="A177" i="5" a="1"/>
  <c r="A177" i="5" s="1"/>
  <c r="C177" i="5" s="1" a="1"/>
  <c r="C177" i="5" s="1"/>
  <c r="L177" i="5"/>
  <c r="H177" i="5"/>
  <c r="O177" i="5"/>
  <c r="K177" i="5"/>
  <c r="G177" i="5"/>
  <c r="N177" i="5"/>
  <c r="J177" i="5"/>
  <c r="F177" i="5"/>
  <c r="M177" i="5"/>
  <c r="I177" i="5"/>
  <c r="L173" i="5"/>
  <c r="H173" i="5"/>
  <c r="O173" i="5"/>
  <c r="K173" i="5"/>
  <c r="G173" i="5"/>
  <c r="N173" i="5"/>
  <c r="J173" i="5"/>
  <c r="F173" i="5"/>
  <c r="M173" i="5"/>
  <c r="I173" i="5"/>
  <c r="L169" i="5"/>
  <c r="H169" i="5"/>
  <c r="O169" i="5"/>
  <c r="K169" i="5"/>
  <c r="G169" i="5"/>
  <c r="N169" i="5"/>
  <c r="J169" i="5"/>
  <c r="F169" i="5"/>
  <c r="M169" i="5"/>
  <c r="I169" i="5"/>
  <c r="L165" i="5"/>
  <c r="H165" i="5"/>
  <c r="O165" i="5"/>
  <c r="K165" i="5"/>
  <c r="G165" i="5"/>
  <c r="N165" i="5"/>
  <c r="J165" i="5"/>
  <c r="F165" i="5"/>
  <c r="M165" i="5"/>
  <c r="I165" i="5"/>
  <c r="A161" i="5" a="1"/>
  <c r="A161" i="5" s="1"/>
  <c r="C161" i="5" s="1" a="1"/>
  <c r="C161" i="5" s="1"/>
  <c r="L161" i="5"/>
  <c r="H161" i="5"/>
  <c r="O161" i="5"/>
  <c r="K161" i="5"/>
  <c r="G161" i="5"/>
  <c r="N161" i="5"/>
  <c r="J161" i="5"/>
  <c r="F161" i="5"/>
  <c r="M161" i="5"/>
  <c r="I161" i="5"/>
  <c r="L157" i="5"/>
  <c r="H157" i="5"/>
  <c r="O157" i="5"/>
  <c r="K157" i="5"/>
  <c r="G157" i="5"/>
  <c r="N157" i="5"/>
  <c r="J157" i="5"/>
  <c r="F157" i="5"/>
  <c r="M157" i="5"/>
  <c r="I157" i="5"/>
  <c r="A157" i="5" a="1"/>
  <c r="A157" i="5" s="1"/>
  <c r="C157" i="5" s="1" a="1"/>
  <c r="C157" i="5" s="1"/>
  <c r="L153" i="5"/>
  <c r="H153" i="5"/>
  <c r="O153" i="5"/>
  <c r="K153" i="5"/>
  <c r="G153" i="5"/>
  <c r="N153" i="5"/>
  <c r="J153" i="5"/>
  <c r="F153" i="5"/>
  <c r="M153" i="5"/>
  <c r="I153" i="5"/>
  <c r="A153" i="5" a="1"/>
  <c r="A153" i="5" s="1"/>
  <c r="C153" i="5" s="1" a="1"/>
  <c r="C153" i="5" s="1"/>
  <c r="L149" i="5"/>
  <c r="H149" i="5"/>
  <c r="O149" i="5"/>
  <c r="K149" i="5"/>
  <c r="G149" i="5"/>
  <c r="N149" i="5"/>
  <c r="J149" i="5"/>
  <c r="F149" i="5"/>
  <c r="M149" i="5"/>
  <c r="I149" i="5"/>
  <c r="A149" i="5" a="1"/>
  <c r="A149" i="5" s="1"/>
  <c r="C149" i="5" s="1" a="1"/>
  <c r="C149" i="5" s="1"/>
  <c r="A145" i="5" a="1"/>
  <c r="A145" i="5" s="1"/>
  <c r="C145" i="5" s="1" a="1"/>
  <c r="C145" i="5" s="1"/>
  <c r="L145" i="5"/>
  <c r="H145" i="5"/>
  <c r="O145" i="5"/>
  <c r="K145" i="5"/>
  <c r="G145" i="5"/>
  <c r="N145" i="5"/>
  <c r="J145" i="5"/>
  <c r="F145" i="5"/>
  <c r="M145" i="5"/>
  <c r="I145" i="5"/>
  <c r="L141" i="5"/>
  <c r="H141" i="5"/>
  <c r="O141" i="5"/>
  <c r="K141" i="5"/>
  <c r="G141" i="5"/>
  <c r="N141" i="5"/>
  <c r="J141" i="5"/>
  <c r="F141" i="5"/>
  <c r="M141" i="5"/>
  <c r="I141" i="5"/>
  <c r="A141" i="5" a="1"/>
  <c r="A141" i="5" s="1"/>
  <c r="C141" i="5" s="1" a="1"/>
  <c r="C141" i="5" s="1"/>
  <c r="L137" i="5"/>
  <c r="H137" i="5"/>
  <c r="O137" i="5"/>
  <c r="K137" i="5"/>
  <c r="G137" i="5"/>
  <c r="N137" i="5"/>
  <c r="J137" i="5"/>
  <c r="F137" i="5"/>
  <c r="M137" i="5"/>
  <c r="I137" i="5"/>
  <c r="A137" i="5" a="1"/>
  <c r="A137" i="5" s="1"/>
  <c r="C137" i="5" s="1" a="1"/>
  <c r="C137" i="5" s="1"/>
  <c r="O133" i="5"/>
  <c r="N133" i="5"/>
  <c r="M133" i="5"/>
  <c r="L129" i="5"/>
  <c r="H129" i="5"/>
  <c r="K129" i="5"/>
  <c r="G129" i="5"/>
  <c r="N129" i="5"/>
  <c r="J129" i="5"/>
  <c r="F129" i="5"/>
  <c r="M129" i="5"/>
  <c r="I129" i="5"/>
  <c r="L126" i="5"/>
  <c r="H126" i="5"/>
  <c r="K126" i="5"/>
  <c r="G126" i="5"/>
  <c r="N126" i="5"/>
  <c r="J126" i="5"/>
  <c r="F126" i="5"/>
  <c r="M126" i="5"/>
  <c r="I126" i="5"/>
  <c r="L122" i="5"/>
  <c r="O122" i="5"/>
  <c r="K122" i="5"/>
  <c r="N122" i="5"/>
  <c r="J122" i="5"/>
  <c r="M122" i="5"/>
  <c r="I122" i="5"/>
  <c r="F118" i="5"/>
  <c r="H114" i="5"/>
  <c r="G114" i="5"/>
  <c r="F114" i="5"/>
  <c r="I114" i="5"/>
  <c r="L110" i="5"/>
  <c r="H110" i="5"/>
  <c r="O110" i="5"/>
  <c r="K110" i="5"/>
  <c r="G110" i="5"/>
  <c r="N110" i="5"/>
  <c r="J110" i="5"/>
  <c r="F110" i="5"/>
  <c r="M110" i="5"/>
  <c r="I110" i="5"/>
  <c r="H106" i="5"/>
  <c r="G106" i="5"/>
  <c r="F106" i="5"/>
  <c r="I106" i="5"/>
  <c r="L102" i="5"/>
  <c r="H102" i="5"/>
  <c r="O102" i="5"/>
  <c r="K102" i="5"/>
  <c r="G102" i="5"/>
  <c r="N102" i="5"/>
  <c r="J102" i="5"/>
  <c r="F102" i="5"/>
  <c r="M102" i="5"/>
  <c r="I102" i="5"/>
  <c r="L98" i="5"/>
  <c r="H98" i="5"/>
  <c r="O98" i="5"/>
  <c r="K98" i="5"/>
  <c r="G98" i="5"/>
  <c r="N98" i="5"/>
  <c r="J98" i="5"/>
  <c r="F98" i="5"/>
  <c r="M98" i="5"/>
  <c r="I98" i="5"/>
  <c r="H94" i="5"/>
  <c r="G94" i="5"/>
  <c r="F94" i="5"/>
  <c r="I94" i="5"/>
  <c r="O90" i="5"/>
  <c r="K90" i="5"/>
  <c r="G90" i="5"/>
  <c r="N90" i="5"/>
  <c r="J90" i="5"/>
  <c r="F90" i="5"/>
  <c r="M90" i="5"/>
  <c r="I90" i="5"/>
  <c r="L90" i="5"/>
  <c r="H90" i="5"/>
  <c r="N86" i="5"/>
  <c r="M86" i="5"/>
  <c r="I86" i="5"/>
  <c r="L86" i="5"/>
  <c r="H86" i="5"/>
  <c r="G86" i="5"/>
  <c r="O86" i="5"/>
  <c r="F86" i="5"/>
  <c r="K86" i="5"/>
  <c r="J86" i="5"/>
  <c r="G82" i="5"/>
  <c r="F82" i="5"/>
  <c r="F78" i="5"/>
  <c r="G74" i="5"/>
  <c r="J74" i="5"/>
  <c r="F74" i="5"/>
  <c r="I74" i="5"/>
  <c r="H74" i="5"/>
  <c r="M70" i="5"/>
  <c r="I70" i="5"/>
  <c r="L70" i="5"/>
  <c r="H70" i="5"/>
  <c r="O70" i="5"/>
  <c r="K70" i="5"/>
  <c r="J70" i="5"/>
  <c r="N70" i="5"/>
  <c r="G66" i="5"/>
  <c r="F66" i="5"/>
  <c r="H66" i="5"/>
  <c r="L62" i="5"/>
  <c r="O62" i="5"/>
  <c r="K62" i="5"/>
  <c r="N62" i="5"/>
  <c r="J62" i="5"/>
  <c r="M62" i="5"/>
  <c r="I62" i="5"/>
  <c r="G58" i="5"/>
  <c r="F58" i="5"/>
  <c r="G54" i="5"/>
  <c r="F54" i="5"/>
  <c r="I50" i="5"/>
  <c r="H50" i="5"/>
  <c r="G50" i="5"/>
  <c r="F50" i="5"/>
  <c r="H46" i="5"/>
  <c r="K46" i="5"/>
  <c r="G46" i="5"/>
  <c r="J46" i="5"/>
  <c r="F46" i="5"/>
  <c r="I46" i="5"/>
  <c r="G42" i="5"/>
  <c r="J42" i="5"/>
  <c r="F42" i="5"/>
  <c r="I42" i="5"/>
  <c r="H42" i="5"/>
  <c r="G38" i="5"/>
  <c r="F38" i="5"/>
  <c r="I38" i="5"/>
  <c r="H38" i="5"/>
  <c r="M34" i="5"/>
  <c r="L34" i="5"/>
  <c r="O34" i="5"/>
  <c r="N34" i="5"/>
  <c r="G30" i="5"/>
  <c r="F30" i="5"/>
  <c r="I30" i="5"/>
  <c r="H30" i="5"/>
  <c r="N26" i="5"/>
  <c r="N52" i="5" s="1"/>
  <c r="M26" i="5"/>
  <c r="M52" i="5" s="1"/>
  <c r="L26" i="5"/>
  <c r="L52" i="5" s="1"/>
  <c r="O26" i="5"/>
  <c r="O52" i="5" s="1"/>
  <c r="K26" i="5"/>
  <c r="K52" i="5" s="1"/>
  <c r="M22" i="5"/>
  <c r="M57" i="5" s="1"/>
  <c r="I22" i="5"/>
  <c r="I81" i="5" s="1"/>
  <c r="L22" i="5"/>
  <c r="L81" i="5" s="1"/>
  <c r="H22" i="5"/>
  <c r="H81" i="5" s="1"/>
  <c r="O22" i="5"/>
  <c r="O57" i="5" s="1"/>
  <c r="K22" i="5"/>
  <c r="K81" i="5" s="1"/>
  <c r="N22" i="5"/>
  <c r="N57" i="5" s="1"/>
  <c r="J22" i="5"/>
  <c r="J81" i="5" s="1"/>
  <c r="M18" i="5"/>
  <c r="M54" i="5" s="1"/>
  <c r="I18" i="5"/>
  <c r="I54" i="5" s="1"/>
  <c r="L18" i="5"/>
  <c r="L54" i="5" s="1"/>
  <c r="H18" i="5"/>
  <c r="H54" i="5" s="1"/>
  <c r="O18" i="5"/>
  <c r="O54" i="5" s="1"/>
  <c r="K18" i="5"/>
  <c r="K54" i="5" s="1"/>
  <c r="N18" i="5"/>
  <c r="N54" i="5" s="1"/>
  <c r="J18" i="5"/>
  <c r="J54" i="5" s="1"/>
  <c r="N10" i="5"/>
  <c r="J10" i="5"/>
  <c r="M10" i="5"/>
  <c r="I10" i="5"/>
  <c r="L10" i="5"/>
  <c r="O10" i="5"/>
  <c r="K10" i="5"/>
  <c r="L6" i="5"/>
  <c r="O6" i="5"/>
  <c r="K6" i="5"/>
  <c r="N6" i="5"/>
  <c r="J6" i="5"/>
  <c r="I6" i="5"/>
  <c r="M6" i="5"/>
  <c r="J4" i="4"/>
  <c r="N6" i="4"/>
  <c r="K9" i="4"/>
  <c r="H16" i="4"/>
  <c r="K18" i="4"/>
  <c r="K54" i="4" s="1"/>
  <c r="L20" i="4"/>
  <c r="L79" i="4" s="1"/>
  <c r="K22" i="4"/>
  <c r="K81" i="4" s="1"/>
  <c r="M24" i="4"/>
  <c r="M59" i="4" s="1"/>
  <c r="I28" i="4"/>
  <c r="I30" i="4"/>
  <c r="O300" i="5"/>
  <c r="K300" i="5"/>
  <c r="G300" i="5"/>
  <c r="N300" i="5"/>
  <c r="J300" i="5"/>
  <c r="F300" i="5"/>
  <c r="M300" i="5"/>
  <c r="I300" i="5"/>
  <c r="L300" i="5"/>
  <c r="H300" i="5"/>
  <c r="O296" i="5"/>
  <c r="K296" i="5"/>
  <c r="G296" i="5"/>
  <c r="N296" i="5"/>
  <c r="J296" i="5"/>
  <c r="F296" i="5"/>
  <c r="M296" i="5"/>
  <c r="I296" i="5"/>
  <c r="L296" i="5"/>
  <c r="H296" i="5"/>
  <c r="O292" i="5"/>
  <c r="K292" i="5"/>
  <c r="G292" i="5"/>
  <c r="N292" i="5"/>
  <c r="J292" i="5"/>
  <c r="F292" i="5"/>
  <c r="M292" i="5"/>
  <c r="I292" i="5"/>
  <c r="L292" i="5"/>
  <c r="H292" i="5"/>
  <c r="O288" i="5"/>
  <c r="K288" i="5"/>
  <c r="G288" i="5"/>
  <c r="N288" i="5"/>
  <c r="J288" i="5"/>
  <c r="F288" i="5"/>
  <c r="M288" i="5"/>
  <c r="I288" i="5"/>
  <c r="L288" i="5"/>
  <c r="H288" i="5"/>
  <c r="O284" i="5"/>
  <c r="K284" i="5"/>
  <c r="G284" i="5"/>
  <c r="N284" i="5"/>
  <c r="J284" i="5"/>
  <c r="F284" i="5"/>
  <c r="M284" i="5"/>
  <c r="I284" i="5"/>
  <c r="L284" i="5"/>
  <c r="H284" i="5"/>
  <c r="O280" i="5"/>
  <c r="K280" i="5"/>
  <c r="G280" i="5"/>
  <c r="N280" i="5"/>
  <c r="J280" i="5"/>
  <c r="F280" i="5"/>
  <c r="M280" i="5"/>
  <c r="I280" i="5"/>
  <c r="L280" i="5"/>
  <c r="H280" i="5"/>
  <c r="O276" i="5"/>
  <c r="K276" i="5"/>
  <c r="G276" i="5"/>
  <c r="N276" i="5"/>
  <c r="J276" i="5"/>
  <c r="F276" i="5"/>
  <c r="M276" i="5"/>
  <c r="I276" i="5"/>
  <c r="L276" i="5"/>
  <c r="H276" i="5"/>
  <c r="O272" i="5"/>
  <c r="K272" i="5"/>
  <c r="G272" i="5"/>
  <c r="N272" i="5"/>
  <c r="J272" i="5"/>
  <c r="F272" i="5"/>
  <c r="M272" i="5"/>
  <c r="I272" i="5"/>
  <c r="L272" i="5"/>
  <c r="H272" i="5"/>
  <c r="O268" i="5"/>
  <c r="K268" i="5"/>
  <c r="G268" i="5"/>
  <c r="N268" i="5"/>
  <c r="J268" i="5"/>
  <c r="F268" i="5"/>
  <c r="M268" i="5"/>
  <c r="I268" i="5"/>
  <c r="L268" i="5"/>
  <c r="H268" i="5"/>
  <c r="L264" i="5"/>
  <c r="H264" i="5"/>
  <c r="O264" i="5"/>
  <c r="K264" i="5"/>
  <c r="G264" i="5"/>
  <c r="N264" i="5"/>
  <c r="J264" i="5"/>
  <c r="F264" i="5"/>
  <c r="M264" i="5"/>
  <c r="I264" i="5"/>
  <c r="L260" i="5"/>
  <c r="H260" i="5"/>
  <c r="O260" i="5"/>
  <c r="K260" i="5"/>
  <c r="G260" i="5"/>
  <c r="N260" i="5"/>
  <c r="J260" i="5"/>
  <c r="F260" i="5"/>
  <c r="M260" i="5"/>
  <c r="I260" i="5"/>
  <c r="L256" i="5"/>
  <c r="H256" i="5"/>
  <c r="O256" i="5"/>
  <c r="K256" i="5"/>
  <c r="G256" i="5"/>
  <c r="N256" i="5"/>
  <c r="J256" i="5"/>
  <c r="F256" i="5"/>
  <c r="M256" i="5"/>
  <c r="I256" i="5"/>
  <c r="L252" i="5"/>
  <c r="H252" i="5"/>
  <c r="O252" i="5"/>
  <c r="K252" i="5"/>
  <c r="G252" i="5"/>
  <c r="N252" i="5"/>
  <c r="J252" i="5"/>
  <c r="F252" i="5"/>
  <c r="M252" i="5"/>
  <c r="I252" i="5"/>
  <c r="L248" i="5"/>
  <c r="H248" i="5"/>
  <c r="O248" i="5"/>
  <c r="K248" i="5"/>
  <c r="G248" i="5"/>
  <c r="N248" i="5"/>
  <c r="J248" i="5"/>
  <c r="F248" i="5"/>
  <c r="M248" i="5"/>
  <c r="I248" i="5"/>
  <c r="L244" i="5"/>
  <c r="H244" i="5"/>
  <c r="O244" i="5"/>
  <c r="K244" i="5"/>
  <c r="G244" i="5"/>
  <c r="N244" i="5"/>
  <c r="J244" i="5"/>
  <c r="F244" i="5"/>
  <c r="M244" i="5"/>
  <c r="I244" i="5"/>
  <c r="L240" i="5"/>
  <c r="H240" i="5"/>
  <c r="O240" i="5"/>
  <c r="K240" i="5"/>
  <c r="G240" i="5"/>
  <c r="N240" i="5"/>
  <c r="J240" i="5"/>
  <c r="F240" i="5"/>
  <c r="M240" i="5"/>
  <c r="I240" i="5"/>
  <c r="L236" i="5"/>
  <c r="H236" i="5"/>
  <c r="O236" i="5"/>
  <c r="K236" i="5"/>
  <c r="G236" i="5"/>
  <c r="N236" i="5"/>
  <c r="J236" i="5"/>
  <c r="F236" i="5"/>
  <c r="M236" i="5"/>
  <c r="I236" i="5"/>
  <c r="L232" i="5"/>
  <c r="H232" i="5"/>
  <c r="O232" i="5"/>
  <c r="K232" i="5"/>
  <c r="G232" i="5"/>
  <c r="N232" i="5"/>
  <c r="J232" i="5"/>
  <c r="F232" i="5"/>
  <c r="M232" i="5"/>
  <c r="I232" i="5"/>
  <c r="L228" i="5"/>
  <c r="H228" i="5"/>
  <c r="O228" i="5"/>
  <c r="K228" i="5"/>
  <c r="G228" i="5"/>
  <c r="N228" i="5"/>
  <c r="J228" i="5"/>
  <c r="F228" i="5"/>
  <c r="M228" i="5"/>
  <c r="I228" i="5"/>
  <c r="L224" i="5"/>
  <c r="H224" i="5"/>
  <c r="O224" i="5"/>
  <c r="K224" i="5"/>
  <c r="G224" i="5"/>
  <c r="N224" i="5"/>
  <c r="J224" i="5"/>
  <c r="F224" i="5"/>
  <c r="M224" i="5"/>
  <c r="I224" i="5"/>
  <c r="L220" i="5"/>
  <c r="H220" i="5"/>
  <c r="O220" i="5"/>
  <c r="K220" i="5"/>
  <c r="G220" i="5"/>
  <c r="N220" i="5"/>
  <c r="J220" i="5"/>
  <c r="F220" i="5"/>
  <c r="M220" i="5"/>
  <c r="I220" i="5"/>
  <c r="L216" i="5"/>
  <c r="H216" i="5"/>
  <c r="O216" i="5"/>
  <c r="K216" i="5"/>
  <c r="G216" i="5"/>
  <c r="N216" i="5"/>
  <c r="J216" i="5"/>
  <c r="F216" i="5"/>
  <c r="M216" i="5"/>
  <c r="I216" i="5"/>
  <c r="L212" i="5"/>
  <c r="H212" i="5"/>
  <c r="O212" i="5"/>
  <c r="K212" i="5"/>
  <c r="G212" i="5"/>
  <c r="N212" i="5"/>
  <c r="J212" i="5"/>
  <c r="F212" i="5"/>
  <c r="M212" i="5"/>
  <c r="I212" i="5"/>
  <c r="L208" i="5"/>
  <c r="H208" i="5"/>
  <c r="O208" i="5"/>
  <c r="K208" i="5"/>
  <c r="G208" i="5"/>
  <c r="N208" i="5"/>
  <c r="J208" i="5"/>
  <c r="F208" i="5"/>
  <c r="M208" i="5"/>
  <c r="I208" i="5"/>
  <c r="N204" i="5"/>
  <c r="J204" i="5"/>
  <c r="F204" i="5"/>
  <c r="M204" i="5"/>
  <c r="I204" i="5"/>
  <c r="L204" i="5"/>
  <c r="H204" i="5"/>
  <c r="O204" i="5"/>
  <c r="K204" i="5"/>
  <c r="G204" i="5"/>
  <c r="N200" i="5"/>
  <c r="J200" i="5"/>
  <c r="F200" i="5"/>
  <c r="M200" i="5"/>
  <c r="I200" i="5"/>
  <c r="L200" i="5"/>
  <c r="H200" i="5"/>
  <c r="G200" i="5"/>
  <c r="O200" i="5"/>
  <c r="K200" i="5"/>
  <c r="N196" i="5"/>
  <c r="J196" i="5"/>
  <c r="F196" i="5"/>
  <c r="M196" i="5"/>
  <c r="I196" i="5"/>
  <c r="L196" i="5"/>
  <c r="H196" i="5"/>
  <c r="O196" i="5"/>
  <c r="K196" i="5"/>
  <c r="G196" i="5"/>
  <c r="N192" i="5"/>
  <c r="J192" i="5"/>
  <c r="F192" i="5"/>
  <c r="M192" i="5"/>
  <c r="I192" i="5"/>
  <c r="L192" i="5"/>
  <c r="H192" i="5"/>
  <c r="G192" i="5"/>
  <c r="O192" i="5"/>
  <c r="K192" i="5"/>
  <c r="N188" i="5"/>
  <c r="J188" i="5"/>
  <c r="F188" i="5"/>
  <c r="M188" i="5"/>
  <c r="I188" i="5"/>
  <c r="L188" i="5"/>
  <c r="H188" i="5"/>
  <c r="O188" i="5"/>
  <c r="K188" i="5"/>
  <c r="G188" i="5"/>
  <c r="N184" i="5"/>
  <c r="J184" i="5"/>
  <c r="F184" i="5"/>
  <c r="M184" i="5"/>
  <c r="I184" i="5"/>
  <c r="L184" i="5"/>
  <c r="H184" i="5"/>
  <c r="G184" i="5"/>
  <c r="O184" i="5"/>
  <c r="K184" i="5"/>
  <c r="N180" i="5"/>
  <c r="J180" i="5"/>
  <c r="F180" i="5"/>
  <c r="M180" i="5"/>
  <c r="I180" i="5"/>
  <c r="L180" i="5"/>
  <c r="H180" i="5"/>
  <c r="O180" i="5"/>
  <c r="K180" i="5"/>
  <c r="G180" i="5"/>
  <c r="N176" i="5"/>
  <c r="J176" i="5"/>
  <c r="F176" i="5"/>
  <c r="M176" i="5"/>
  <c r="I176" i="5"/>
  <c r="L176" i="5"/>
  <c r="H176" i="5"/>
  <c r="G176" i="5"/>
  <c r="O176" i="5"/>
  <c r="K176" i="5"/>
  <c r="N172" i="5"/>
  <c r="J172" i="5"/>
  <c r="F172" i="5"/>
  <c r="M172" i="5"/>
  <c r="I172" i="5"/>
  <c r="L172" i="5"/>
  <c r="H172" i="5"/>
  <c r="O172" i="5"/>
  <c r="K172" i="5"/>
  <c r="G172" i="5"/>
  <c r="N168" i="5"/>
  <c r="J168" i="5"/>
  <c r="F168" i="5"/>
  <c r="M168" i="5"/>
  <c r="I168" i="5"/>
  <c r="L168" i="5"/>
  <c r="H168" i="5"/>
  <c r="G168" i="5"/>
  <c r="O168" i="5"/>
  <c r="K168" i="5"/>
  <c r="N164" i="5"/>
  <c r="J164" i="5"/>
  <c r="F164" i="5"/>
  <c r="M164" i="5"/>
  <c r="I164" i="5"/>
  <c r="L164" i="5"/>
  <c r="H164" i="5"/>
  <c r="O164" i="5"/>
  <c r="K164" i="5"/>
  <c r="G164" i="5"/>
  <c r="N160" i="5"/>
  <c r="J160" i="5"/>
  <c r="F160" i="5"/>
  <c r="M160" i="5"/>
  <c r="I160" i="5"/>
  <c r="L160" i="5"/>
  <c r="H160" i="5"/>
  <c r="G160" i="5"/>
  <c r="O160" i="5"/>
  <c r="K160" i="5"/>
  <c r="N156" i="5"/>
  <c r="J156" i="5"/>
  <c r="F156" i="5"/>
  <c r="M156" i="5"/>
  <c r="I156" i="5"/>
  <c r="L156" i="5"/>
  <c r="H156" i="5"/>
  <c r="O156" i="5"/>
  <c r="K156" i="5"/>
  <c r="G156" i="5"/>
  <c r="N152" i="5"/>
  <c r="J152" i="5"/>
  <c r="F152" i="5"/>
  <c r="M152" i="5"/>
  <c r="I152" i="5"/>
  <c r="L152" i="5"/>
  <c r="H152" i="5"/>
  <c r="G152" i="5"/>
  <c r="O152" i="5"/>
  <c r="K152" i="5"/>
  <c r="N148" i="5"/>
  <c r="J148" i="5"/>
  <c r="F148" i="5"/>
  <c r="M148" i="5"/>
  <c r="I148" i="5"/>
  <c r="L148" i="5"/>
  <c r="H148" i="5"/>
  <c r="O148" i="5"/>
  <c r="K148" i="5"/>
  <c r="G148" i="5"/>
  <c r="N144" i="5"/>
  <c r="J144" i="5"/>
  <c r="F144" i="5"/>
  <c r="M144" i="5"/>
  <c r="I144" i="5"/>
  <c r="L144" i="5"/>
  <c r="H144" i="5"/>
  <c r="G144" i="5"/>
  <c r="O144" i="5"/>
  <c r="K144" i="5"/>
  <c r="N140" i="5"/>
  <c r="J140" i="5"/>
  <c r="F140" i="5"/>
  <c r="M140" i="5"/>
  <c r="I140" i="5"/>
  <c r="L140" i="5"/>
  <c r="H140" i="5"/>
  <c r="O140" i="5"/>
  <c r="K140" i="5"/>
  <c r="G140" i="5"/>
  <c r="N136" i="5"/>
  <c r="M136" i="5"/>
  <c r="L136" i="5"/>
  <c r="O136" i="5"/>
  <c r="K136" i="5"/>
  <c r="N132" i="5"/>
  <c r="M132" i="5"/>
  <c r="L132" i="5"/>
  <c r="O132" i="5"/>
  <c r="K132" i="5"/>
  <c r="N128" i="5"/>
  <c r="J128" i="5"/>
  <c r="F128" i="5"/>
  <c r="M128" i="5"/>
  <c r="I128" i="5"/>
  <c r="L128" i="5"/>
  <c r="H128" i="5"/>
  <c r="G128" i="5"/>
  <c r="O128" i="5"/>
  <c r="K128" i="5"/>
  <c r="N121" i="5"/>
  <c r="J121" i="5"/>
  <c r="M121" i="5"/>
  <c r="I121" i="5"/>
  <c r="L121" i="5"/>
  <c r="O121" i="5"/>
  <c r="K121" i="5"/>
  <c r="N117" i="5"/>
  <c r="J117" i="5"/>
  <c r="M117" i="5"/>
  <c r="I117" i="5"/>
  <c r="L117" i="5"/>
  <c r="H117" i="5"/>
  <c r="O117" i="5"/>
  <c r="K117" i="5"/>
  <c r="N113" i="5"/>
  <c r="J113" i="5"/>
  <c r="F113" i="5"/>
  <c r="M113" i="5"/>
  <c r="I113" i="5"/>
  <c r="L113" i="5"/>
  <c r="H113" i="5"/>
  <c r="G113" i="5"/>
  <c r="O113" i="5"/>
  <c r="K113" i="5"/>
  <c r="F109" i="5"/>
  <c r="I109" i="5"/>
  <c r="H109" i="5"/>
  <c r="G109" i="5"/>
  <c r="N105" i="5"/>
  <c r="J105" i="5"/>
  <c r="M105" i="5"/>
  <c r="I105" i="5"/>
  <c r="L105" i="5"/>
  <c r="O105" i="5"/>
  <c r="K105" i="5"/>
  <c r="N101" i="5"/>
  <c r="N116" i="5" s="1"/>
  <c r="J101" i="5"/>
  <c r="J116" i="5" s="1"/>
  <c r="M101" i="5"/>
  <c r="M116" i="5" s="1"/>
  <c r="I101" i="5"/>
  <c r="I116" i="5" s="1"/>
  <c r="L101" i="5"/>
  <c r="L116" i="5" s="1"/>
  <c r="H101" i="5"/>
  <c r="H116" i="5" s="1"/>
  <c r="O101" i="5"/>
  <c r="O116" i="5" s="1"/>
  <c r="K101" i="5"/>
  <c r="K116" i="5" s="1"/>
  <c r="N97" i="5"/>
  <c r="J97" i="5"/>
  <c r="F97" i="5"/>
  <c r="M97" i="5"/>
  <c r="I97" i="5"/>
  <c r="L97" i="5"/>
  <c r="H97" i="5"/>
  <c r="G97" i="5"/>
  <c r="O97" i="5"/>
  <c r="K97" i="5"/>
  <c r="N93" i="5"/>
  <c r="J93" i="5"/>
  <c r="M93" i="5"/>
  <c r="I93" i="5"/>
  <c r="L93" i="5"/>
  <c r="O93" i="5"/>
  <c r="K93" i="5"/>
  <c r="F89" i="5"/>
  <c r="H89" i="5"/>
  <c r="J85" i="5"/>
  <c r="G85" i="5"/>
  <c r="F85" i="5"/>
  <c r="I85" i="5"/>
  <c r="H85" i="5"/>
  <c r="F81" i="5"/>
  <c r="G81" i="5"/>
  <c r="F77" i="5"/>
  <c r="G77" i="5"/>
  <c r="M73" i="5"/>
  <c r="I73" i="5"/>
  <c r="L73" i="5"/>
  <c r="H73" i="5"/>
  <c r="O73" i="5"/>
  <c r="K73" i="5"/>
  <c r="N73" i="5"/>
  <c r="J73" i="5"/>
  <c r="M69" i="5"/>
  <c r="I69" i="5"/>
  <c r="L69" i="5"/>
  <c r="O69" i="5"/>
  <c r="K69" i="5"/>
  <c r="N69" i="5"/>
  <c r="J69" i="5"/>
  <c r="G65" i="5"/>
  <c r="F65" i="5"/>
  <c r="I65" i="5"/>
  <c r="H65" i="5"/>
  <c r="O61" i="5"/>
  <c r="K61" i="5"/>
  <c r="N61" i="5"/>
  <c r="J61" i="5"/>
  <c r="M61" i="5"/>
  <c r="I61" i="5"/>
  <c r="L61" i="5"/>
  <c r="F57" i="5"/>
  <c r="G57" i="5"/>
  <c r="J53" i="5"/>
  <c r="F53" i="5"/>
  <c r="I53" i="5"/>
  <c r="H53" i="5"/>
  <c r="G53" i="5"/>
  <c r="F49" i="5"/>
  <c r="H45" i="5"/>
  <c r="G45" i="5"/>
  <c r="F45" i="5"/>
  <c r="M41" i="5"/>
  <c r="I41" i="5"/>
  <c r="L41" i="5"/>
  <c r="O41" i="5"/>
  <c r="K41" i="5"/>
  <c r="N41" i="5"/>
  <c r="J41" i="5"/>
  <c r="M37" i="5"/>
  <c r="I37" i="5"/>
  <c r="L37" i="5"/>
  <c r="H37" i="5"/>
  <c r="O37" i="5"/>
  <c r="K37" i="5"/>
  <c r="G37" i="5"/>
  <c r="F37" i="5"/>
  <c r="N37" i="5"/>
  <c r="J37" i="5"/>
  <c r="I29" i="5"/>
  <c r="H29" i="5"/>
  <c r="K29" i="5"/>
  <c r="G29" i="5"/>
  <c r="J29" i="5"/>
  <c r="F29" i="5"/>
  <c r="O25" i="5"/>
  <c r="O44" i="5" s="1"/>
  <c r="N25" i="5"/>
  <c r="N44" i="5" s="1"/>
  <c r="M25" i="5"/>
  <c r="M51" i="5" s="1"/>
  <c r="L25" i="5"/>
  <c r="L51" i="5" s="1"/>
  <c r="M21" i="5"/>
  <c r="M49" i="5" s="1"/>
  <c r="I21" i="5"/>
  <c r="I49" i="5" s="1"/>
  <c r="L21" i="5"/>
  <c r="L49" i="5" s="1"/>
  <c r="O21" i="5"/>
  <c r="O49" i="5" s="1"/>
  <c r="K21" i="5"/>
  <c r="K49" i="5" s="1"/>
  <c r="N21" i="5"/>
  <c r="N49" i="5" s="1"/>
  <c r="J21" i="5"/>
  <c r="J49" i="5" s="1"/>
  <c r="M17" i="5"/>
  <c r="M76" i="5" s="1"/>
  <c r="L17" i="5"/>
  <c r="L76" i="5" s="1"/>
  <c r="O17" i="5"/>
  <c r="O87" i="5" s="1"/>
  <c r="K17" i="5"/>
  <c r="K76" i="5" s="1"/>
  <c r="N17" i="5"/>
  <c r="N76" i="5" s="1"/>
  <c r="M9" i="5"/>
  <c r="I9" i="5"/>
  <c r="L9" i="5"/>
  <c r="H9" i="5"/>
  <c r="O9" i="5"/>
  <c r="K9" i="5"/>
  <c r="G9" i="5"/>
  <c r="N9" i="5"/>
  <c r="J9" i="5"/>
  <c r="O5" i="5"/>
  <c r="K5" i="5"/>
  <c r="N5" i="5"/>
  <c r="M5" i="5"/>
  <c r="L5" i="5"/>
  <c r="I45" i="5"/>
  <c r="M299" i="5"/>
  <c r="I299" i="5"/>
  <c r="L299" i="5"/>
  <c r="H299" i="5"/>
  <c r="O299" i="5"/>
  <c r="K299" i="5"/>
  <c r="G299" i="5"/>
  <c r="F299" i="5"/>
  <c r="N299" i="5"/>
  <c r="J299" i="5"/>
  <c r="M295" i="5"/>
  <c r="I295" i="5"/>
  <c r="L295" i="5"/>
  <c r="H295" i="5"/>
  <c r="O295" i="5"/>
  <c r="K295" i="5"/>
  <c r="G295" i="5"/>
  <c r="N295" i="5"/>
  <c r="J295" i="5"/>
  <c r="F295" i="5"/>
  <c r="M291" i="5"/>
  <c r="I291" i="5"/>
  <c r="L291" i="5"/>
  <c r="H291" i="5"/>
  <c r="O291" i="5"/>
  <c r="K291" i="5"/>
  <c r="G291" i="5"/>
  <c r="F291" i="5"/>
  <c r="N291" i="5"/>
  <c r="J291" i="5"/>
  <c r="A287" i="5" a="1"/>
  <c r="A287" i="5" s="1"/>
  <c r="C287" i="5" s="1" a="1"/>
  <c r="C287" i="5" s="1"/>
  <c r="M287" i="5"/>
  <c r="I287" i="5"/>
  <c r="L287" i="5"/>
  <c r="H287" i="5"/>
  <c r="O287" i="5"/>
  <c r="K287" i="5"/>
  <c r="G287" i="5"/>
  <c r="N287" i="5"/>
  <c r="J287" i="5"/>
  <c r="F287" i="5"/>
  <c r="M283" i="5"/>
  <c r="I283" i="5"/>
  <c r="L283" i="5"/>
  <c r="H283" i="5"/>
  <c r="O283" i="5"/>
  <c r="K283" i="5"/>
  <c r="G283" i="5"/>
  <c r="F283" i="5"/>
  <c r="N283" i="5"/>
  <c r="J283" i="5"/>
  <c r="M279" i="5"/>
  <c r="I279" i="5"/>
  <c r="L279" i="5"/>
  <c r="H279" i="5"/>
  <c r="O279" i="5"/>
  <c r="K279" i="5"/>
  <c r="G279" i="5"/>
  <c r="N279" i="5"/>
  <c r="J279" i="5"/>
  <c r="F279" i="5"/>
  <c r="M275" i="5"/>
  <c r="I275" i="5"/>
  <c r="L275" i="5"/>
  <c r="H275" i="5"/>
  <c r="O275" i="5"/>
  <c r="K275" i="5"/>
  <c r="G275" i="5"/>
  <c r="F275" i="5"/>
  <c r="N275" i="5"/>
  <c r="J275" i="5"/>
  <c r="M271" i="5"/>
  <c r="I271" i="5"/>
  <c r="L271" i="5"/>
  <c r="H271" i="5"/>
  <c r="O271" i="5"/>
  <c r="K271" i="5"/>
  <c r="G271" i="5"/>
  <c r="N271" i="5"/>
  <c r="J271" i="5"/>
  <c r="F271" i="5"/>
  <c r="M267" i="5"/>
  <c r="I267" i="5"/>
  <c r="L267" i="5"/>
  <c r="H267" i="5"/>
  <c r="O267" i="5"/>
  <c r="K267" i="5"/>
  <c r="G267" i="5"/>
  <c r="F267" i="5"/>
  <c r="N267" i="5"/>
  <c r="J267" i="5"/>
  <c r="N263" i="5"/>
  <c r="J263" i="5"/>
  <c r="F263" i="5"/>
  <c r="M263" i="5"/>
  <c r="I263" i="5"/>
  <c r="L263" i="5"/>
  <c r="H263" i="5"/>
  <c r="O263" i="5"/>
  <c r="K263" i="5"/>
  <c r="G263" i="5"/>
  <c r="N259" i="5"/>
  <c r="J259" i="5"/>
  <c r="F259" i="5"/>
  <c r="M259" i="5"/>
  <c r="I259" i="5"/>
  <c r="L259" i="5"/>
  <c r="H259" i="5"/>
  <c r="G259" i="5"/>
  <c r="O259" i="5"/>
  <c r="K259" i="5"/>
  <c r="N255" i="5"/>
  <c r="J255" i="5"/>
  <c r="F255" i="5"/>
  <c r="M255" i="5"/>
  <c r="I255" i="5"/>
  <c r="L255" i="5"/>
  <c r="H255" i="5"/>
  <c r="O255" i="5"/>
  <c r="K255" i="5"/>
  <c r="G255" i="5"/>
  <c r="N251" i="5"/>
  <c r="J251" i="5"/>
  <c r="F251" i="5"/>
  <c r="M251" i="5"/>
  <c r="I251" i="5"/>
  <c r="L251" i="5"/>
  <c r="H251" i="5"/>
  <c r="G251" i="5"/>
  <c r="O251" i="5"/>
  <c r="K251" i="5"/>
  <c r="N247" i="5"/>
  <c r="J247" i="5"/>
  <c r="F247" i="5"/>
  <c r="M247" i="5"/>
  <c r="I247" i="5"/>
  <c r="L247" i="5"/>
  <c r="H247" i="5"/>
  <c r="O247" i="5"/>
  <c r="K247" i="5"/>
  <c r="G247" i="5"/>
  <c r="N243" i="5"/>
  <c r="J243" i="5"/>
  <c r="F243" i="5"/>
  <c r="M243" i="5"/>
  <c r="I243" i="5"/>
  <c r="L243" i="5"/>
  <c r="H243" i="5"/>
  <c r="G243" i="5"/>
  <c r="O243" i="5"/>
  <c r="K243" i="5"/>
  <c r="N239" i="5"/>
  <c r="J239" i="5"/>
  <c r="F239" i="5"/>
  <c r="M239" i="5"/>
  <c r="I239" i="5"/>
  <c r="L239" i="5"/>
  <c r="H239" i="5"/>
  <c r="O239" i="5"/>
  <c r="K239" i="5"/>
  <c r="G239" i="5"/>
  <c r="N235" i="5"/>
  <c r="J235" i="5"/>
  <c r="F235" i="5"/>
  <c r="M235" i="5"/>
  <c r="I235" i="5"/>
  <c r="L235" i="5"/>
  <c r="H235" i="5"/>
  <c r="G235" i="5"/>
  <c r="O235" i="5"/>
  <c r="K235" i="5"/>
  <c r="N231" i="5"/>
  <c r="J231" i="5"/>
  <c r="F231" i="5"/>
  <c r="M231" i="5"/>
  <c r="I231" i="5"/>
  <c r="L231" i="5"/>
  <c r="H231" i="5"/>
  <c r="O231" i="5"/>
  <c r="K231" i="5"/>
  <c r="G231" i="5"/>
  <c r="N227" i="5"/>
  <c r="J227" i="5"/>
  <c r="F227" i="5"/>
  <c r="M227" i="5"/>
  <c r="I227" i="5"/>
  <c r="L227" i="5"/>
  <c r="H227" i="5"/>
  <c r="G227" i="5"/>
  <c r="O227" i="5"/>
  <c r="K227" i="5"/>
  <c r="N223" i="5"/>
  <c r="J223" i="5"/>
  <c r="F223" i="5"/>
  <c r="M223" i="5"/>
  <c r="I223" i="5"/>
  <c r="L223" i="5"/>
  <c r="H223" i="5"/>
  <c r="O223" i="5"/>
  <c r="K223" i="5"/>
  <c r="G223" i="5"/>
  <c r="N219" i="5"/>
  <c r="J219" i="5"/>
  <c r="F219" i="5"/>
  <c r="M219" i="5"/>
  <c r="I219" i="5"/>
  <c r="L219" i="5"/>
  <c r="H219" i="5"/>
  <c r="G219" i="5"/>
  <c r="O219" i="5"/>
  <c r="K219" i="5"/>
  <c r="N215" i="5"/>
  <c r="J215" i="5"/>
  <c r="F215" i="5"/>
  <c r="M215" i="5"/>
  <c r="I215" i="5"/>
  <c r="L215" i="5"/>
  <c r="H215" i="5"/>
  <c r="O215" i="5"/>
  <c r="K215" i="5"/>
  <c r="G215" i="5"/>
  <c r="N211" i="5"/>
  <c r="J211" i="5"/>
  <c r="F211" i="5"/>
  <c r="M211" i="5"/>
  <c r="I211" i="5"/>
  <c r="L211" i="5"/>
  <c r="H211" i="5"/>
  <c r="G211" i="5"/>
  <c r="O211" i="5"/>
  <c r="K211" i="5"/>
  <c r="N207" i="5"/>
  <c r="M207" i="5"/>
  <c r="L207" i="5"/>
  <c r="O207" i="5"/>
  <c r="H207" i="5"/>
  <c r="K207" i="5"/>
  <c r="G207" i="5"/>
  <c r="J207" i="5"/>
  <c r="F207" i="5"/>
  <c r="I207" i="5"/>
  <c r="L203" i="5"/>
  <c r="H203" i="5"/>
  <c r="O203" i="5"/>
  <c r="K203" i="5"/>
  <c r="G203" i="5"/>
  <c r="N203" i="5"/>
  <c r="J203" i="5"/>
  <c r="F203" i="5"/>
  <c r="I203" i="5"/>
  <c r="M203" i="5"/>
  <c r="L199" i="5"/>
  <c r="H199" i="5"/>
  <c r="O199" i="5"/>
  <c r="K199" i="5"/>
  <c r="G199" i="5"/>
  <c r="N199" i="5"/>
  <c r="J199" i="5"/>
  <c r="F199" i="5"/>
  <c r="M199" i="5"/>
  <c r="I199" i="5"/>
  <c r="L195" i="5"/>
  <c r="H195" i="5"/>
  <c r="O195" i="5"/>
  <c r="K195" i="5"/>
  <c r="G195" i="5"/>
  <c r="N195" i="5"/>
  <c r="J195" i="5"/>
  <c r="F195" i="5"/>
  <c r="I195" i="5"/>
  <c r="M195" i="5"/>
  <c r="L191" i="5"/>
  <c r="H191" i="5"/>
  <c r="O191" i="5"/>
  <c r="K191" i="5"/>
  <c r="G191" i="5"/>
  <c r="N191" i="5"/>
  <c r="J191" i="5"/>
  <c r="F191" i="5"/>
  <c r="M191" i="5"/>
  <c r="I191" i="5"/>
  <c r="L187" i="5"/>
  <c r="H187" i="5"/>
  <c r="O187" i="5"/>
  <c r="K187" i="5"/>
  <c r="G187" i="5"/>
  <c r="N187" i="5"/>
  <c r="J187" i="5"/>
  <c r="F187" i="5"/>
  <c r="I187" i="5"/>
  <c r="M187" i="5"/>
  <c r="L183" i="5"/>
  <c r="H183" i="5"/>
  <c r="O183" i="5"/>
  <c r="K183" i="5"/>
  <c r="G183" i="5"/>
  <c r="N183" i="5"/>
  <c r="J183" i="5"/>
  <c r="F183" i="5"/>
  <c r="M183" i="5"/>
  <c r="I183" i="5"/>
  <c r="L179" i="5"/>
  <c r="H179" i="5"/>
  <c r="O179" i="5"/>
  <c r="K179" i="5"/>
  <c r="G179" i="5"/>
  <c r="N179" i="5"/>
  <c r="J179" i="5"/>
  <c r="F179" i="5"/>
  <c r="I179" i="5"/>
  <c r="M179" i="5"/>
  <c r="L175" i="5"/>
  <c r="H175" i="5"/>
  <c r="O175" i="5"/>
  <c r="K175" i="5"/>
  <c r="G175" i="5"/>
  <c r="N175" i="5"/>
  <c r="J175" i="5"/>
  <c r="F175" i="5"/>
  <c r="M175" i="5"/>
  <c r="I175" i="5"/>
  <c r="L171" i="5"/>
  <c r="H171" i="5"/>
  <c r="O171" i="5"/>
  <c r="K171" i="5"/>
  <c r="G171" i="5"/>
  <c r="N171" i="5"/>
  <c r="J171" i="5"/>
  <c r="F171" i="5"/>
  <c r="I171" i="5"/>
  <c r="M171" i="5"/>
  <c r="L167" i="5"/>
  <c r="H167" i="5"/>
  <c r="O167" i="5"/>
  <c r="K167" i="5"/>
  <c r="G167" i="5"/>
  <c r="N167" i="5"/>
  <c r="J167" i="5"/>
  <c r="F167" i="5"/>
  <c r="M167" i="5"/>
  <c r="I167" i="5"/>
  <c r="L163" i="5"/>
  <c r="H163" i="5"/>
  <c r="O163" i="5"/>
  <c r="K163" i="5"/>
  <c r="G163" i="5"/>
  <c r="N163" i="5"/>
  <c r="J163" i="5"/>
  <c r="F163" i="5"/>
  <c r="I163" i="5"/>
  <c r="M163" i="5"/>
  <c r="L159" i="5"/>
  <c r="H159" i="5"/>
  <c r="O159" i="5"/>
  <c r="K159" i="5"/>
  <c r="G159" i="5"/>
  <c r="N159" i="5"/>
  <c r="J159" i="5"/>
  <c r="F159" i="5"/>
  <c r="M159" i="5"/>
  <c r="I159" i="5"/>
  <c r="L155" i="5"/>
  <c r="H155" i="5"/>
  <c r="O155" i="5"/>
  <c r="K155" i="5"/>
  <c r="G155" i="5"/>
  <c r="N155" i="5"/>
  <c r="J155" i="5"/>
  <c r="F155" i="5"/>
  <c r="I155" i="5"/>
  <c r="M155" i="5"/>
  <c r="L151" i="5"/>
  <c r="H151" i="5"/>
  <c r="O151" i="5"/>
  <c r="K151" i="5"/>
  <c r="G151" i="5"/>
  <c r="N151" i="5"/>
  <c r="J151" i="5"/>
  <c r="F151" i="5"/>
  <c r="M151" i="5"/>
  <c r="I151" i="5"/>
  <c r="L147" i="5"/>
  <c r="H147" i="5"/>
  <c r="O147" i="5"/>
  <c r="K147" i="5"/>
  <c r="G147" i="5"/>
  <c r="N147" i="5"/>
  <c r="J147" i="5"/>
  <c r="F147" i="5"/>
  <c r="I147" i="5"/>
  <c r="M147" i="5"/>
  <c r="L143" i="5"/>
  <c r="H143" i="5"/>
  <c r="O143" i="5"/>
  <c r="K143" i="5"/>
  <c r="G143" i="5"/>
  <c r="N143" i="5"/>
  <c r="J143" i="5"/>
  <c r="F143" i="5"/>
  <c r="M143" i="5"/>
  <c r="I143" i="5"/>
  <c r="L139" i="5"/>
  <c r="H139" i="5"/>
  <c r="O139" i="5"/>
  <c r="K139" i="5"/>
  <c r="G139" i="5"/>
  <c r="N139" i="5"/>
  <c r="J139" i="5"/>
  <c r="F139" i="5"/>
  <c r="I139" i="5"/>
  <c r="M139" i="5"/>
  <c r="L135" i="5"/>
  <c r="H135" i="5"/>
  <c r="O135" i="5"/>
  <c r="K135" i="5"/>
  <c r="G135" i="5"/>
  <c r="N135" i="5"/>
  <c r="J135" i="5"/>
  <c r="F135" i="5"/>
  <c r="M135" i="5"/>
  <c r="I135" i="5"/>
  <c r="L131" i="5"/>
  <c r="O131" i="5"/>
  <c r="K131" i="5"/>
  <c r="N131" i="5"/>
  <c r="J131" i="5"/>
  <c r="I131" i="5"/>
  <c r="M131" i="5"/>
  <c r="O124" i="5"/>
  <c r="L120" i="5"/>
  <c r="O120" i="5"/>
  <c r="K120" i="5"/>
  <c r="N120" i="5"/>
  <c r="N123" i="5" s="1"/>
  <c r="J120" i="5"/>
  <c r="J123" i="5" s="1"/>
  <c r="M120" i="5"/>
  <c r="I120" i="5"/>
  <c r="I123" i="5" s="1"/>
  <c r="L112" i="5"/>
  <c r="H112" i="5"/>
  <c r="O112" i="5"/>
  <c r="K112" i="5"/>
  <c r="G112" i="5"/>
  <c r="N112" i="5"/>
  <c r="J112" i="5"/>
  <c r="F112" i="5"/>
  <c r="M112" i="5"/>
  <c r="I112" i="5"/>
  <c r="L108" i="5"/>
  <c r="O108" i="5"/>
  <c r="K108" i="5"/>
  <c r="N108" i="5"/>
  <c r="M108" i="5"/>
  <c r="L104" i="5"/>
  <c r="O104" i="5"/>
  <c r="K104" i="5"/>
  <c r="N104" i="5"/>
  <c r="J104" i="5"/>
  <c r="M104" i="5"/>
  <c r="I104" i="5"/>
  <c r="L100" i="5"/>
  <c r="H100" i="5"/>
  <c r="O100" i="5"/>
  <c r="K100" i="5"/>
  <c r="G100" i="5"/>
  <c r="N100" i="5"/>
  <c r="J100" i="5"/>
  <c r="F100" i="5"/>
  <c r="I100" i="5"/>
  <c r="M100" i="5"/>
  <c r="L96" i="5"/>
  <c r="O96" i="5"/>
  <c r="K96" i="5"/>
  <c r="N96" i="5"/>
  <c r="J96" i="5"/>
  <c r="M96" i="5"/>
  <c r="I96" i="5"/>
  <c r="M92" i="5"/>
  <c r="I92" i="5"/>
  <c r="L92" i="5"/>
  <c r="H92" i="5"/>
  <c r="O92" i="5"/>
  <c r="K92" i="5"/>
  <c r="G92" i="5"/>
  <c r="J92" i="5"/>
  <c r="F92" i="5"/>
  <c r="N92" i="5"/>
  <c r="G88" i="5"/>
  <c r="J88" i="5"/>
  <c r="F88" i="5"/>
  <c r="I88" i="5"/>
  <c r="H88" i="5"/>
  <c r="F84" i="5"/>
  <c r="F80" i="5"/>
  <c r="G76" i="5"/>
  <c r="J76" i="5"/>
  <c r="F76" i="5"/>
  <c r="I76" i="5"/>
  <c r="H76" i="5"/>
  <c r="M72" i="5"/>
  <c r="I72" i="5"/>
  <c r="L72" i="5"/>
  <c r="H72" i="5"/>
  <c r="O72" i="5"/>
  <c r="K72" i="5"/>
  <c r="J72" i="5"/>
  <c r="N72" i="5"/>
  <c r="L68" i="5"/>
  <c r="O68" i="5"/>
  <c r="K68" i="5"/>
  <c r="N68" i="5"/>
  <c r="J68" i="5"/>
  <c r="I68" i="5"/>
  <c r="M68" i="5"/>
  <c r="M64" i="5"/>
  <c r="M66" i="5" s="1"/>
  <c r="I64" i="5"/>
  <c r="I66" i="5" s="1"/>
  <c r="L64" i="5"/>
  <c r="L66" i="5" s="1"/>
  <c r="O64" i="5"/>
  <c r="O66" i="5" s="1"/>
  <c r="K64" i="5"/>
  <c r="K66" i="5" s="1"/>
  <c r="N64" i="5"/>
  <c r="N66" i="5" s="1"/>
  <c r="J64" i="5"/>
  <c r="J66" i="5" s="1"/>
  <c r="J60" i="5"/>
  <c r="F60" i="5"/>
  <c r="I60" i="5"/>
  <c r="H60" i="5"/>
  <c r="G60" i="5"/>
  <c r="G56" i="5"/>
  <c r="F56" i="5"/>
  <c r="G52" i="5"/>
  <c r="J52" i="5"/>
  <c r="F52" i="5"/>
  <c r="I52" i="5"/>
  <c r="H52" i="5"/>
  <c r="L48" i="5"/>
  <c r="O48" i="5"/>
  <c r="K48" i="5"/>
  <c r="N48" i="5"/>
  <c r="J48" i="5"/>
  <c r="M48" i="5"/>
  <c r="J44" i="5"/>
  <c r="F44" i="5"/>
  <c r="I44" i="5"/>
  <c r="H44" i="5"/>
  <c r="K44" i="5"/>
  <c r="G44" i="5"/>
  <c r="I40" i="5"/>
  <c r="H40" i="5"/>
  <c r="G40" i="5"/>
  <c r="F40" i="5"/>
  <c r="K36" i="5"/>
  <c r="G36" i="5"/>
  <c r="J36" i="5"/>
  <c r="F36" i="5"/>
  <c r="I36" i="5"/>
  <c r="H36" i="5"/>
  <c r="I32" i="5"/>
  <c r="H32" i="5"/>
  <c r="K32" i="5"/>
  <c r="G32" i="5"/>
  <c r="J32" i="5"/>
  <c r="F32" i="5"/>
  <c r="O28" i="5"/>
  <c r="K28" i="5"/>
  <c r="N28" i="5"/>
  <c r="J28" i="5"/>
  <c r="M28" i="5"/>
  <c r="I28" i="5"/>
  <c r="L28" i="5"/>
  <c r="O24" i="5"/>
  <c r="O94" i="5" s="1"/>
  <c r="K24" i="5"/>
  <c r="K65" i="5" s="1"/>
  <c r="N24" i="5"/>
  <c r="N94" i="5" s="1"/>
  <c r="J24" i="5"/>
  <c r="J65" i="5" s="1"/>
  <c r="M24" i="5"/>
  <c r="M59" i="5" s="1"/>
  <c r="L24" i="5"/>
  <c r="L59" i="5" s="1"/>
  <c r="N20" i="5"/>
  <c r="N79" i="5" s="1"/>
  <c r="J20" i="5"/>
  <c r="J56" i="5" s="1"/>
  <c r="M20" i="5"/>
  <c r="M79" i="5" s="1"/>
  <c r="I20" i="5"/>
  <c r="I56" i="5" s="1"/>
  <c r="L20" i="5"/>
  <c r="L79" i="5" s="1"/>
  <c r="O20" i="5"/>
  <c r="O79" i="5" s="1"/>
  <c r="K20" i="5"/>
  <c r="K56" i="5" s="1"/>
  <c r="N16" i="5"/>
  <c r="J16" i="5"/>
  <c r="F16" i="5"/>
  <c r="M16" i="5"/>
  <c r="I16" i="5"/>
  <c r="L16" i="5"/>
  <c r="H16" i="5"/>
  <c r="O16" i="5"/>
  <c r="K16" i="5"/>
  <c r="G16" i="5"/>
  <c r="N8" i="5"/>
  <c r="O8" i="5"/>
  <c r="L4" i="5"/>
  <c r="O4" i="5"/>
  <c r="K4" i="5"/>
  <c r="N4" i="5"/>
  <c r="J4" i="5"/>
  <c r="M4" i="5"/>
  <c r="I4" i="5"/>
  <c r="H61" i="5"/>
  <c r="O298" i="5"/>
  <c r="K298" i="5"/>
  <c r="G298" i="5"/>
  <c r="N298" i="5"/>
  <c r="J298" i="5"/>
  <c r="F298" i="5"/>
  <c r="M298" i="5"/>
  <c r="I298" i="5"/>
  <c r="L298" i="5"/>
  <c r="H298" i="5"/>
  <c r="O294" i="5"/>
  <c r="K294" i="5"/>
  <c r="G294" i="5"/>
  <c r="N294" i="5"/>
  <c r="J294" i="5"/>
  <c r="F294" i="5"/>
  <c r="M294" i="5"/>
  <c r="I294" i="5"/>
  <c r="H294" i="5"/>
  <c r="L294" i="5"/>
  <c r="O290" i="5"/>
  <c r="K290" i="5"/>
  <c r="G290" i="5"/>
  <c r="N290" i="5"/>
  <c r="J290" i="5"/>
  <c r="F290" i="5"/>
  <c r="M290" i="5"/>
  <c r="I290" i="5"/>
  <c r="L290" i="5"/>
  <c r="H290" i="5"/>
  <c r="O286" i="5"/>
  <c r="K286" i="5"/>
  <c r="G286" i="5"/>
  <c r="N286" i="5"/>
  <c r="J286" i="5"/>
  <c r="F286" i="5"/>
  <c r="M286" i="5"/>
  <c r="I286" i="5"/>
  <c r="H286" i="5"/>
  <c r="L286" i="5"/>
  <c r="O282" i="5"/>
  <c r="K282" i="5"/>
  <c r="G282" i="5"/>
  <c r="N282" i="5"/>
  <c r="J282" i="5"/>
  <c r="F282" i="5"/>
  <c r="M282" i="5"/>
  <c r="I282" i="5"/>
  <c r="L282" i="5"/>
  <c r="H282" i="5"/>
  <c r="O278" i="5"/>
  <c r="K278" i="5"/>
  <c r="G278" i="5"/>
  <c r="N278" i="5"/>
  <c r="J278" i="5"/>
  <c r="F278" i="5"/>
  <c r="M278" i="5"/>
  <c r="I278" i="5"/>
  <c r="H278" i="5"/>
  <c r="L278" i="5"/>
  <c r="O274" i="5"/>
  <c r="K274" i="5"/>
  <c r="G274" i="5"/>
  <c r="N274" i="5"/>
  <c r="J274" i="5"/>
  <c r="F274" i="5"/>
  <c r="M274" i="5"/>
  <c r="I274" i="5"/>
  <c r="L274" i="5"/>
  <c r="H274" i="5"/>
  <c r="O270" i="5"/>
  <c r="K270" i="5"/>
  <c r="G270" i="5"/>
  <c r="N270" i="5"/>
  <c r="J270" i="5"/>
  <c r="F270" i="5"/>
  <c r="M270" i="5"/>
  <c r="I270" i="5"/>
  <c r="H270" i="5"/>
  <c r="L270" i="5"/>
  <c r="L266" i="5"/>
  <c r="H266" i="5"/>
  <c r="O266" i="5"/>
  <c r="K266" i="5"/>
  <c r="G266" i="5"/>
  <c r="N266" i="5"/>
  <c r="J266" i="5"/>
  <c r="F266" i="5"/>
  <c r="M266" i="5"/>
  <c r="I266" i="5"/>
  <c r="L262" i="5"/>
  <c r="H262" i="5"/>
  <c r="O262" i="5"/>
  <c r="K262" i="5"/>
  <c r="G262" i="5"/>
  <c r="N262" i="5"/>
  <c r="J262" i="5"/>
  <c r="F262" i="5"/>
  <c r="I262" i="5"/>
  <c r="M262" i="5"/>
  <c r="L258" i="5"/>
  <c r="H258" i="5"/>
  <c r="O258" i="5"/>
  <c r="K258" i="5"/>
  <c r="G258" i="5"/>
  <c r="N258" i="5"/>
  <c r="J258" i="5"/>
  <c r="F258" i="5"/>
  <c r="M258" i="5"/>
  <c r="I258" i="5"/>
  <c r="L254" i="5"/>
  <c r="H254" i="5"/>
  <c r="O254" i="5"/>
  <c r="K254" i="5"/>
  <c r="G254" i="5"/>
  <c r="N254" i="5"/>
  <c r="J254" i="5"/>
  <c r="F254" i="5"/>
  <c r="I254" i="5"/>
  <c r="M254" i="5"/>
  <c r="L250" i="5"/>
  <c r="H250" i="5"/>
  <c r="O250" i="5"/>
  <c r="K250" i="5"/>
  <c r="G250" i="5"/>
  <c r="N250" i="5"/>
  <c r="J250" i="5"/>
  <c r="F250" i="5"/>
  <c r="M250" i="5"/>
  <c r="I250" i="5"/>
  <c r="L246" i="5"/>
  <c r="H246" i="5"/>
  <c r="O246" i="5"/>
  <c r="K246" i="5"/>
  <c r="G246" i="5"/>
  <c r="N246" i="5"/>
  <c r="J246" i="5"/>
  <c r="F246" i="5"/>
  <c r="I246" i="5"/>
  <c r="M246" i="5"/>
  <c r="L242" i="5"/>
  <c r="H242" i="5"/>
  <c r="O242" i="5"/>
  <c r="K242" i="5"/>
  <c r="G242" i="5"/>
  <c r="N242" i="5"/>
  <c r="J242" i="5"/>
  <c r="F242" i="5"/>
  <c r="M242" i="5"/>
  <c r="I242" i="5"/>
  <c r="L238" i="5"/>
  <c r="H238" i="5"/>
  <c r="O238" i="5"/>
  <c r="K238" i="5"/>
  <c r="G238" i="5"/>
  <c r="N238" i="5"/>
  <c r="J238" i="5"/>
  <c r="F238" i="5"/>
  <c r="I238" i="5"/>
  <c r="M238" i="5"/>
  <c r="L234" i="5"/>
  <c r="H234" i="5"/>
  <c r="O234" i="5"/>
  <c r="K234" i="5"/>
  <c r="G234" i="5"/>
  <c r="N234" i="5"/>
  <c r="J234" i="5"/>
  <c r="F234" i="5"/>
  <c r="M234" i="5"/>
  <c r="I234" i="5"/>
  <c r="L230" i="5"/>
  <c r="H230" i="5"/>
  <c r="O230" i="5"/>
  <c r="K230" i="5"/>
  <c r="G230" i="5"/>
  <c r="N230" i="5"/>
  <c r="J230" i="5"/>
  <c r="F230" i="5"/>
  <c r="I230" i="5"/>
  <c r="M230" i="5"/>
  <c r="L226" i="5"/>
  <c r="H226" i="5"/>
  <c r="O226" i="5"/>
  <c r="K226" i="5"/>
  <c r="G226" i="5"/>
  <c r="N226" i="5"/>
  <c r="J226" i="5"/>
  <c r="F226" i="5"/>
  <c r="M226" i="5"/>
  <c r="I226" i="5"/>
  <c r="L222" i="5"/>
  <c r="H222" i="5"/>
  <c r="O222" i="5"/>
  <c r="K222" i="5"/>
  <c r="G222" i="5"/>
  <c r="N222" i="5"/>
  <c r="J222" i="5"/>
  <c r="F222" i="5"/>
  <c r="I222" i="5"/>
  <c r="M222" i="5"/>
  <c r="L218" i="5"/>
  <c r="H218" i="5"/>
  <c r="O218" i="5"/>
  <c r="K218" i="5"/>
  <c r="G218" i="5"/>
  <c r="N218" i="5"/>
  <c r="J218" i="5"/>
  <c r="F218" i="5"/>
  <c r="M218" i="5"/>
  <c r="I218" i="5"/>
  <c r="L214" i="5"/>
  <c r="H214" i="5"/>
  <c r="O214" i="5"/>
  <c r="K214" i="5"/>
  <c r="G214" i="5"/>
  <c r="N214" i="5"/>
  <c r="J214" i="5"/>
  <c r="F214" i="5"/>
  <c r="I214" i="5"/>
  <c r="M214" i="5"/>
  <c r="L210" i="5"/>
  <c r="H210" i="5"/>
  <c r="O210" i="5"/>
  <c r="K210" i="5"/>
  <c r="G210" i="5"/>
  <c r="N210" i="5"/>
  <c r="J210" i="5"/>
  <c r="F210" i="5"/>
  <c r="M210" i="5"/>
  <c r="I210" i="5"/>
  <c r="N206" i="5"/>
  <c r="J206" i="5"/>
  <c r="F206" i="5"/>
  <c r="M206" i="5"/>
  <c r="I206" i="5"/>
  <c r="L206" i="5"/>
  <c r="H206" i="5"/>
  <c r="K206" i="5"/>
  <c r="G206" i="5"/>
  <c r="O206" i="5"/>
  <c r="N202" i="5"/>
  <c r="J202" i="5"/>
  <c r="F202" i="5"/>
  <c r="M202" i="5"/>
  <c r="I202" i="5"/>
  <c r="L202" i="5"/>
  <c r="H202" i="5"/>
  <c r="O202" i="5"/>
  <c r="K202" i="5"/>
  <c r="G202" i="5"/>
  <c r="N198" i="5"/>
  <c r="J198" i="5"/>
  <c r="F198" i="5"/>
  <c r="M198" i="5"/>
  <c r="I198" i="5"/>
  <c r="L198" i="5"/>
  <c r="H198" i="5"/>
  <c r="K198" i="5"/>
  <c r="G198" i="5"/>
  <c r="O198" i="5"/>
  <c r="N194" i="5"/>
  <c r="J194" i="5"/>
  <c r="F194" i="5"/>
  <c r="M194" i="5"/>
  <c r="I194" i="5"/>
  <c r="L194" i="5"/>
  <c r="H194" i="5"/>
  <c r="O194" i="5"/>
  <c r="K194" i="5"/>
  <c r="G194" i="5"/>
  <c r="N190" i="5"/>
  <c r="J190" i="5"/>
  <c r="F190" i="5"/>
  <c r="M190" i="5"/>
  <c r="I190" i="5"/>
  <c r="L190" i="5"/>
  <c r="H190" i="5"/>
  <c r="K190" i="5"/>
  <c r="G190" i="5"/>
  <c r="O190" i="5"/>
  <c r="N186" i="5"/>
  <c r="J186" i="5"/>
  <c r="F186" i="5"/>
  <c r="M186" i="5"/>
  <c r="I186" i="5"/>
  <c r="L186" i="5"/>
  <c r="H186" i="5"/>
  <c r="O186" i="5"/>
  <c r="K186" i="5"/>
  <c r="G186" i="5"/>
  <c r="N182" i="5"/>
  <c r="J182" i="5"/>
  <c r="F182" i="5"/>
  <c r="M182" i="5"/>
  <c r="I182" i="5"/>
  <c r="L182" i="5"/>
  <c r="H182" i="5"/>
  <c r="K182" i="5"/>
  <c r="G182" i="5"/>
  <c r="O182" i="5"/>
  <c r="N178" i="5"/>
  <c r="J178" i="5"/>
  <c r="F178" i="5"/>
  <c r="M178" i="5"/>
  <c r="I178" i="5"/>
  <c r="L178" i="5"/>
  <c r="H178" i="5"/>
  <c r="O178" i="5"/>
  <c r="K178" i="5"/>
  <c r="G178" i="5"/>
  <c r="N174" i="5"/>
  <c r="J174" i="5"/>
  <c r="F174" i="5"/>
  <c r="M174" i="5"/>
  <c r="I174" i="5"/>
  <c r="L174" i="5"/>
  <c r="H174" i="5"/>
  <c r="K174" i="5"/>
  <c r="G174" i="5"/>
  <c r="O174" i="5"/>
  <c r="N170" i="5"/>
  <c r="J170" i="5"/>
  <c r="F170" i="5"/>
  <c r="M170" i="5"/>
  <c r="I170" i="5"/>
  <c r="L170" i="5"/>
  <c r="H170" i="5"/>
  <c r="O170" i="5"/>
  <c r="K170" i="5"/>
  <c r="G170" i="5"/>
  <c r="N166" i="5"/>
  <c r="J166" i="5"/>
  <c r="F166" i="5"/>
  <c r="M166" i="5"/>
  <c r="I166" i="5"/>
  <c r="L166" i="5"/>
  <c r="H166" i="5"/>
  <c r="K166" i="5"/>
  <c r="G166" i="5"/>
  <c r="O166" i="5"/>
  <c r="N162" i="5"/>
  <c r="J162" i="5"/>
  <c r="F162" i="5"/>
  <c r="M162" i="5"/>
  <c r="I162" i="5"/>
  <c r="L162" i="5"/>
  <c r="H162" i="5"/>
  <c r="O162" i="5"/>
  <c r="K162" i="5"/>
  <c r="G162" i="5"/>
  <c r="N158" i="5"/>
  <c r="J158" i="5"/>
  <c r="F158" i="5"/>
  <c r="M158" i="5"/>
  <c r="I158" i="5"/>
  <c r="L158" i="5"/>
  <c r="H158" i="5"/>
  <c r="K158" i="5"/>
  <c r="G158" i="5"/>
  <c r="O158" i="5"/>
  <c r="N154" i="5"/>
  <c r="J154" i="5"/>
  <c r="F154" i="5"/>
  <c r="M154" i="5"/>
  <c r="I154" i="5"/>
  <c r="L154" i="5"/>
  <c r="H154" i="5"/>
  <c r="O154" i="5"/>
  <c r="K154" i="5"/>
  <c r="G154" i="5"/>
  <c r="N150" i="5"/>
  <c r="J150" i="5"/>
  <c r="F150" i="5"/>
  <c r="M150" i="5"/>
  <c r="I150" i="5"/>
  <c r="L150" i="5"/>
  <c r="H150" i="5"/>
  <c r="K150" i="5"/>
  <c r="G150" i="5"/>
  <c r="O150" i="5"/>
  <c r="N146" i="5"/>
  <c r="J146" i="5"/>
  <c r="F146" i="5"/>
  <c r="M146" i="5"/>
  <c r="I146" i="5"/>
  <c r="L146" i="5"/>
  <c r="H146" i="5"/>
  <c r="O146" i="5"/>
  <c r="K146" i="5"/>
  <c r="G146" i="5"/>
  <c r="N142" i="5"/>
  <c r="J142" i="5"/>
  <c r="F142" i="5"/>
  <c r="M142" i="5"/>
  <c r="I142" i="5"/>
  <c r="L142" i="5"/>
  <c r="H142" i="5"/>
  <c r="K142" i="5"/>
  <c r="G142" i="5"/>
  <c r="O142" i="5"/>
  <c r="N138" i="5"/>
  <c r="J138" i="5"/>
  <c r="F138" i="5"/>
  <c r="M138" i="5"/>
  <c r="I138" i="5"/>
  <c r="L138" i="5"/>
  <c r="H138" i="5"/>
  <c r="O138" i="5"/>
  <c r="K138" i="5"/>
  <c r="G138" i="5"/>
  <c r="N134" i="5"/>
  <c r="J134" i="5"/>
  <c r="M134" i="5"/>
  <c r="L134" i="5"/>
  <c r="K134" i="5"/>
  <c r="O134" i="5"/>
  <c r="N130" i="5"/>
  <c r="J130" i="5"/>
  <c r="M130" i="5"/>
  <c r="I130" i="5"/>
  <c r="L130" i="5"/>
  <c r="O130" i="5"/>
  <c r="K130" i="5"/>
  <c r="N127" i="5"/>
  <c r="J127" i="5"/>
  <c r="F127" i="5"/>
  <c r="M127" i="5"/>
  <c r="I127" i="5"/>
  <c r="L127" i="5"/>
  <c r="H127" i="5"/>
  <c r="K127" i="5"/>
  <c r="G127" i="5"/>
  <c r="O127" i="5"/>
  <c r="M123" i="5"/>
  <c r="O123" i="5"/>
  <c r="K123" i="5"/>
  <c r="F119" i="5"/>
  <c r="N115" i="5"/>
  <c r="J115" i="5"/>
  <c r="M115" i="5"/>
  <c r="L115" i="5"/>
  <c r="O115" i="5"/>
  <c r="K115" i="5"/>
  <c r="J111" i="5"/>
  <c r="F111" i="5"/>
  <c r="I111" i="5"/>
  <c r="H111" i="5"/>
  <c r="G111" i="5"/>
  <c r="N107" i="5"/>
  <c r="J107" i="5"/>
  <c r="F107" i="5"/>
  <c r="M107" i="5"/>
  <c r="I107" i="5"/>
  <c r="L107" i="5"/>
  <c r="H107" i="5"/>
  <c r="O107" i="5"/>
  <c r="K107" i="5"/>
  <c r="G107" i="5"/>
  <c r="F103" i="5"/>
  <c r="I103" i="5"/>
  <c r="H103" i="5"/>
  <c r="G103" i="5"/>
  <c r="F99" i="5"/>
  <c r="I99" i="5"/>
  <c r="H99" i="5"/>
  <c r="G99" i="5"/>
  <c r="O95" i="5"/>
  <c r="K95" i="5"/>
  <c r="N95" i="5"/>
  <c r="J95" i="5"/>
  <c r="M95" i="5"/>
  <c r="I95" i="5"/>
  <c r="L95" i="5"/>
  <c r="O91" i="5"/>
  <c r="K91" i="5"/>
  <c r="N91" i="5"/>
  <c r="J91" i="5"/>
  <c r="M91" i="5"/>
  <c r="I91" i="5"/>
  <c r="L91" i="5"/>
  <c r="H91" i="5"/>
  <c r="H87" i="5"/>
  <c r="G87" i="5"/>
  <c r="J87" i="5"/>
  <c r="F87" i="5"/>
  <c r="I87" i="5"/>
  <c r="F83" i="5"/>
  <c r="I83" i="5"/>
  <c r="H83" i="5"/>
  <c r="G83" i="5"/>
  <c r="F79" i="5"/>
  <c r="G79" i="5"/>
  <c r="F75" i="5"/>
  <c r="H75" i="5"/>
  <c r="M71" i="5"/>
  <c r="I71" i="5"/>
  <c r="L71" i="5"/>
  <c r="H71" i="5"/>
  <c r="O71" i="5"/>
  <c r="K71" i="5"/>
  <c r="N71" i="5"/>
  <c r="J71" i="5"/>
  <c r="O67" i="5"/>
  <c r="O75" i="5" s="1"/>
  <c r="K67" i="5"/>
  <c r="K89" i="5" s="1"/>
  <c r="N67" i="5"/>
  <c r="N84" i="5" s="1"/>
  <c r="J67" i="5"/>
  <c r="J89" i="5" s="1"/>
  <c r="M67" i="5"/>
  <c r="M84" i="5" s="1"/>
  <c r="I67" i="5"/>
  <c r="I89" i="5" s="1"/>
  <c r="L67" i="5"/>
  <c r="L89" i="5" s="1"/>
  <c r="L63" i="5"/>
  <c r="H63" i="5"/>
  <c r="O63" i="5"/>
  <c r="K63" i="5"/>
  <c r="N63" i="5"/>
  <c r="J63" i="5"/>
  <c r="M63" i="5"/>
  <c r="I63" i="5"/>
  <c r="F59" i="5"/>
  <c r="I59" i="5"/>
  <c r="H59" i="5"/>
  <c r="G59" i="5"/>
  <c r="G55" i="5"/>
  <c r="F55" i="5"/>
  <c r="I51" i="5"/>
  <c r="H51" i="5"/>
  <c r="K51" i="5"/>
  <c r="G51" i="5"/>
  <c r="F51" i="5"/>
  <c r="J51" i="5"/>
  <c r="N47" i="5"/>
  <c r="J47" i="5"/>
  <c r="F47" i="5"/>
  <c r="M47" i="5"/>
  <c r="I47" i="5"/>
  <c r="L47" i="5"/>
  <c r="H47" i="5"/>
  <c r="K47" i="5"/>
  <c r="G47" i="5"/>
  <c r="O47" i="5"/>
  <c r="F43" i="5"/>
  <c r="I43" i="5"/>
  <c r="H43" i="5"/>
  <c r="G43" i="5"/>
  <c r="K39" i="5"/>
  <c r="G39" i="5"/>
  <c r="J39" i="5"/>
  <c r="F39" i="5"/>
  <c r="I39" i="5"/>
  <c r="H39" i="5"/>
  <c r="G35" i="5"/>
  <c r="F35" i="5"/>
  <c r="I35" i="5"/>
  <c r="H35" i="5"/>
  <c r="K31" i="5"/>
  <c r="G31" i="5"/>
  <c r="J31" i="5"/>
  <c r="F31" i="5"/>
  <c r="I31" i="5"/>
  <c r="H31" i="5"/>
  <c r="N27" i="5"/>
  <c r="M27" i="5"/>
  <c r="L27" i="5"/>
  <c r="O27" i="5"/>
  <c r="M23" i="5"/>
  <c r="M82" i="5" s="1"/>
  <c r="I23" i="5"/>
  <c r="I82" i="5" s="1"/>
  <c r="L23" i="5"/>
  <c r="L82" i="5" s="1"/>
  <c r="H23" i="5"/>
  <c r="H82" i="5" s="1"/>
  <c r="O23" i="5"/>
  <c r="O82" i="5" s="1"/>
  <c r="K23" i="5"/>
  <c r="K82" i="5" s="1"/>
  <c r="N23" i="5"/>
  <c r="N82" i="5" s="1"/>
  <c r="J23" i="5"/>
  <c r="J82" i="5" s="1"/>
  <c r="M19" i="5"/>
  <c r="M55" i="5" s="1"/>
  <c r="I19" i="5"/>
  <c r="I78" i="5" s="1"/>
  <c r="L19" i="5"/>
  <c r="L55" i="5" s="1"/>
  <c r="H78" i="5"/>
  <c r="O19" i="5"/>
  <c r="O55" i="5" s="1"/>
  <c r="K19" i="5"/>
  <c r="K55" i="5" s="1"/>
  <c r="N19" i="5"/>
  <c r="N55" i="5" s="1"/>
  <c r="J19" i="5"/>
  <c r="J78" i="5" s="1"/>
  <c r="L7" i="5"/>
  <c r="H7" i="5"/>
  <c r="O7" i="5"/>
  <c r="K7" i="5"/>
  <c r="N7" i="5"/>
  <c r="J7" i="5"/>
  <c r="M7" i="5"/>
  <c r="I7" i="5"/>
  <c r="O3" i="5"/>
  <c r="K3" i="5"/>
  <c r="G3" i="5"/>
  <c r="N3" i="5"/>
  <c r="J3" i="5"/>
  <c r="M3" i="5"/>
  <c r="I3" i="5"/>
  <c r="L3" i="5"/>
  <c r="H3" i="5"/>
  <c r="O76" i="4"/>
  <c r="O83" i="4"/>
  <c r="O88" i="4"/>
  <c r="I4" i="3"/>
  <c r="J4" i="3"/>
  <c r="K4" i="3"/>
  <c r="L4" i="3"/>
  <c r="M4" i="3"/>
  <c r="N4" i="3"/>
  <c r="O4" i="3"/>
  <c r="K5" i="3"/>
  <c r="L5" i="3"/>
  <c r="M5" i="3"/>
  <c r="N5" i="3"/>
  <c r="O5" i="3"/>
  <c r="I6" i="3"/>
  <c r="J6" i="3"/>
  <c r="K6" i="3"/>
  <c r="L6" i="3"/>
  <c r="M6" i="3"/>
  <c r="N6" i="3"/>
  <c r="O6" i="3"/>
  <c r="H7" i="3"/>
  <c r="I7" i="3"/>
  <c r="J7" i="3"/>
  <c r="K7" i="3"/>
  <c r="L7" i="3"/>
  <c r="M7" i="3"/>
  <c r="N7" i="3"/>
  <c r="O7" i="3"/>
  <c r="N8" i="3"/>
  <c r="O8" i="3"/>
  <c r="G9" i="3"/>
  <c r="H9" i="3"/>
  <c r="I9" i="3"/>
  <c r="J9" i="3"/>
  <c r="K9" i="3"/>
  <c r="L9" i="3"/>
  <c r="M9" i="3"/>
  <c r="N9" i="3"/>
  <c r="O9" i="3"/>
  <c r="I10" i="3"/>
  <c r="J10" i="3"/>
  <c r="K10" i="3"/>
  <c r="L10" i="3"/>
  <c r="M10" i="3"/>
  <c r="N10" i="3"/>
  <c r="O10" i="3"/>
  <c r="G16" i="3"/>
  <c r="H16" i="3"/>
  <c r="I16" i="3"/>
  <c r="I20" i="3" s="1"/>
  <c r="I56" i="3" s="1"/>
  <c r="J16" i="3"/>
  <c r="J42" i="3" s="1"/>
  <c r="K16" i="3"/>
  <c r="K24" i="3" s="1"/>
  <c r="K30" i="3" s="1"/>
  <c r="L16" i="3"/>
  <c r="M16" i="3"/>
  <c r="M24" i="3" s="1"/>
  <c r="M30" i="3" s="1"/>
  <c r="N16" i="3"/>
  <c r="N17" i="3" s="1"/>
  <c r="N53" i="3" s="1"/>
  <c r="O16" i="3"/>
  <c r="O18" i="3" s="1"/>
  <c r="O54" i="3" s="1"/>
  <c r="I60" i="3"/>
  <c r="L17" i="3"/>
  <c r="L42" i="3" s="1"/>
  <c r="H18" i="3"/>
  <c r="H54" i="3" s="1"/>
  <c r="I18" i="3"/>
  <c r="I54" i="3" s="1"/>
  <c r="J18" i="3"/>
  <c r="J54" i="3" s="1"/>
  <c r="L18" i="3"/>
  <c r="L54" i="3" s="1"/>
  <c r="M18" i="3"/>
  <c r="M54" i="3" s="1"/>
  <c r="N18" i="3"/>
  <c r="N54" i="3" s="1"/>
  <c r="H19" i="3"/>
  <c r="H55" i="3" s="1"/>
  <c r="I19" i="3"/>
  <c r="I55" i="3" s="1"/>
  <c r="L19" i="3"/>
  <c r="L55" i="3" s="1"/>
  <c r="N19" i="3"/>
  <c r="N55" i="3" s="1"/>
  <c r="O19" i="3"/>
  <c r="O55" i="3" s="1"/>
  <c r="L20" i="3"/>
  <c r="L56" i="3" s="1"/>
  <c r="G21" i="3"/>
  <c r="G49" i="3" s="1"/>
  <c r="H21" i="3"/>
  <c r="H49" i="3" s="1"/>
  <c r="I21" i="3"/>
  <c r="I49" i="3" s="1"/>
  <c r="J21" i="3"/>
  <c r="J49" i="3" s="1"/>
  <c r="K21" i="3"/>
  <c r="K49" i="3" s="1"/>
  <c r="L21" i="3"/>
  <c r="L49" i="3" s="1"/>
  <c r="M21" i="3"/>
  <c r="M49" i="3" s="1"/>
  <c r="N21" i="3"/>
  <c r="N49" i="3" s="1"/>
  <c r="O21" i="3"/>
  <c r="O49" i="3" s="1"/>
  <c r="H22" i="3"/>
  <c r="H81" i="3" s="1"/>
  <c r="L22" i="3"/>
  <c r="L57" i="3" s="1"/>
  <c r="M22" i="3"/>
  <c r="M57" i="3" s="1"/>
  <c r="N22" i="3"/>
  <c r="N57" i="3" s="1"/>
  <c r="H23" i="3"/>
  <c r="H58" i="3" s="1"/>
  <c r="I23" i="3"/>
  <c r="I58" i="3" s="1"/>
  <c r="L23" i="3"/>
  <c r="L58" i="3" s="1"/>
  <c r="L24" i="3"/>
  <c r="L30" i="3" s="1"/>
  <c r="N24" i="3"/>
  <c r="N30" i="3" s="1"/>
  <c r="L25" i="3"/>
  <c r="L29" i="3" s="1"/>
  <c r="M25" i="3"/>
  <c r="M29" i="3" s="1"/>
  <c r="N25" i="3"/>
  <c r="O25" i="3"/>
  <c r="O29" i="3" s="1"/>
  <c r="L26" i="3"/>
  <c r="L52" i="3" s="1"/>
  <c r="M26" i="3"/>
  <c r="M52" i="3" s="1"/>
  <c r="N26" i="3"/>
  <c r="N52" i="3" s="1"/>
  <c r="O26" i="3"/>
  <c r="O52" i="3" s="1"/>
  <c r="L27" i="3"/>
  <c r="M27" i="3"/>
  <c r="N27" i="3"/>
  <c r="O27" i="3"/>
  <c r="I28" i="3"/>
  <c r="J28" i="3"/>
  <c r="K28" i="3"/>
  <c r="L28" i="3"/>
  <c r="M28" i="3"/>
  <c r="N28" i="3"/>
  <c r="O28" i="3"/>
  <c r="F29" i="3"/>
  <c r="G29" i="3"/>
  <c r="G36" i="3" s="1"/>
  <c r="G44" i="3" s="1"/>
  <c r="H29" i="3"/>
  <c r="I29" i="3"/>
  <c r="I31" i="3" s="1"/>
  <c r="J29" i="3"/>
  <c r="K29" i="3"/>
  <c r="F30" i="3"/>
  <c r="G30" i="3"/>
  <c r="H30" i="3"/>
  <c r="I30" i="3"/>
  <c r="G31" i="3"/>
  <c r="G32" i="3" s="1"/>
  <c r="L37" i="3"/>
  <c r="N37" i="3"/>
  <c r="L34" i="3"/>
  <c r="M34" i="3"/>
  <c r="N34" i="3"/>
  <c r="O34" i="3"/>
  <c r="F35" i="3"/>
  <c r="G35" i="3"/>
  <c r="H35" i="3"/>
  <c r="I35" i="3"/>
  <c r="F37" i="3"/>
  <c r="G37" i="3"/>
  <c r="H37" i="3"/>
  <c r="I37" i="3"/>
  <c r="J37" i="3"/>
  <c r="K37" i="3"/>
  <c r="M37" i="3"/>
  <c r="O37" i="3"/>
  <c r="F38" i="3"/>
  <c r="G38" i="3"/>
  <c r="H38" i="3"/>
  <c r="I38" i="3"/>
  <c r="G39" i="3"/>
  <c r="F40" i="3"/>
  <c r="G40" i="3"/>
  <c r="H40" i="3"/>
  <c r="I40" i="3"/>
  <c r="I41" i="3"/>
  <c r="J41" i="3"/>
  <c r="K41" i="3"/>
  <c r="L41" i="3"/>
  <c r="M41" i="3"/>
  <c r="N41" i="3"/>
  <c r="O41" i="3"/>
  <c r="F42" i="3"/>
  <c r="G42" i="3"/>
  <c r="H42" i="3"/>
  <c r="F43" i="3"/>
  <c r="G43" i="3"/>
  <c r="H43" i="3"/>
  <c r="I43" i="3"/>
  <c r="F45" i="3"/>
  <c r="G45" i="3"/>
  <c r="H45" i="3"/>
  <c r="I45" i="3"/>
  <c r="F47" i="3"/>
  <c r="G47" i="3"/>
  <c r="H47" i="3"/>
  <c r="I47" i="3"/>
  <c r="J47" i="3"/>
  <c r="K47" i="3"/>
  <c r="L47" i="3"/>
  <c r="M47" i="3"/>
  <c r="N47" i="3"/>
  <c r="O47" i="3"/>
  <c r="J48" i="3"/>
  <c r="K48" i="3"/>
  <c r="L48" i="3"/>
  <c r="M48" i="3"/>
  <c r="N48" i="3"/>
  <c r="O48" i="3"/>
  <c r="F49" i="3"/>
  <c r="F50" i="3"/>
  <c r="G50" i="3"/>
  <c r="H50" i="3"/>
  <c r="I50" i="3"/>
  <c r="F52" i="3"/>
  <c r="G52" i="3"/>
  <c r="H52" i="3"/>
  <c r="I52" i="3"/>
  <c r="J52" i="3"/>
  <c r="K52" i="3"/>
  <c r="F53" i="3"/>
  <c r="G53" i="3"/>
  <c r="H53" i="3"/>
  <c r="F54" i="3"/>
  <c r="G54" i="3"/>
  <c r="F55" i="3"/>
  <c r="G55" i="3"/>
  <c r="F56" i="3"/>
  <c r="G56" i="3"/>
  <c r="H56" i="3"/>
  <c r="F57" i="3"/>
  <c r="G57" i="3"/>
  <c r="F58" i="3"/>
  <c r="G58" i="3"/>
  <c r="F59" i="3"/>
  <c r="G59" i="3"/>
  <c r="H59" i="3"/>
  <c r="I59" i="3"/>
  <c r="F60" i="3"/>
  <c r="G60" i="3"/>
  <c r="H60" i="3"/>
  <c r="H61" i="3"/>
  <c r="I61" i="3"/>
  <c r="J61" i="3"/>
  <c r="K61" i="3"/>
  <c r="L61" i="3"/>
  <c r="M61" i="3"/>
  <c r="N61" i="3"/>
  <c r="O61" i="3"/>
  <c r="I62" i="3"/>
  <c r="J62" i="3"/>
  <c r="K62" i="3"/>
  <c r="L62" i="3"/>
  <c r="M62" i="3"/>
  <c r="N62" i="3"/>
  <c r="O62" i="3"/>
  <c r="H63" i="3"/>
  <c r="I63" i="3"/>
  <c r="J63" i="3"/>
  <c r="K63" i="3"/>
  <c r="L63" i="3"/>
  <c r="M63" i="3"/>
  <c r="N63" i="3"/>
  <c r="O63" i="3"/>
  <c r="I64" i="3"/>
  <c r="I66" i="3" s="1"/>
  <c r="J64" i="3"/>
  <c r="J66" i="3" s="1"/>
  <c r="K64" i="3"/>
  <c r="K66" i="3" s="1"/>
  <c r="L64" i="3"/>
  <c r="L66" i="3" s="1"/>
  <c r="M64" i="3"/>
  <c r="M66" i="3" s="1"/>
  <c r="N64" i="3"/>
  <c r="N66" i="3" s="1"/>
  <c r="O64" i="3"/>
  <c r="O66" i="3" s="1"/>
  <c r="F65" i="3"/>
  <c r="G65" i="3"/>
  <c r="H65" i="3"/>
  <c r="I65" i="3"/>
  <c r="F66" i="3"/>
  <c r="G66" i="3"/>
  <c r="H66" i="3"/>
  <c r="I67" i="3"/>
  <c r="I75" i="3" s="1"/>
  <c r="J67" i="3"/>
  <c r="J84" i="3" s="1"/>
  <c r="K67" i="3"/>
  <c r="K75" i="3" s="1"/>
  <c r="L67" i="3"/>
  <c r="L75" i="3" s="1"/>
  <c r="M67" i="3"/>
  <c r="M75" i="3" s="1"/>
  <c r="N67" i="3"/>
  <c r="N75" i="3" s="1"/>
  <c r="O67" i="3"/>
  <c r="O84" i="3" s="1"/>
  <c r="I68" i="3"/>
  <c r="J68" i="3"/>
  <c r="K68" i="3"/>
  <c r="L68" i="3"/>
  <c r="M68" i="3"/>
  <c r="N68" i="3"/>
  <c r="O68" i="3"/>
  <c r="I69" i="3"/>
  <c r="J69" i="3"/>
  <c r="K69" i="3"/>
  <c r="L69" i="3"/>
  <c r="M69" i="3"/>
  <c r="N69" i="3"/>
  <c r="O69" i="3"/>
  <c r="H70" i="3"/>
  <c r="I70" i="3"/>
  <c r="J70" i="3"/>
  <c r="K70" i="3"/>
  <c r="L70" i="3"/>
  <c r="M70" i="3"/>
  <c r="N70" i="3"/>
  <c r="O70" i="3"/>
  <c r="H71" i="3"/>
  <c r="I71" i="3"/>
  <c r="J71" i="3"/>
  <c r="K71" i="3"/>
  <c r="L71" i="3"/>
  <c r="M71" i="3"/>
  <c r="N71" i="3"/>
  <c r="O71" i="3"/>
  <c r="H72" i="3"/>
  <c r="I72" i="3"/>
  <c r="J72" i="3"/>
  <c r="K72" i="3"/>
  <c r="L72" i="3"/>
  <c r="M72" i="3"/>
  <c r="N72" i="3"/>
  <c r="O72" i="3"/>
  <c r="H73" i="3"/>
  <c r="I73" i="3"/>
  <c r="J73" i="3"/>
  <c r="K73" i="3"/>
  <c r="L73" i="3"/>
  <c r="M73" i="3"/>
  <c r="N73" i="3"/>
  <c r="O73" i="3"/>
  <c r="F74" i="3"/>
  <c r="G74" i="3"/>
  <c r="H74" i="3"/>
  <c r="I74" i="3"/>
  <c r="J74" i="3"/>
  <c r="F75" i="3"/>
  <c r="G75" i="3"/>
  <c r="H75" i="3"/>
  <c r="F76" i="3"/>
  <c r="F82" i="3" s="1"/>
  <c r="G76" i="3"/>
  <c r="G83" i="3" s="1"/>
  <c r="H76" i="3"/>
  <c r="I76" i="3"/>
  <c r="J76" i="3"/>
  <c r="F77" i="3"/>
  <c r="F79" i="3"/>
  <c r="H83" i="3"/>
  <c r="I83" i="3"/>
  <c r="H84" i="3"/>
  <c r="F85" i="3"/>
  <c r="G85" i="3"/>
  <c r="H85" i="3"/>
  <c r="I85" i="3"/>
  <c r="J85" i="3"/>
  <c r="F86" i="3"/>
  <c r="G86" i="3"/>
  <c r="H86" i="3"/>
  <c r="I86" i="3"/>
  <c r="J86" i="3"/>
  <c r="K86" i="3"/>
  <c r="L86" i="3"/>
  <c r="M86" i="3"/>
  <c r="N86" i="3"/>
  <c r="O86" i="3"/>
  <c r="F87" i="3"/>
  <c r="G87" i="3"/>
  <c r="H87" i="3"/>
  <c r="I87" i="3"/>
  <c r="J87" i="3"/>
  <c r="F88" i="3"/>
  <c r="G88" i="3"/>
  <c r="H88" i="3"/>
  <c r="I88" i="3"/>
  <c r="J88" i="3"/>
  <c r="F89" i="3"/>
  <c r="G89" i="3"/>
  <c r="H89" i="3"/>
  <c r="F90" i="3"/>
  <c r="G90" i="3"/>
  <c r="H90" i="3"/>
  <c r="I90" i="3"/>
  <c r="J90" i="3"/>
  <c r="K90" i="3"/>
  <c r="L90" i="3"/>
  <c r="M90" i="3"/>
  <c r="N90" i="3"/>
  <c r="O90" i="3"/>
  <c r="H91" i="3"/>
  <c r="I91" i="3"/>
  <c r="J91" i="3"/>
  <c r="K91" i="3"/>
  <c r="L91" i="3"/>
  <c r="M91" i="3"/>
  <c r="N91" i="3"/>
  <c r="O91" i="3"/>
  <c r="F92" i="3"/>
  <c r="G92" i="3"/>
  <c r="H92" i="3"/>
  <c r="I92" i="3"/>
  <c r="J92" i="3"/>
  <c r="K92" i="3"/>
  <c r="L92" i="3"/>
  <c r="M92" i="3"/>
  <c r="N92" i="3"/>
  <c r="O92" i="3"/>
  <c r="I93" i="3"/>
  <c r="J93" i="3"/>
  <c r="K93" i="3"/>
  <c r="L93" i="3"/>
  <c r="M93" i="3"/>
  <c r="N93" i="3"/>
  <c r="O93" i="3"/>
  <c r="F94" i="3"/>
  <c r="G94" i="3"/>
  <c r="H94" i="3"/>
  <c r="I94" i="3"/>
  <c r="I95" i="3"/>
  <c r="J95" i="3"/>
  <c r="K95" i="3"/>
  <c r="L95" i="3"/>
  <c r="M95" i="3"/>
  <c r="N95" i="3"/>
  <c r="O95" i="3"/>
  <c r="I96" i="3"/>
  <c r="J96" i="3"/>
  <c r="K96" i="3"/>
  <c r="L96" i="3"/>
  <c r="M96" i="3"/>
  <c r="N96" i="3"/>
  <c r="O96" i="3"/>
  <c r="F97" i="3"/>
  <c r="G97" i="3"/>
  <c r="H97" i="3"/>
  <c r="I97" i="3"/>
  <c r="J97" i="3"/>
  <c r="K97" i="3"/>
  <c r="L97" i="3"/>
  <c r="M97" i="3"/>
  <c r="N97" i="3"/>
  <c r="O97" i="3"/>
  <c r="F98" i="3"/>
  <c r="G98" i="3"/>
  <c r="H98" i="3"/>
  <c r="I98" i="3"/>
  <c r="J98" i="3"/>
  <c r="K98" i="3"/>
  <c r="L98" i="3"/>
  <c r="M98" i="3"/>
  <c r="N98" i="3"/>
  <c r="O98" i="3"/>
  <c r="F99" i="3"/>
  <c r="G99" i="3"/>
  <c r="H99" i="3"/>
  <c r="I99" i="3"/>
  <c r="F100" i="3"/>
  <c r="G100" i="3"/>
  <c r="H100" i="3"/>
  <c r="I100" i="3"/>
  <c r="J100" i="3"/>
  <c r="K100" i="3"/>
  <c r="L100" i="3"/>
  <c r="M100" i="3"/>
  <c r="N100" i="3"/>
  <c r="O100" i="3"/>
  <c r="H101" i="3"/>
  <c r="H116" i="3" s="1"/>
  <c r="I101" i="3"/>
  <c r="I116" i="3" s="1"/>
  <c r="J101" i="3"/>
  <c r="J116" i="3" s="1"/>
  <c r="K101" i="3"/>
  <c r="K116" i="3" s="1"/>
  <c r="L101" i="3"/>
  <c r="L116" i="3" s="1"/>
  <c r="M101" i="3"/>
  <c r="M116" i="3" s="1"/>
  <c r="N101" i="3"/>
  <c r="N116" i="3" s="1"/>
  <c r="O101" i="3"/>
  <c r="O116" i="3" s="1"/>
  <c r="F102" i="3"/>
  <c r="G102" i="3"/>
  <c r="H102" i="3"/>
  <c r="I102" i="3"/>
  <c r="J102" i="3"/>
  <c r="K102" i="3"/>
  <c r="L102" i="3"/>
  <c r="M102" i="3"/>
  <c r="N102" i="3"/>
  <c r="O102" i="3"/>
  <c r="F103" i="3"/>
  <c r="G103" i="3"/>
  <c r="H103" i="3"/>
  <c r="I103" i="3"/>
  <c r="I104" i="3"/>
  <c r="J104" i="3"/>
  <c r="K104" i="3"/>
  <c r="L104" i="3"/>
  <c r="M104" i="3"/>
  <c r="N104" i="3"/>
  <c r="O104" i="3"/>
  <c r="I105" i="3"/>
  <c r="J105" i="3"/>
  <c r="K105" i="3"/>
  <c r="L105" i="3"/>
  <c r="M105" i="3"/>
  <c r="N105" i="3"/>
  <c r="O105" i="3"/>
  <c r="F106" i="3"/>
  <c r="G106" i="3"/>
  <c r="H106" i="3"/>
  <c r="I106" i="3"/>
  <c r="F107" i="3"/>
  <c r="G107" i="3"/>
  <c r="H107" i="3"/>
  <c r="I107" i="3"/>
  <c r="J107" i="3"/>
  <c r="K107" i="3"/>
  <c r="L107" i="3"/>
  <c r="M107" i="3"/>
  <c r="N107" i="3"/>
  <c r="O107" i="3"/>
  <c r="K108" i="3"/>
  <c r="L108" i="3"/>
  <c r="M108" i="3"/>
  <c r="N108" i="3"/>
  <c r="O108" i="3"/>
  <c r="F109" i="3"/>
  <c r="G109" i="3"/>
  <c r="H109" i="3"/>
  <c r="I109" i="3"/>
  <c r="F110" i="3"/>
  <c r="G110" i="3"/>
  <c r="H110" i="3"/>
  <c r="I110" i="3"/>
  <c r="J110" i="3"/>
  <c r="K110" i="3"/>
  <c r="L110" i="3"/>
  <c r="M110" i="3"/>
  <c r="N110" i="3"/>
  <c r="O110" i="3"/>
  <c r="F111" i="3"/>
  <c r="G111" i="3"/>
  <c r="H111" i="3"/>
  <c r="I111" i="3"/>
  <c r="J111" i="3"/>
  <c r="F112" i="3"/>
  <c r="G112" i="3"/>
  <c r="H112" i="3"/>
  <c r="I112" i="3"/>
  <c r="J112" i="3"/>
  <c r="K112" i="3"/>
  <c r="L112" i="3"/>
  <c r="M112" i="3"/>
  <c r="N112" i="3"/>
  <c r="O112" i="3"/>
  <c r="F113" i="3"/>
  <c r="G113" i="3"/>
  <c r="H113" i="3"/>
  <c r="I113" i="3"/>
  <c r="J113" i="3"/>
  <c r="K113" i="3"/>
  <c r="L113" i="3"/>
  <c r="M113" i="3"/>
  <c r="N113" i="3"/>
  <c r="O113" i="3"/>
  <c r="F114" i="3"/>
  <c r="G114" i="3"/>
  <c r="H114" i="3"/>
  <c r="I114" i="3"/>
  <c r="J115" i="3"/>
  <c r="K115" i="3"/>
  <c r="L115" i="3"/>
  <c r="M115" i="3"/>
  <c r="N115" i="3"/>
  <c r="O115" i="3"/>
  <c r="F116" i="3"/>
  <c r="G116" i="3"/>
  <c r="H117" i="3"/>
  <c r="I117" i="3"/>
  <c r="J117" i="3"/>
  <c r="K117" i="3"/>
  <c r="L117" i="3"/>
  <c r="M117" i="3"/>
  <c r="N117" i="3"/>
  <c r="O117" i="3"/>
  <c r="F118" i="3"/>
  <c r="K118" i="3"/>
  <c r="L118" i="3"/>
  <c r="F119" i="3"/>
  <c r="G119" i="3"/>
  <c r="H119" i="3"/>
  <c r="I120" i="3"/>
  <c r="J120" i="3"/>
  <c r="K120" i="3"/>
  <c r="L120" i="3"/>
  <c r="M120" i="3"/>
  <c r="N120" i="3"/>
  <c r="O120" i="3"/>
  <c r="J121" i="3"/>
  <c r="K121" i="3"/>
  <c r="L121" i="3"/>
  <c r="M121" i="3"/>
  <c r="N121" i="3"/>
  <c r="O121" i="3"/>
  <c r="I122" i="3"/>
  <c r="J122" i="3"/>
  <c r="K122" i="3"/>
  <c r="L122" i="3"/>
  <c r="M122" i="3"/>
  <c r="N122" i="3"/>
  <c r="O122" i="3"/>
  <c r="H123" i="3"/>
  <c r="I123" i="3"/>
  <c r="J123" i="3"/>
  <c r="K123" i="3"/>
  <c r="L123" i="3"/>
  <c r="M123" i="3"/>
  <c r="N123" i="3"/>
  <c r="O123" i="3"/>
  <c r="O124" i="3"/>
  <c r="O129" i="3" s="1"/>
  <c r="F126" i="3"/>
  <c r="G126" i="3"/>
  <c r="H126" i="3"/>
  <c r="I126" i="3"/>
  <c r="J126" i="3"/>
  <c r="K126" i="3"/>
  <c r="L126" i="3"/>
  <c r="M126" i="3"/>
  <c r="N126" i="3"/>
  <c r="F127" i="3"/>
  <c r="G127" i="3"/>
  <c r="H127" i="3"/>
  <c r="I127" i="3"/>
  <c r="J127" i="3"/>
  <c r="K127" i="3"/>
  <c r="L127" i="3"/>
  <c r="M127" i="3"/>
  <c r="N127" i="3"/>
  <c r="O127" i="3"/>
  <c r="F128" i="3"/>
  <c r="G128" i="3"/>
  <c r="H128" i="3"/>
  <c r="I128" i="3"/>
  <c r="J128" i="3"/>
  <c r="K128" i="3"/>
  <c r="L128" i="3"/>
  <c r="M128" i="3"/>
  <c r="N128" i="3"/>
  <c r="O128" i="3"/>
  <c r="F129" i="3"/>
  <c r="G129" i="3"/>
  <c r="H129" i="3"/>
  <c r="I129" i="3"/>
  <c r="J129" i="3"/>
  <c r="K129" i="3"/>
  <c r="L129" i="3"/>
  <c r="M129" i="3"/>
  <c r="N129" i="3"/>
  <c r="I130" i="3"/>
  <c r="J130" i="3"/>
  <c r="K130" i="3"/>
  <c r="L130" i="3"/>
  <c r="M130" i="3"/>
  <c r="N130" i="3"/>
  <c r="O130" i="3"/>
  <c r="I131" i="3"/>
  <c r="J131" i="3"/>
  <c r="K131" i="3"/>
  <c r="L131" i="3"/>
  <c r="M131" i="3"/>
  <c r="N131" i="3"/>
  <c r="O131" i="3"/>
  <c r="K132" i="3"/>
  <c r="L132" i="3"/>
  <c r="M132" i="3"/>
  <c r="N132" i="3"/>
  <c r="O132" i="3"/>
  <c r="M133" i="3"/>
  <c r="N133" i="3"/>
  <c r="O133" i="3"/>
  <c r="J134" i="3"/>
  <c r="K134" i="3"/>
  <c r="L134" i="3"/>
  <c r="M134" i="3"/>
  <c r="N134" i="3"/>
  <c r="O134" i="3"/>
  <c r="F135" i="3"/>
  <c r="G135" i="3"/>
  <c r="H135" i="3"/>
  <c r="I135" i="3"/>
  <c r="J135" i="3"/>
  <c r="K135" i="3"/>
  <c r="L135" i="3"/>
  <c r="M135" i="3"/>
  <c r="N135" i="3"/>
  <c r="O135" i="3"/>
  <c r="K136" i="3"/>
  <c r="L136" i="3"/>
  <c r="M136" i="3"/>
  <c r="N136" i="3"/>
  <c r="O136" i="3"/>
  <c r="A137" i="3" a="1"/>
  <c r="A137" i="3" s="1"/>
  <c r="C137" i="3" s="1" a="1"/>
  <c r="C137" i="3" s="1"/>
  <c r="F137" i="3"/>
  <c r="G137" i="3"/>
  <c r="H137" i="3"/>
  <c r="I137" i="3"/>
  <c r="J137" i="3"/>
  <c r="K137" i="3"/>
  <c r="L137" i="3"/>
  <c r="M137" i="3"/>
  <c r="N137" i="3"/>
  <c r="O137" i="3"/>
  <c r="A138" i="3" a="1"/>
  <c r="A138" i="3" s="1"/>
  <c r="C138" i="3" s="1" a="1"/>
  <c r="C138" i="3" s="1"/>
  <c r="F138" i="3"/>
  <c r="G138" i="3"/>
  <c r="H138" i="3"/>
  <c r="I138" i="3"/>
  <c r="J138" i="3"/>
  <c r="K138" i="3"/>
  <c r="L138" i="3"/>
  <c r="M138" i="3"/>
  <c r="N138" i="3"/>
  <c r="O138" i="3"/>
  <c r="A139" i="3" a="1"/>
  <c r="A139" i="3" s="1"/>
  <c r="C139" i="3" s="1" a="1"/>
  <c r="C139" i="3" s="1"/>
  <c r="F139" i="3"/>
  <c r="G139" i="3"/>
  <c r="H139" i="3"/>
  <c r="I139" i="3"/>
  <c r="J139" i="3"/>
  <c r="K139" i="3"/>
  <c r="L139" i="3"/>
  <c r="M139" i="3"/>
  <c r="N139" i="3"/>
  <c r="O139" i="3"/>
  <c r="A140" i="3" a="1"/>
  <c r="A140" i="3" s="1"/>
  <c r="C140" i="3" s="1" a="1"/>
  <c r="C140" i="3" s="1"/>
  <c r="F140" i="3"/>
  <c r="G140" i="3"/>
  <c r="H140" i="3"/>
  <c r="I140" i="3"/>
  <c r="J140" i="3"/>
  <c r="K140" i="3"/>
  <c r="L140" i="3"/>
  <c r="M140" i="3"/>
  <c r="N140" i="3"/>
  <c r="O140" i="3"/>
  <c r="A141" i="3" a="1"/>
  <c r="A141" i="3" s="1"/>
  <c r="C141" i="3" s="1" a="1"/>
  <c r="C141" i="3" s="1"/>
  <c r="F141" i="3"/>
  <c r="G141" i="3"/>
  <c r="H141" i="3"/>
  <c r="I141" i="3"/>
  <c r="J141" i="3"/>
  <c r="K141" i="3"/>
  <c r="L141" i="3"/>
  <c r="M141" i="3"/>
  <c r="N141" i="3"/>
  <c r="O141" i="3"/>
  <c r="A142" i="3" a="1"/>
  <c r="A142" i="3" s="1"/>
  <c r="C142" i="3" s="1" a="1"/>
  <c r="C142" i="3" s="1"/>
  <c r="F142" i="3"/>
  <c r="G142" i="3"/>
  <c r="H142" i="3"/>
  <c r="I142" i="3"/>
  <c r="J142" i="3"/>
  <c r="K142" i="3"/>
  <c r="L142" i="3"/>
  <c r="M142" i="3"/>
  <c r="N142" i="3"/>
  <c r="O142" i="3"/>
  <c r="A143" i="3" a="1"/>
  <c r="A143" i="3" s="1"/>
  <c r="C143" i="3" s="1" a="1"/>
  <c r="C143" i="3" s="1"/>
  <c r="F143" i="3"/>
  <c r="G143" i="3"/>
  <c r="H143" i="3"/>
  <c r="I143" i="3"/>
  <c r="J143" i="3"/>
  <c r="K143" i="3"/>
  <c r="L143" i="3"/>
  <c r="M143" i="3"/>
  <c r="N143" i="3"/>
  <c r="O143" i="3"/>
  <c r="A144" i="3" a="1"/>
  <c r="A144" i="3" s="1"/>
  <c r="C144" i="3" s="1" a="1"/>
  <c r="C144" i="3" s="1"/>
  <c r="F144" i="3"/>
  <c r="G144" i="3"/>
  <c r="H144" i="3"/>
  <c r="I144" i="3"/>
  <c r="J144" i="3"/>
  <c r="K144" i="3"/>
  <c r="L144" i="3"/>
  <c r="M144" i="3"/>
  <c r="N144" i="3"/>
  <c r="O144" i="3"/>
  <c r="A145" i="3" a="1"/>
  <c r="A145" i="3" s="1"/>
  <c r="C145" i="3" s="1" a="1"/>
  <c r="C145" i="3" s="1"/>
  <c r="F145" i="3"/>
  <c r="G145" i="3"/>
  <c r="H145" i="3"/>
  <c r="I145" i="3"/>
  <c r="J145" i="3"/>
  <c r="K145" i="3"/>
  <c r="L145" i="3"/>
  <c r="M145" i="3"/>
  <c r="N145" i="3"/>
  <c r="O145" i="3"/>
  <c r="A146" i="3" a="1"/>
  <c r="A146" i="3" s="1"/>
  <c r="C146" i="3" s="1" a="1"/>
  <c r="C146" i="3" s="1"/>
  <c r="F146" i="3"/>
  <c r="G146" i="3"/>
  <c r="H146" i="3"/>
  <c r="I146" i="3"/>
  <c r="J146" i="3"/>
  <c r="K146" i="3"/>
  <c r="L146" i="3"/>
  <c r="M146" i="3"/>
  <c r="N146" i="3"/>
  <c r="O146" i="3"/>
  <c r="A147" i="3" a="1"/>
  <c r="A147" i="3" s="1"/>
  <c r="C147" i="3" s="1" a="1"/>
  <c r="C147" i="3" s="1"/>
  <c r="F147" i="3"/>
  <c r="G147" i="3"/>
  <c r="H147" i="3"/>
  <c r="I147" i="3"/>
  <c r="J147" i="3"/>
  <c r="K147" i="3"/>
  <c r="L147" i="3"/>
  <c r="M147" i="3"/>
  <c r="N147" i="3"/>
  <c r="O147" i="3"/>
  <c r="A148" i="3" a="1"/>
  <c r="A148" i="3" s="1"/>
  <c r="C148" i="3" s="1" a="1"/>
  <c r="C148" i="3" s="1"/>
  <c r="F148" i="3"/>
  <c r="G148" i="3"/>
  <c r="H148" i="3"/>
  <c r="I148" i="3"/>
  <c r="J148" i="3"/>
  <c r="K148" i="3"/>
  <c r="L148" i="3"/>
  <c r="M148" i="3"/>
  <c r="N148" i="3"/>
  <c r="O148" i="3"/>
  <c r="A149" i="3" a="1"/>
  <c r="A149" i="3" s="1"/>
  <c r="C149" i="3" s="1" a="1"/>
  <c r="C149" i="3" s="1"/>
  <c r="F149" i="3"/>
  <c r="G149" i="3"/>
  <c r="H149" i="3"/>
  <c r="I149" i="3"/>
  <c r="J149" i="3"/>
  <c r="K149" i="3"/>
  <c r="L149" i="3"/>
  <c r="M149" i="3"/>
  <c r="N149" i="3"/>
  <c r="O149" i="3"/>
  <c r="A150" i="3" a="1"/>
  <c r="A150" i="3" s="1"/>
  <c r="C150" i="3" s="1" a="1"/>
  <c r="C150" i="3" s="1"/>
  <c r="F150" i="3"/>
  <c r="G150" i="3"/>
  <c r="H150" i="3"/>
  <c r="I150" i="3"/>
  <c r="J150" i="3"/>
  <c r="K150" i="3"/>
  <c r="L150" i="3"/>
  <c r="M150" i="3"/>
  <c r="N150" i="3"/>
  <c r="O150" i="3"/>
  <c r="A151" i="3" a="1"/>
  <c r="A151" i="3" s="1"/>
  <c r="C151" i="3" s="1" a="1"/>
  <c r="C151" i="3" s="1"/>
  <c r="F151" i="3"/>
  <c r="G151" i="3"/>
  <c r="H151" i="3"/>
  <c r="I151" i="3"/>
  <c r="J151" i="3"/>
  <c r="K151" i="3"/>
  <c r="L151" i="3"/>
  <c r="M151" i="3"/>
  <c r="N151" i="3"/>
  <c r="O151" i="3"/>
  <c r="A152" i="3" a="1"/>
  <c r="A152" i="3" s="1"/>
  <c r="C152" i="3" s="1" a="1"/>
  <c r="C152" i="3" s="1"/>
  <c r="F152" i="3"/>
  <c r="G152" i="3"/>
  <c r="H152" i="3"/>
  <c r="I152" i="3"/>
  <c r="J152" i="3"/>
  <c r="K152" i="3"/>
  <c r="L152" i="3"/>
  <c r="M152" i="3"/>
  <c r="N152" i="3"/>
  <c r="O152" i="3"/>
  <c r="A153" i="3" a="1"/>
  <c r="A153" i="3" s="1"/>
  <c r="C153" i="3" s="1" a="1"/>
  <c r="C153" i="3" s="1"/>
  <c r="F153" i="3"/>
  <c r="G153" i="3"/>
  <c r="H153" i="3"/>
  <c r="I153" i="3"/>
  <c r="J153" i="3"/>
  <c r="K153" i="3"/>
  <c r="L153" i="3"/>
  <c r="M153" i="3"/>
  <c r="N153" i="3"/>
  <c r="O153" i="3"/>
  <c r="A154" i="3" a="1"/>
  <c r="A154" i="3" s="1"/>
  <c r="C154" i="3" s="1" a="1"/>
  <c r="C154" i="3" s="1"/>
  <c r="F154" i="3"/>
  <c r="G154" i="3"/>
  <c r="H154" i="3"/>
  <c r="I154" i="3"/>
  <c r="J154" i="3"/>
  <c r="K154" i="3"/>
  <c r="L154" i="3"/>
  <c r="M154" i="3"/>
  <c r="N154" i="3"/>
  <c r="O154" i="3"/>
  <c r="A155" i="3" a="1"/>
  <c r="A155" i="3" s="1"/>
  <c r="C155" i="3" s="1" a="1"/>
  <c r="C155" i="3" s="1"/>
  <c r="F155" i="3"/>
  <c r="G155" i="3"/>
  <c r="H155" i="3"/>
  <c r="I155" i="3"/>
  <c r="J155" i="3"/>
  <c r="K155" i="3"/>
  <c r="L155" i="3"/>
  <c r="M155" i="3"/>
  <c r="N155" i="3"/>
  <c r="O155" i="3"/>
  <c r="A156" i="3" a="1"/>
  <c r="A156" i="3" s="1"/>
  <c r="C156" i="3" s="1" a="1"/>
  <c r="C156" i="3" s="1"/>
  <c r="F156" i="3"/>
  <c r="G156" i="3"/>
  <c r="H156" i="3"/>
  <c r="I156" i="3"/>
  <c r="J156" i="3"/>
  <c r="K156" i="3"/>
  <c r="L156" i="3"/>
  <c r="M156" i="3"/>
  <c r="N156" i="3"/>
  <c r="O156" i="3"/>
  <c r="A157" i="3" a="1"/>
  <c r="A157" i="3" s="1"/>
  <c r="C157" i="3" s="1" a="1"/>
  <c r="C157" i="3" s="1"/>
  <c r="F157" i="3"/>
  <c r="G157" i="3"/>
  <c r="H157" i="3"/>
  <c r="I157" i="3"/>
  <c r="J157" i="3"/>
  <c r="K157" i="3"/>
  <c r="L157" i="3"/>
  <c r="M157" i="3"/>
  <c r="N157" i="3"/>
  <c r="O157" i="3"/>
  <c r="A158" i="3" a="1"/>
  <c r="A158" i="3" s="1"/>
  <c r="C158" i="3" s="1" a="1"/>
  <c r="C158" i="3" s="1"/>
  <c r="F158" i="3"/>
  <c r="G158" i="3"/>
  <c r="H158" i="3"/>
  <c r="I158" i="3"/>
  <c r="J158" i="3"/>
  <c r="K158" i="3"/>
  <c r="L158" i="3"/>
  <c r="M158" i="3"/>
  <c r="N158" i="3"/>
  <c r="O158" i="3"/>
  <c r="A159" i="3" a="1"/>
  <c r="A159" i="3" s="1"/>
  <c r="C159" i="3" s="1" a="1"/>
  <c r="C159" i="3" s="1"/>
  <c r="F159" i="3"/>
  <c r="G159" i="3"/>
  <c r="H159" i="3"/>
  <c r="I159" i="3"/>
  <c r="J159" i="3"/>
  <c r="K159" i="3"/>
  <c r="L159" i="3"/>
  <c r="M159" i="3"/>
  <c r="N159" i="3"/>
  <c r="O159" i="3"/>
  <c r="A160" i="3" a="1"/>
  <c r="A160" i="3" s="1"/>
  <c r="C160" i="3" s="1" a="1"/>
  <c r="C160" i="3" s="1"/>
  <c r="F160" i="3"/>
  <c r="G160" i="3"/>
  <c r="H160" i="3"/>
  <c r="I160" i="3"/>
  <c r="J160" i="3"/>
  <c r="K160" i="3"/>
  <c r="L160" i="3"/>
  <c r="M160" i="3"/>
  <c r="N160" i="3"/>
  <c r="O160" i="3"/>
  <c r="A161" i="3" a="1"/>
  <c r="A161" i="3" s="1"/>
  <c r="C161" i="3" s="1" a="1"/>
  <c r="C161" i="3" s="1"/>
  <c r="F161" i="3"/>
  <c r="G161" i="3"/>
  <c r="H161" i="3"/>
  <c r="I161" i="3"/>
  <c r="J161" i="3"/>
  <c r="K161" i="3"/>
  <c r="L161" i="3"/>
  <c r="M161" i="3"/>
  <c r="N161" i="3"/>
  <c r="O161" i="3"/>
  <c r="A162" i="3" a="1"/>
  <c r="A162" i="3" s="1"/>
  <c r="C162" i="3" s="1" a="1"/>
  <c r="C162" i="3" s="1"/>
  <c r="F162" i="3"/>
  <c r="G162" i="3"/>
  <c r="H162" i="3"/>
  <c r="I162" i="3"/>
  <c r="J162" i="3"/>
  <c r="K162" i="3"/>
  <c r="L162" i="3"/>
  <c r="M162" i="3"/>
  <c r="N162" i="3"/>
  <c r="O162" i="3"/>
  <c r="A163" i="3" a="1"/>
  <c r="A163" i="3" s="1"/>
  <c r="C163" i="3" s="1" a="1"/>
  <c r="C163" i="3" s="1"/>
  <c r="F163" i="3"/>
  <c r="G163" i="3"/>
  <c r="H163" i="3"/>
  <c r="I163" i="3"/>
  <c r="J163" i="3"/>
  <c r="K163" i="3"/>
  <c r="L163" i="3"/>
  <c r="M163" i="3"/>
  <c r="N163" i="3"/>
  <c r="O163" i="3"/>
  <c r="A164" i="3" a="1"/>
  <c r="A164" i="3" s="1"/>
  <c r="C164" i="3" s="1" a="1"/>
  <c r="C164" i="3" s="1"/>
  <c r="F164" i="3"/>
  <c r="G164" i="3"/>
  <c r="H164" i="3"/>
  <c r="I164" i="3"/>
  <c r="J164" i="3"/>
  <c r="K164" i="3"/>
  <c r="L164" i="3"/>
  <c r="M164" i="3"/>
  <c r="N164" i="3"/>
  <c r="O164" i="3"/>
  <c r="A165" i="3" a="1"/>
  <c r="A165" i="3" s="1"/>
  <c r="C165" i="3" s="1" a="1"/>
  <c r="C165" i="3" s="1"/>
  <c r="F165" i="3"/>
  <c r="G165" i="3"/>
  <c r="H165" i="3"/>
  <c r="I165" i="3"/>
  <c r="J165" i="3"/>
  <c r="K165" i="3"/>
  <c r="L165" i="3"/>
  <c r="M165" i="3"/>
  <c r="N165" i="3"/>
  <c r="O165" i="3"/>
  <c r="A166" i="3" a="1"/>
  <c r="A166" i="3" s="1"/>
  <c r="C166" i="3" s="1" a="1"/>
  <c r="C166" i="3" s="1"/>
  <c r="F166" i="3"/>
  <c r="G166" i="3"/>
  <c r="H166" i="3"/>
  <c r="I166" i="3"/>
  <c r="J166" i="3"/>
  <c r="K166" i="3"/>
  <c r="L166" i="3"/>
  <c r="M166" i="3"/>
  <c r="N166" i="3"/>
  <c r="O166" i="3"/>
  <c r="A167" i="3" a="1"/>
  <c r="A167" i="3" s="1"/>
  <c r="C167" i="3" s="1" a="1"/>
  <c r="C167" i="3" s="1"/>
  <c r="F167" i="3"/>
  <c r="G167" i="3"/>
  <c r="H167" i="3"/>
  <c r="I167" i="3"/>
  <c r="J167" i="3"/>
  <c r="K167" i="3"/>
  <c r="L167" i="3"/>
  <c r="M167" i="3"/>
  <c r="N167" i="3"/>
  <c r="O167" i="3"/>
  <c r="A168" i="3" a="1"/>
  <c r="A168" i="3" s="1"/>
  <c r="C168" i="3" s="1" a="1"/>
  <c r="C168" i="3" s="1"/>
  <c r="F168" i="3"/>
  <c r="G168" i="3"/>
  <c r="H168" i="3"/>
  <c r="I168" i="3"/>
  <c r="J168" i="3"/>
  <c r="K168" i="3"/>
  <c r="L168" i="3"/>
  <c r="M168" i="3"/>
  <c r="N168" i="3"/>
  <c r="O168" i="3"/>
  <c r="A169" i="3" a="1"/>
  <c r="A169" i="3" s="1"/>
  <c r="C169" i="3" s="1" a="1"/>
  <c r="C169" i="3" s="1"/>
  <c r="F169" i="3"/>
  <c r="G169" i="3"/>
  <c r="H169" i="3"/>
  <c r="I169" i="3"/>
  <c r="J169" i="3"/>
  <c r="K169" i="3"/>
  <c r="L169" i="3"/>
  <c r="M169" i="3"/>
  <c r="N169" i="3"/>
  <c r="O169" i="3"/>
  <c r="A170" i="3" a="1"/>
  <c r="A170" i="3" s="1"/>
  <c r="C170" i="3" s="1" a="1"/>
  <c r="C170" i="3" s="1"/>
  <c r="F170" i="3"/>
  <c r="G170" i="3"/>
  <c r="H170" i="3"/>
  <c r="I170" i="3"/>
  <c r="J170" i="3"/>
  <c r="K170" i="3"/>
  <c r="L170" i="3"/>
  <c r="M170" i="3"/>
  <c r="N170" i="3"/>
  <c r="O170" i="3"/>
  <c r="A171" i="3" a="1"/>
  <c r="A171" i="3" s="1"/>
  <c r="C171" i="3" s="1" a="1"/>
  <c r="C171" i="3" s="1"/>
  <c r="F171" i="3"/>
  <c r="G171" i="3"/>
  <c r="H171" i="3"/>
  <c r="I171" i="3"/>
  <c r="J171" i="3"/>
  <c r="K171" i="3"/>
  <c r="L171" i="3"/>
  <c r="M171" i="3"/>
  <c r="N171" i="3"/>
  <c r="O171" i="3"/>
  <c r="A172" i="3" a="1"/>
  <c r="A172" i="3" s="1"/>
  <c r="C172" i="3" s="1" a="1"/>
  <c r="C172" i="3" s="1"/>
  <c r="F172" i="3"/>
  <c r="G172" i="3"/>
  <c r="H172" i="3"/>
  <c r="I172" i="3"/>
  <c r="J172" i="3"/>
  <c r="K172" i="3"/>
  <c r="L172" i="3"/>
  <c r="M172" i="3"/>
  <c r="N172" i="3"/>
  <c r="O172" i="3"/>
  <c r="A173" i="3" a="1"/>
  <c r="A173" i="3" s="1"/>
  <c r="C173" i="3" s="1" a="1"/>
  <c r="C173" i="3" s="1"/>
  <c r="F173" i="3"/>
  <c r="G173" i="3"/>
  <c r="H173" i="3"/>
  <c r="I173" i="3"/>
  <c r="J173" i="3"/>
  <c r="K173" i="3"/>
  <c r="L173" i="3"/>
  <c r="M173" i="3"/>
  <c r="N173" i="3"/>
  <c r="O173" i="3"/>
  <c r="A174" i="3" a="1"/>
  <c r="A174" i="3" s="1"/>
  <c r="C174" i="3" s="1" a="1"/>
  <c r="C174" i="3" s="1"/>
  <c r="F174" i="3"/>
  <c r="G174" i="3"/>
  <c r="H174" i="3"/>
  <c r="I174" i="3"/>
  <c r="J174" i="3"/>
  <c r="K174" i="3"/>
  <c r="L174" i="3"/>
  <c r="M174" i="3"/>
  <c r="N174" i="3"/>
  <c r="O174" i="3"/>
  <c r="A175" i="3" a="1"/>
  <c r="A175" i="3" s="1"/>
  <c r="C175" i="3" s="1" a="1"/>
  <c r="C175" i="3" s="1"/>
  <c r="F175" i="3"/>
  <c r="G175" i="3"/>
  <c r="H175" i="3"/>
  <c r="I175" i="3"/>
  <c r="J175" i="3"/>
  <c r="K175" i="3"/>
  <c r="L175" i="3"/>
  <c r="M175" i="3"/>
  <c r="N175" i="3"/>
  <c r="O175" i="3"/>
  <c r="A176" i="3" a="1"/>
  <c r="A176" i="3" s="1"/>
  <c r="C176" i="3" s="1" a="1"/>
  <c r="C176" i="3" s="1"/>
  <c r="F176" i="3"/>
  <c r="G176" i="3"/>
  <c r="H176" i="3"/>
  <c r="I176" i="3"/>
  <c r="J176" i="3"/>
  <c r="K176" i="3"/>
  <c r="L176" i="3"/>
  <c r="M176" i="3"/>
  <c r="N176" i="3"/>
  <c r="O176" i="3"/>
  <c r="A177" i="3" a="1"/>
  <c r="A177" i="3" s="1"/>
  <c r="C177" i="3" s="1" a="1"/>
  <c r="C177" i="3" s="1"/>
  <c r="F177" i="3"/>
  <c r="G177" i="3"/>
  <c r="H177" i="3"/>
  <c r="I177" i="3"/>
  <c r="J177" i="3"/>
  <c r="K177" i="3"/>
  <c r="L177" i="3"/>
  <c r="M177" i="3"/>
  <c r="N177" i="3"/>
  <c r="O177" i="3"/>
  <c r="A178" i="3" a="1"/>
  <c r="A178" i="3" s="1"/>
  <c r="C178" i="3" s="1" a="1"/>
  <c r="C178" i="3" s="1"/>
  <c r="F178" i="3"/>
  <c r="G178" i="3"/>
  <c r="H178" i="3"/>
  <c r="I178" i="3"/>
  <c r="J178" i="3"/>
  <c r="K178" i="3"/>
  <c r="L178" i="3"/>
  <c r="M178" i="3"/>
  <c r="N178" i="3"/>
  <c r="O178" i="3"/>
  <c r="A179" i="3" a="1"/>
  <c r="A179" i="3" s="1"/>
  <c r="C179" i="3" s="1" a="1"/>
  <c r="C179" i="3" s="1"/>
  <c r="F179" i="3"/>
  <c r="G179" i="3"/>
  <c r="H179" i="3"/>
  <c r="I179" i="3"/>
  <c r="J179" i="3"/>
  <c r="K179" i="3"/>
  <c r="L179" i="3"/>
  <c r="M179" i="3"/>
  <c r="N179" i="3"/>
  <c r="O179" i="3"/>
  <c r="A180" i="3" a="1"/>
  <c r="A180" i="3" s="1"/>
  <c r="C180" i="3" s="1" a="1"/>
  <c r="C180" i="3" s="1"/>
  <c r="F180" i="3"/>
  <c r="G180" i="3"/>
  <c r="H180" i="3"/>
  <c r="I180" i="3"/>
  <c r="J180" i="3"/>
  <c r="K180" i="3"/>
  <c r="L180" i="3"/>
  <c r="M180" i="3"/>
  <c r="N180" i="3"/>
  <c r="O180" i="3"/>
  <c r="A181" i="3" a="1"/>
  <c r="A181" i="3" s="1"/>
  <c r="C181" i="3" s="1" a="1"/>
  <c r="C181" i="3" s="1"/>
  <c r="F181" i="3"/>
  <c r="G181" i="3"/>
  <c r="H181" i="3"/>
  <c r="I181" i="3"/>
  <c r="J181" i="3"/>
  <c r="K181" i="3"/>
  <c r="L181" i="3"/>
  <c r="M181" i="3"/>
  <c r="N181" i="3"/>
  <c r="O181" i="3"/>
  <c r="A182" i="3" a="1"/>
  <c r="A182" i="3" s="1"/>
  <c r="C182" i="3" s="1" a="1"/>
  <c r="C182" i="3" s="1"/>
  <c r="F182" i="3"/>
  <c r="G182" i="3"/>
  <c r="H182" i="3"/>
  <c r="I182" i="3"/>
  <c r="J182" i="3"/>
  <c r="K182" i="3"/>
  <c r="L182" i="3"/>
  <c r="M182" i="3"/>
  <c r="N182" i="3"/>
  <c r="O182" i="3"/>
  <c r="A183" i="3" a="1"/>
  <c r="A183" i="3" s="1"/>
  <c r="C183" i="3" s="1" a="1"/>
  <c r="C183" i="3" s="1"/>
  <c r="F183" i="3"/>
  <c r="G183" i="3"/>
  <c r="H183" i="3"/>
  <c r="I183" i="3"/>
  <c r="J183" i="3"/>
  <c r="K183" i="3"/>
  <c r="L183" i="3"/>
  <c r="M183" i="3"/>
  <c r="N183" i="3"/>
  <c r="O183" i="3"/>
  <c r="A184" i="3" a="1"/>
  <c r="A184" i="3" s="1"/>
  <c r="C184" i="3" s="1" a="1"/>
  <c r="C184" i="3" s="1"/>
  <c r="F184" i="3"/>
  <c r="G184" i="3"/>
  <c r="H184" i="3"/>
  <c r="I184" i="3"/>
  <c r="J184" i="3"/>
  <c r="K184" i="3"/>
  <c r="L184" i="3"/>
  <c r="M184" i="3"/>
  <c r="N184" i="3"/>
  <c r="O184" i="3"/>
  <c r="A185" i="3" a="1"/>
  <c r="A185" i="3" s="1"/>
  <c r="C185" i="3" s="1" a="1"/>
  <c r="C185" i="3" s="1"/>
  <c r="F185" i="3"/>
  <c r="G185" i="3"/>
  <c r="H185" i="3"/>
  <c r="I185" i="3"/>
  <c r="J185" i="3"/>
  <c r="K185" i="3"/>
  <c r="L185" i="3"/>
  <c r="M185" i="3"/>
  <c r="N185" i="3"/>
  <c r="O185" i="3"/>
  <c r="A186" i="3" a="1"/>
  <c r="A186" i="3" s="1"/>
  <c r="C186" i="3" s="1" a="1"/>
  <c r="C186" i="3" s="1"/>
  <c r="F186" i="3"/>
  <c r="G186" i="3"/>
  <c r="H186" i="3"/>
  <c r="I186" i="3"/>
  <c r="J186" i="3"/>
  <c r="K186" i="3"/>
  <c r="L186" i="3"/>
  <c r="M186" i="3"/>
  <c r="N186" i="3"/>
  <c r="O186" i="3"/>
  <c r="A187" i="3" a="1"/>
  <c r="A187" i="3" s="1"/>
  <c r="C187" i="3" s="1" a="1"/>
  <c r="C187" i="3" s="1"/>
  <c r="F187" i="3"/>
  <c r="G187" i="3"/>
  <c r="H187" i="3"/>
  <c r="I187" i="3"/>
  <c r="J187" i="3"/>
  <c r="K187" i="3"/>
  <c r="L187" i="3"/>
  <c r="M187" i="3"/>
  <c r="N187" i="3"/>
  <c r="O187" i="3"/>
  <c r="A188" i="3" a="1"/>
  <c r="A188" i="3" s="1"/>
  <c r="C188" i="3" s="1" a="1"/>
  <c r="C188" i="3" s="1"/>
  <c r="F188" i="3"/>
  <c r="G188" i="3"/>
  <c r="H188" i="3"/>
  <c r="I188" i="3"/>
  <c r="J188" i="3"/>
  <c r="K188" i="3"/>
  <c r="L188" i="3"/>
  <c r="M188" i="3"/>
  <c r="N188" i="3"/>
  <c r="O188" i="3"/>
  <c r="A189" i="3" a="1"/>
  <c r="A189" i="3" s="1"/>
  <c r="C189" i="3" s="1" a="1"/>
  <c r="C189" i="3" s="1"/>
  <c r="F189" i="3"/>
  <c r="G189" i="3"/>
  <c r="H189" i="3"/>
  <c r="I189" i="3"/>
  <c r="J189" i="3"/>
  <c r="K189" i="3"/>
  <c r="L189" i="3"/>
  <c r="M189" i="3"/>
  <c r="N189" i="3"/>
  <c r="O189" i="3"/>
  <c r="A190" i="3" a="1"/>
  <c r="A190" i="3" s="1"/>
  <c r="C190" i="3" s="1" a="1"/>
  <c r="C190" i="3" s="1"/>
  <c r="F190" i="3"/>
  <c r="G190" i="3"/>
  <c r="H190" i="3"/>
  <c r="I190" i="3"/>
  <c r="J190" i="3"/>
  <c r="K190" i="3"/>
  <c r="L190" i="3"/>
  <c r="M190" i="3"/>
  <c r="N190" i="3"/>
  <c r="O190" i="3"/>
  <c r="A191" i="3" a="1"/>
  <c r="A191" i="3" s="1"/>
  <c r="C191" i="3" s="1" a="1"/>
  <c r="C191" i="3" s="1"/>
  <c r="F191" i="3"/>
  <c r="G191" i="3"/>
  <c r="H191" i="3"/>
  <c r="I191" i="3"/>
  <c r="J191" i="3"/>
  <c r="K191" i="3"/>
  <c r="L191" i="3"/>
  <c r="M191" i="3"/>
  <c r="N191" i="3"/>
  <c r="O191" i="3"/>
  <c r="A192" i="3" a="1"/>
  <c r="A192" i="3" s="1"/>
  <c r="C192" i="3" s="1" a="1"/>
  <c r="C192" i="3" s="1"/>
  <c r="F192" i="3"/>
  <c r="G192" i="3"/>
  <c r="H192" i="3"/>
  <c r="I192" i="3"/>
  <c r="J192" i="3"/>
  <c r="K192" i="3"/>
  <c r="L192" i="3"/>
  <c r="M192" i="3"/>
  <c r="N192" i="3"/>
  <c r="O192" i="3"/>
  <c r="A193" i="3" a="1"/>
  <c r="A193" i="3" s="1"/>
  <c r="C193" i="3" s="1" a="1"/>
  <c r="C193" i="3" s="1"/>
  <c r="F193" i="3"/>
  <c r="G193" i="3"/>
  <c r="H193" i="3"/>
  <c r="I193" i="3"/>
  <c r="J193" i="3"/>
  <c r="K193" i="3"/>
  <c r="L193" i="3"/>
  <c r="M193" i="3"/>
  <c r="N193" i="3"/>
  <c r="O193" i="3"/>
  <c r="A194" i="3" a="1"/>
  <c r="A194" i="3" s="1"/>
  <c r="C194" i="3" s="1" a="1"/>
  <c r="C194" i="3" s="1"/>
  <c r="F194" i="3"/>
  <c r="G194" i="3"/>
  <c r="H194" i="3"/>
  <c r="I194" i="3"/>
  <c r="J194" i="3"/>
  <c r="K194" i="3"/>
  <c r="L194" i="3"/>
  <c r="M194" i="3"/>
  <c r="N194" i="3"/>
  <c r="O194" i="3"/>
  <c r="A195" i="3" a="1"/>
  <c r="A195" i="3" s="1"/>
  <c r="C195" i="3" s="1" a="1"/>
  <c r="C195" i="3" s="1"/>
  <c r="F195" i="3"/>
  <c r="G195" i="3"/>
  <c r="H195" i="3"/>
  <c r="I195" i="3"/>
  <c r="J195" i="3"/>
  <c r="K195" i="3"/>
  <c r="L195" i="3"/>
  <c r="M195" i="3"/>
  <c r="N195" i="3"/>
  <c r="O195" i="3"/>
  <c r="A196" i="3" a="1"/>
  <c r="A196" i="3" s="1"/>
  <c r="C196" i="3" s="1" a="1"/>
  <c r="C196" i="3" s="1"/>
  <c r="F196" i="3"/>
  <c r="G196" i="3"/>
  <c r="H196" i="3"/>
  <c r="I196" i="3"/>
  <c r="J196" i="3"/>
  <c r="K196" i="3"/>
  <c r="L196" i="3"/>
  <c r="M196" i="3"/>
  <c r="N196" i="3"/>
  <c r="O196" i="3"/>
  <c r="A197" i="3" a="1"/>
  <c r="A197" i="3" s="1"/>
  <c r="C197" i="3" s="1" a="1"/>
  <c r="C197" i="3" s="1"/>
  <c r="F197" i="3"/>
  <c r="G197" i="3"/>
  <c r="H197" i="3"/>
  <c r="I197" i="3"/>
  <c r="J197" i="3"/>
  <c r="K197" i="3"/>
  <c r="L197" i="3"/>
  <c r="M197" i="3"/>
  <c r="N197" i="3"/>
  <c r="O197" i="3"/>
  <c r="A198" i="3" a="1"/>
  <c r="A198" i="3" s="1"/>
  <c r="C198" i="3" s="1" a="1"/>
  <c r="C198" i="3" s="1"/>
  <c r="F198" i="3"/>
  <c r="G198" i="3"/>
  <c r="H198" i="3"/>
  <c r="I198" i="3"/>
  <c r="J198" i="3"/>
  <c r="K198" i="3"/>
  <c r="L198" i="3"/>
  <c r="M198" i="3"/>
  <c r="N198" i="3"/>
  <c r="O198" i="3"/>
  <c r="A199" i="3" a="1"/>
  <c r="A199" i="3" s="1"/>
  <c r="C199" i="3" s="1" a="1"/>
  <c r="C199" i="3" s="1"/>
  <c r="F199" i="3"/>
  <c r="G199" i="3"/>
  <c r="H199" i="3"/>
  <c r="I199" i="3"/>
  <c r="J199" i="3"/>
  <c r="K199" i="3"/>
  <c r="L199" i="3"/>
  <c r="M199" i="3"/>
  <c r="N199" i="3"/>
  <c r="O199" i="3"/>
  <c r="A200" i="3" a="1"/>
  <c r="A200" i="3" s="1"/>
  <c r="C200" i="3" s="1" a="1"/>
  <c r="C200" i="3" s="1"/>
  <c r="F200" i="3"/>
  <c r="G200" i="3"/>
  <c r="H200" i="3"/>
  <c r="I200" i="3"/>
  <c r="J200" i="3"/>
  <c r="K200" i="3"/>
  <c r="L200" i="3"/>
  <c r="M200" i="3"/>
  <c r="N200" i="3"/>
  <c r="O200" i="3"/>
  <c r="A201" i="3" a="1"/>
  <c r="A201" i="3" s="1"/>
  <c r="C201" i="3" s="1" a="1"/>
  <c r="C201" i="3" s="1"/>
  <c r="F201" i="3"/>
  <c r="G201" i="3"/>
  <c r="H201" i="3"/>
  <c r="I201" i="3"/>
  <c r="J201" i="3"/>
  <c r="K201" i="3"/>
  <c r="L201" i="3"/>
  <c r="M201" i="3"/>
  <c r="N201" i="3"/>
  <c r="O201" i="3"/>
  <c r="A202" i="3" a="1"/>
  <c r="A202" i="3" s="1"/>
  <c r="C202" i="3" s="1" a="1"/>
  <c r="C202" i="3" s="1"/>
  <c r="F202" i="3"/>
  <c r="G202" i="3"/>
  <c r="H202" i="3"/>
  <c r="I202" i="3"/>
  <c r="J202" i="3"/>
  <c r="K202" i="3"/>
  <c r="L202" i="3"/>
  <c r="M202" i="3"/>
  <c r="N202" i="3"/>
  <c r="O202" i="3"/>
  <c r="A203" i="3" a="1"/>
  <c r="A203" i="3" s="1"/>
  <c r="C203" i="3" s="1" a="1"/>
  <c r="C203" i="3" s="1"/>
  <c r="F203" i="3"/>
  <c r="G203" i="3"/>
  <c r="H203" i="3"/>
  <c r="I203" i="3"/>
  <c r="J203" i="3"/>
  <c r="K203" i="3"/>
  <c r="L203" i="3"/>
  <c r="M203" i="3"/>
  <c r="N203" i="3"/>
  <c r="O203" i="3"/>
  <c r="A204" i="3" a="1"/>
  <c r="A204" i="3" s="1"/>
  <c r="C204" i="3" s="1" a="1"/>
  <c r="C204" i="3" s="1"/>
  <c r="F204" i="3"/>
  <c r="G204" i="3"/>
  <c r="H204" i="3"/>
  <c r="I204" i="3"/>
  <c r="J204" i="3"/>
  <c r="K204" i="3"/>
  <c r="L204" i="3"/>
  <c r="M204" i="3"/>
  <c r="N204" i="3"/>
  <c r="O204" i="3"/>
  <c r="A205" i="3" a="1"/>
  <c r="A205" i="3" s="1"/>
  <c r="C205" i="3" s="1" a="1"/>
  <c r="C205" i="3" s="1"/>
  <c r="F205" i="3"/>
  <c r="G205" i="3"/>
  <c r="H205" i="3"/>
  <c r="I205" i="3"/>
  <c r="J205" i="3"/>
  <c r="K205" i="3"/>
  <c r="L205" i="3"/>
  <c r="M205" i="3"/>
  <c r="N205" i="3"/>
  <c r="O205" i="3"/>
  <c r="A206" i="3" a="1"/>
  <c r="A206" i="3" s="1"/>
  <c r="C206" i="3" s="1" a="1"/>
  <c r="C206" i="3" s="1"/>
  <c r="F206" i="3"/>
  <c r="G206" i="3"/>
  <c r="H206" i="3"/>
  <c r="I206" i="3"/>
  <c r="J206" i="3"/>
  <c r="K206" i="3"/>
  <c r="L206" i="3"/>
  <c r="M206" i="3"/>
  <c r="N206" i="3"/>
  <c r="O206" i="3"/>
  <c r="A207" i="3" a="1"/>
  <c r="A207" i="3" s="1"/>
  <c r="C207" i="3" s="1" a="1"/>
  <c r="C207" i="3" s="1"/>
  <c r="F207" i="3"/>
  <c r="G207" i="3"/>
  <c r="H207" i="3"/>
  <c r="I207" i="3"/>
  <c r="J207" i="3"/>
  <c r="K207" i="3"/>
  <c r="L207" i="3"/>
  <c r="M207" i="3"/>
  <c r="N207" i="3"/>
  <c r="O207" i="3"/>
  <c r="A208" i="3" a="1"/>
  <c r="A208" i="3" s="1"/>
  <c r="C208" i="3" s="1" a="1"/>
  <c r="C208" i="3" s="1"/>
  <c r="F208" i="3"/>
  <c r="G208" i="3"/>
  <c r="H208" i="3"/>
  <c r="I208" i="3"/>
  <c r="J208" i="3"/>
  <c r="K208" i="3"/>
  <c r="L208" i="3"/>
  <c r="M208" i="3"/>
  <c r="N208" i="3"/>
  <c r="O208" i="3"/>
  <c r="A209" i="3" a="1"/>
  <c r="A209" i="3" s="1"/>
  <c r="C209" i="3" s="1" a="1"/>
  <c r="C209" i="3" s="1"/>
  <c r="F209" i="3"/>
  <c r="G209" i="3"/>
  <c r="H209" i="3"/>
  <c r="I209" i="3"/>
  <c r="J209" i="3"/>
  <c r="K209" i="3"/>
  <c r="L209" i="3"/>
  <c r="M209" i="3"/>
  <c r="N209" i="3"/>
  <c r="O209" i="3"/>
  <c r="A210" i="3" a="1"/>
  <c r="A210" i="3" s="1"/>
  <c r="C210" i="3" s="1" a="1"/>
  <c r="C210" i="3" s="1"/>
  <c r="F210" i="3"/>
  <c r="G210" i="3"/>
  <c r="H210" i="3"/>
  <c r="I210" i="3"/>
  <c r="J210" i="3"/>
  <c r="K210" i="3"/>
  <c r="L210" i="3"/>
  <c r="M210" i="3"/>
  <c r="N210" i="3"/>
  <c r="O210" i="3"/>
  <c r="A211" i="3" a="1"/>
  <c r="A211" i="3" s="1"/>
  <c r="C211" i="3" s="1" a="1"/>
  <c r="C211" i="3" s="1"/>
  <c r="F211" i="3"/>
  <c r="G211" i="3"/>
  <c r="H211" i="3"/>
  <c r="I211" i="3"/>
  <c r="J211" i="3"/>
  <c r="K211" i="3"/>
  <c r="L211" i="3"/>
  <c r="M211" i="3"/>
  <c r="N211" i="3"/>
  <c r="O211" i="3"/>
  <c r="A212" i="3" a="1"/>
  <c r="A212" i="3" s="1"/>
  <c r="C212" i="3" s="1" a="1"/>
  <c r="C212" i="3" s="1"/>
  <c r="F212" i="3"/>
  <c r="G212" i="3"/>
  <c r="H212" i="3"/>
  <c r="I212" i="3"/>
  <c r="J212" i="3"/>
  <c r="K212" i="3"/>
  <c r="L212" i="3"/>
  <c r="M212" i="3"/>
  <c r="N212" i="3"/>
  <c r="O212" i="3"/>
  <c r="A213" i="3" a="1"/>
  <c r="A213" i="3" s="1"/>
  <c r="C213" i="3" s="1" a="1"/>
  <c r="C213" i="3" s="1"/>
  <c r="F213" i="3"/>
  <c r="G213" i="3"/>
  <c r="H213" i="3"/>
  <c r="I213" i="3"/>
  <c r="J213" i="3"/>
  <c r="K213" i="3"/>
  <c r="L213" i="3"/>
  <c r="M213" i="3"/>
  <c r="N213" i="3"/>
  <c r="O213" i="3"/>
  <c r="A214" i="3" a="1"/>
  <c r="A214" i="3" s="1"/>
  <c r="C214" i="3" s="1" a="1"/>
  <c r="C214" i="3" s="1"/>
  <c r="F214" i="3"/>
  <c r="G214" i="3"/>
  <c r="H214" i="3"/>
  <c r="I214" i="3"/>
  <c r="J214" i="3"/>
  <c r="K214" i="3"/>
  <c r="L214" i="3"/>
  <c r="M214" i="3"/>
  <c r="N214" i="3"/>
  <c r="O214" i="3"/>
  <c r="A215" i="3" a="1"/>
  <c r="A215" i="3" s="1"/>
  <c r="C215" i="3" s="1" a="1"/>
  <c r="C215" i="3" s="1"/>
  <c r="F215" i="3"/>
  <c r="G215" i="3"/>
  <c r="H215" i="3"/>
  <c r="I215" i="3"/>
  <c r="J215" i="3"/>
  <c r="K215" i="3"/>
  <c r="L215" i="3"/>
  <c r="M215" i="3"/>
  <c r="N215" i="3"/>
  <c r="O215" i="3"/>
  <c r="A216" i="3" a="1"/>
  <c r="A216" i="3" s="1"/>
  <c r="C216" i="3" s="1" a="1"/>
  <c r="C216" i="3" s="1"/>
  <c r="F216" i="3"/>
  <c r="G216" i="3"/>
  <c r="H216" i="3"/>
  <c r="I216" i="3"/>
  <c r="J216" i="3"/>
  <c r="K216" i="3"/>
  <c r="L216" i="3"/>
  <c r="M216" i="3"/>
  <c r="N216" i="3"/>
  <c r="O216" i="3"/>
  <c r="A217" i="3" a="1"/>
  <c r="A217" i="3" s="1"/>
  <c r="C217" i="3" s="1" a="1"/>
  <c r="C217" i="3" s="1"/>
  <c r="F217" i="3"/>
  <c r="G217" i="3"/>
  <c r="H217" i="3"/>
  <c r="I217" i="3"/>
  <c r="J217" i="3"/>
  <c r="K217" i="3"/>
  <c r="L217" i="3"/>
  <c r="M217" i="3"/>
  <c r="N217" i="3"/>
  <c r="O217" i="3"/>
  <c r="A218" i="3" a="1"/>
  <c r="A218" i="3" s="1"/>
  <c r="C218" i="3" s="1" a="1"/>
  <c r="C218" i="3" s="1"/>
  <c r="F218" i="3"/>
  <c r="G218" i="3"/>
  <c r="H218" i="3"/>
  <c r="I218" i="3"/>
  <c r="J218" i="3"/>
  <c r="K218" i="3"/>
  <c r="L218" i="3"/>
  <c r="M218" i="3"/>
  <c r="N218" i="3"/>
  <c r="O218" i="3"/>
  <c r="A219" i="3" a="1"/>
  <c r="A219" i="3" s="1"/>
  <c r="C219" i="3" s="1" a="1"/>
  <c r="C219" i="3" s="1"/>
  <c r="F219" i="3"/>
  <c r="G219" i="3"/>
  <c r="H219" i="3"/>
  <c r="I219" i="3"/>
  <c r="J219" i="3"/>
  <c r="K219" i="3"/>
  <c r="L219" i="3"/>
  <c r="M219" i="3"/>
  <c r="N219" i="3"/>
  <c r="O219" i="3"/>
  <c r="A220" i="3" a="1"/>
  <c r="A220" i="3" s="1"/>
  <c r="C220" i="3" s="1" a="1"/>
  <c r="C220" i="3" s="1"/>
  <c r="F220" i="3"/>
  <c r="G220" i="3"/>
  <c r="H220" i="3"/>
  <c r="I220" i="3"/>
  <c r="J220" i="3"/>
  <c r="K220" i="3"/>
  <c r="L220" i="3"/>
  <c r="M220" i="3"/>
  <c r="N220" i="3"/>
  <c r="O220" i="3"/>
  <c r="A221" i="3" a="1"/>
  <c r="A221" i="3" s="1"/>
  <c r="C221" i="3" s="1" a="1"/>
  <c r="C221" i="3" s="1"/>
  <c r="F221" i="3"/>
  <c r="G221" i="3"/>
  <c r="H221" i="3"/>
  <c r="I221" i="3"/>
  <c r="J221" i="3"/>
  <c r="K221" i="3"/>
  <c r="L221" i="3"/>
  <c r="M221" i="3"/>
  <c r="N221" i="3"/>
  <c r="O221" i="3"/>
  <c r="A222" i="3" a="1"/>
  <c r="A222" i="3" s="1"/>
  <c r="C222" i="3" s="1" a="1"/>
  <c r="C222" i="3" s="1"/>
  <c r="F222" i="3"/>
  <c r="G222" i="3"/>
  <c r="H222" i="3"/>
  <c r="I222" i="3"/>
  <c r="J222" i="3"/>
  <c r="K222" i="3"/>
  <c r="L222" i="3"/>
  <c r="M222" i="3"/>
  <c r="N222" i="3"/>
  <c r="O222" i="3"/>
  <c r="A223" i="3" a="1"/>
  <c r="A223" i="3" s="1"/>
  <c r="C223" i="3" s="1" a="1"/>
  <c r="C223" i="3" s="1"/>
  <c r="F223" i="3"/>
  <c r="G223" i="3"/>
  <c r="H223" i="3"/>
  <c r="I223" i="3"/>
  <c r="J223" i="3"/>
  <c r="K223" i="3"/>
  <c r="L223" i="3"/>
  <c r="M223" i="3"/>
  <c r="N223" i="3"/>
  <c r="O223" i="3"/>
  <c r="A224" i="3" a="1"/>
  <c r="A224" i="3" s="1"/>
  <c r="C224" i="3" s="1" a="1"/>
  <c r="C224" i="3" s="1"/>
  <c r="F224" i="3"/>
  <c r="G224" i="3"/>
  <c r="H224" i="3"/>
  <c r="I224" i="3"/>
  <c r="J224" i="3"/>
  <c r="K224" i="3"/>
  <c r="L224" i="3"/>
  <c r="M224" i="3"/>
  <c r="N224" i="3"/>
  <c r="O224" i="3"/>
  <c r="A225" i="3" a="1"/>
  <c r="A225" i="3" s="1"/>
  <c r="C225" i="3" s="1" a="1"/>
  <c r="C225" i="3" s="1"/>
  <c r="F225" i="3"/>
  <c r="G225" i="3"/>
  <c r="H225" i="3"/>
  <c r="I225" i="3"/>
  <c r="J225" i="3"/>
  <c r="K225" i="3"/>
  <c r="L225" i="3"/>
  <c r="M225" i="3"/>
  <c r="N225" i="3"/>
  <c r="O225" i="3"/>
  <c r="A226" i="3" a="1"/>
  <c r="A226" i="3" s="1"/>
  <c r="C226" i="3" s="1" a="1"/>
  <c r="C226" i="3" s="1"/>
  <c r="F226" i="3"/>
  <c r="G226" i="3"/>
  <c r="H226" i="3"/>
  <c r="I226" i="3"/>
  <c r="J226" i="3"/>
  <c r="K226" i="3"/>
  <c r="L226" i="3"/>
  <c r="M226" i="3"/>
  <c r="N226" i="3"/>
  <c r="O226" i="3"/>
  <c r="A227" i="3" a="1"/>
  <c r="A227" i="3" s="1"/>
  <c r="C227" i="3" s="1" a="1"/>
  <c r="C227" i="3" s="1"/>
  <c r="F227" i="3"/>
  <c r="G227" i="3"/>
  <c r="H227" i="3"/>
  <c r="I227" i="3"/>
  <c r="J227" i="3"/>
  <c r="K227" i="3"/>
  <c r="L227" i="3"/>
  <c r="M227" i="3"/>
  <c r="N227" i="3"/>
  <c r="O227" i="3"/>
  <c r="A228" i="3" a="1"/>
  <c r="A228" i="3" s="1"/>
  <c r="C228" i="3" s="1" a="1"/>
  <c r="C228" i="3" s="1"/>
  <c r="F228" i="3"/>
  <c r="G228" i="3"/>
  <c r="H228" i="3"/>
  <c r="I228" i="3"/>
  <c r="J228" i="3"/>
  <c r="K228" i="3"/>
  <c r="L228" i="3"/>
  <c r="M228" i="3"/>
  <c r="N228" i="3"/>
  <c r="O228" i="3"/>
  <c r="A229" i="3" a="1"/>
  <c r="A229" i="3" s="1"/>
  <c r="C229" i="3" s="1" a="1"/>
  <c r="C229" i="3" s="1"/>
  <c r="F229" i="3"/>
  <c r="G229" i="3"/>
  <c r="H229" i="3"/>
  <c r="I229" i="3"/>
  <c r="J229" i="3"/>
  <c r="K229" i="3"/>
  <c r="L229" i="3"/>
  <c r="M229" i="3"/>
  <c r="N229" i="3"/>
  <c r="O229" i="3"/>
  <c r="A230" i="3" a="1"/>
  <c r="A230" i="3" s="1"/>
  <c r="C230" i="3" s="1" a="1"/>
  <c r="C230" i="3" s="1"/>
  <c r="F230" i="3"/>
  <c r="G230" i="3"/>
  <c r="H230" i="3"/>
  <c r="I230" i="3"/>
  <c r="J230" i="3"/>
  <c r="K230" i="3"/>
  <c r="L230" i="3"/>
  <c r="M230" i="3"/>
  <c r="N230" i="3"/>
  <c r="O230" i="3"/>
  <c r="A231" i="3" a="1"/>
  <c r="A231" i="3" s="1"/>
  <c r="C231" i="3" s="1" a="1"/>
  <c r="C231" i="3" s="1"/>
  <c r="F231" i="3"/>
  <c r="G231" i="3"/>
  <c r="H231" i="3"/>
  <c r="I231" i="3"/>
  <c r="J231" i="3"/>
  <c r="K231" i="3"/>
  <c r="L231" i="3"/>
  <c r="M231" i="3"/>
  <c r="N231" i="3"/>
  <c r="O231" i="3"/>
  <c r="A232" i="3" a="1"/>
  <c r="A232" i="3" s="1"/>
  <c r="C232" i="3" s="1" a="1"/>
  <c r="C232" i="3" s="1"/>
  <c r="F232" i="3"/>
  <c r="G232" i="3"/>
  <c r="H232" i="3"/>
  <c r="I232" i="3"/>
  <c r="J232" i="3"/>
  <c r="K232" i="3"/>
  <c r="L232" i="3"/>
  <c r="M232" i="3"/>
  <c r="N232" i="3"/>
  <c r="O232" i="3"/>
  <c r="A233" i="3" a="1"/>
  <c r="A233" i="3" s="1"/>
  <c r="C233" i="3" s="1" a="1"/>
  <c r="C233" i="3" s="1"/>
  <c r="F233" i="3"/>
  <c r="G233" i="3"/>
  <c r="H233" i="3"/>
  <c r="I233" i="3"/>
  <c r="J233" i="3"/>
  <c r="K233" i="3"/>
  <c r="L233" i="3"/>
  <c r="M233" i="3"/>
  <c r="N233" i="3"/>
  <c r="O233" i="3"/>
  <c r="A234" i="3" a="1"/>
  <c r="A234" i="3" s="1"/>
  <c r="C234" i="3" s="1" a="1"/>
  <c r="C234" i="3" s="1"/>
  <c r="F234" i="3"/>
  <c r="G234" i="3"/>
  <c r="H234" i="3"/>
  <c r="I234" i="3"/>
  <c r="J234" i="3"/>
  <c r="K234" i="3"/>
  <c r="L234" i="3"/>
  <c r="M234" i="3"/>
  <c r="N234" i="3"/>
  <c r="O234" i="3"/>
  <c r="A235" i="3" a="1"/>
  <c r="A235" i="3" s="1"/>
  <c r="C235" i="3" s="1" a="1"/>
  <c r="C235" i="3" s="1"/>
  <c r="F235" i="3"/>
  <c r="G235" i="3"/>
  <c r="H235" i="3"/>
  <c r="I235" i="3"/>
  <c r="J235" i="3"/>
  <c r="K235" i="3"/>
  <c r="L235" i="3"/>
  <c r="M235" i="3"/>
  <c r="N235" i="3"/>
  <c r="O235" i="3"/>
  <c r="A236" i="3" a="1"/>
  <c r="A236" i="3" s="1"/>
  <c r="C236" i="3" s="1" a="1"/>
  <c r="C236" i="3" s="1"/>
  <c r="F236" i="3"/>
  <c r="G236" i="3"/>
  <c r="H236" i="3"/>
  <c r="I236" i="3"/>
  <c r="J236" i="3"/>
  <c r="K236" i="3"/>
  <c r="L236" i="3"/>
  <c r="M236" i="3"/>
  <c r="N236" i="3"/>
  <c r="O236" i="3"/>
  <c r="A237" i="3" a="1"/>
  <c r="A237" i="3" s="1"/>
  <c r="C237" i="3" s="1" a="1"/>
  <c r="C237" i="3" s="1"/>
  <c r="F237" i="3"/>
  <c r="G237" i="3"/>
  <c r="H237" i="3"/>
  <c r="I237" i="3"/>
  <c r="J237" i="3"/>
  <c r="K237" i="3"/>
  <c r="L237" i="3"/>
  <c r="M237" i="3"/>
  <c r="N237" i="3"/>
  <c r="O237" i="3"/>
  <c r="A238" i="3" a="1"/>
  <c r="A238" i="3" s="1"/>
  <c r="C238" i="3" s="1" a="1"/>
  <c r="C238" i="3" s="1"/>
  <c r="F238" i="3"/>
  <c r="G238" i="3"/>
  <c r="H238" i="3"/>
  <c r="I238" i="3"/>
  <c r="J238" i="3"/>
  <c r="K238" i="3"/>
  <c r="L238" i="3"/>
  <c r="M238" i="3"/>
  <c r="N238" i="3"/>
  <c r="O238" i="3"/>
  <c r="A239" i="3" a="1"/>
  <c r="A239" i="3" s="1"/>
  <c r="C239" i="3" s="1" a="1"/>
  <c r="C239" i="3" s="1"/>
  <c r="F239" i="3"/>
  <c r="G239" i="3"/>
  <c r="H239" i="3"/>
  <c r="I239" i="3"/>
  <c r="J239" i="3"/>
  <c r="K239" i="3"/>
  <c r="L239" i="3"/>
  <c r="M239" i="3"/>
  <c r="N239" i="3"/>
  <c r="O239" i="3"/>
  <c r="A240" i="3" a="1"/>
  <c r="A240" i="3" s="1"/>
  <c r="C240" i="3" s="1" a="1"/>
  <c r="C240" i="3" s="1"/>
  <c r="F240" i="3"/>
  <c r="G240" i="3"/>
  <c r="H240" i="3"/>
  <c r="I240" i="3"/>
  <c r="J240" i="3"/>
  <c r="K240" i="3"/>
  <c r="L240" i="3"/>
  <c r="M240" i="3"/>
  <c r="N240" i="3"/>
  <c r="O240" i="3"/>
  <c r="A241" i="3" a="1"/>
  <c r="A241" i="3" s="1"/>
  <c r="C241" i="3" s="1" a="1"/>
  <c r="C241" i="3" s="1"/>
  <c r="F241" i="3"/>
  <c r="G241" i="3"/>
  <c r="H241" i="3"/>
  <c r="I241" i="3"/>
  <c r="J241" i="3"/>
  <c r="K241" i="3"/>
  <c r="L241" i="3"/>
  <c r="M241" i="3"/>
  <c r="N241" i="3"/>
  <c r="O241" i="3"/>
  <c r="A242" i="3" a="1"/>
  <c r="A242" i="3" s="1"/>
  <c r="C242" i="3" s="1" a="1"/>
  <c r="C242" i="3" s="1"/>
  <c r="F242" i="3"/>
  <c r="G242" i="3"/>
  <c r="H242" i="3"/>
  <c r="I242" i="3"/>
  <c r="J242" i="3"/>
  <c r="K242" i="3"/>
  <c r="L242" i="3"/>
  <c r="M242" i="3"/>
  <c r="N242" i="3"/>
  <c r="O242" i="3"/>
  <c r="A243" i="3" a="1"/>
  <c r="A243" i="3" s="1"/>
  <c r="C243" i="3" s="1" a="1"/>
  <c r="C243" i="3" s="1"/>
  <c r="F243" i="3"/>
  <c r="G243" i="3"/>
  <c r="H243" i="3"/>
  <c r="I243" i="3"/>
  <c r="J243" i="3"/>
  <c r="K243" i="3"/>
  <c r="L243" i="3"/>
  <c r="M243" i="3"/>
  <c r="N243" i="3"/>
  <c r="O243" i="3"/>
  <c r="A244" i="3" a="1"/>
  <c r="A244" i="3" s="1"/>
  <c r="C244" i="3" s="1" a="1"/>
  <c r="C244" i="3" s="1"/>
  <c r="F244" i="3"/>
  <c r="G244" i="3"/>
  <c r="H244" i="3"/>
  <c r="I244" i="3"/>
  <c r="J244" i="3"/>
  <c r="K244" i="3"/>
  <c r="L244" i="3"/>
  <c r="M244" i="3"/>
  <c r="N244" i="3"/>
  <c r="O244" i="3"/>
  <c r="A245" i="3" a="1"/>
  <c r="A245" i="3" s="1"/>
  <c r="C245" i="3" s="1" a="1"/>
  <c r="C245" i="3" s="1"/>
  <c r="F245" i="3"/>
  <c r="G245" i="3"/>
  <c r="H245" i="3"/>
  <c r="I245" i="3"/>
  <c r="J245" i="3"/>
  <c r="K245" i="3"/>
  <c r="L245" i="3"/>
  <c r="M245" i="3"/>
  <c r="N245" i="3"/>
  <c r="O245" i="3"/>
  <c r="A246" i="3" a="1"/>
  <c r="A246" i="3" s="1"/>
  <c r="C246" i="3" s="1" a="1"/>
  <c r="C246" i="3" s="1"/>
  <c r="F246" i="3"/>
  <c r="G246" i="3"/>
  <c r="H246" i="3"/>
  <c r="I246" i="3"/>
  <c r="J246" i="3"/>
  <c r="K246" i="3"/>
  <c r="L246" i="3"/>
  <c r="M246" i="3"/>
  <c r="N246" i="3"/>
  <c r="O246" i="3"/>
  <c r="A247" i="3" a="1"/>
  <c r="A247" i="3" s="1"/>
  <c r="C247" i="3" s="1" a="1"/>
  <c r="C247" i="3" s="1"/>
  <c r="F247" i="3"/>
  <c r="G247" i="3"/>
  <c r="H247" i="3"/>
  <c r="I247" i="3"/>
  <c r="J247" i="3"/>
  <c r="K247" i="3"/>
  <c r="L247" i="3"/>
  <c r="M247" i="3"/>
  <c r="N247" i="3"/>
  <c r="O247" i="3"/>
  <c r="A248" i="3" a="1"/>
  <c r="A248" i="3" s="1"/>
  <c r="C248" i="3" s="1" a="1"/>
  <c r="C248" i="3" s="1"/>
  <c r="F248" i="3"/>
  <c r="G248" i="3"/>
  <c r="H248" i="3"/>
  <c r="I248" i="3"/>
  <c r="J248" i="3"/>
  <c r="K248" i="3"/>
  <c r="L248" i="3"/>
  <c r="M248" i="3"/>
  <c r="N248" i="3"/>
  <c r="O248" i="3"/>
  <c r="A249" i="3" a="1"/>
  <c r="A249" i="3" s="1"/>
  <c r="C249" i="3" s="1" a="1"/>
  <c r="C249" i="3" s="1"/>
  <c r="F249" i="3"/>
  <c r="G249" i="3"/>
  <c r="H249" i="3"/>
  <c r="I249" i="3"/>
  <c r="J249" i="3"/>
  <c r="K249" i="3"/>
  <c r="L249" i="3"/>
  <c r="M249" i="3"/>
  <c r="N249" i="3"/>
  <c r="O249" i="3"/>
  <c r="A250" i="3" a="1"/>
  <c r="A250" i="3" s="1"/>
  <c r="C250" i="3" s="1" a="1"/>
  <c r="C250" i="3" s="1"/>
  <c r="F250" i="3"/>
  <c r="G250" i="3"/>
  <c r="H250" i="3"/>
  <c r="I250" i="3"/>
  <c r="J250" i="3"/>
  <c r="K250" i="3"/>
  <c r="L250" i="3"/>
  <c r="M250" i="3"/>
  <c r="N250" i="3"/>
  <c r="O250" i="3"/>
  <c r="A251" i="3" a="1"/>
  <c r="A251" i="3" s="1"/>
  <c r="C251" i="3" s="1" a="1"/>
  <c r="C251" i="3" s="1"/>
  <c r="F251" i="3"/>
  <c r="G251" i="3"/>
  <c r="H251" i="3"/>
  <c r="I251" i="3"/>
  <c r="J251" i="3"/>
  <c r="K251" i="3"/>
  <c r="L251" i="3"/>
  <c r="M251" i="3"/>
  <c r="N251" i="3"/>
  <c r="O251" i="3"/>
  <c r="A252" i="3" a="1"/>
  <c r="A252" i="3" s="1"/>
  <c r="C252" i="3" s="1" a="1"/>
  <c r="C252" i="3" s="1"/>
  <c r="F252" i="3"/>
  <c r="G252" i="3"/>
  <c r="H252" i="3"/>
  <c r="I252" i="3"/>
  <c r="J252" i="3"/>
  <c r="K252" i="3"/>
  <c r="L252" i="3"/>
  <c r="M252" i="3"/>
  <c r="N252" i="3"/>
  <c r="O252" i="3"/>
  <c r="A253" i="3" a="1"/>
  <c r="A253" i="3" s="1"/>
  <c r="C253" i="3" s="1" a="1"/>
  <c r="C253" i="3" s="1"/>
  <c r="F253" i="3"/>
  <c r="G253" i="3"/>
  <c r="H253" i="3"/>
  <c r="I253" i="3"/>
  <c r="J253" i="3"/>
  <c r="K253" i="3"/>
  <c r="L253" i="3"/>
  <c r="M253" i="3"/>
  <c r="N253" i="3"/>
  <c r="O253" i="3"/>
  <c r="A254" i="3" a="1"/>
  <c r="A254" i="3" s="1"/>
  <c r="C254" i="3" s="1" a="1"/>
  <c r="C254" i="3" s="1"/>
  <c r="F254" i="3"/>
  <c r="G254" i="3"/>
  <c r="H254" i="3"/>
  <c r="I254" i="3"/>
  <c r="J254" i="3"/>
  <c r="K254" i="3"/>
  <c r="L254" i="3"/>
  <c r="M254" i="3"/>
  <c r="N254" i="3"/>
  <c r="O254" i="3"/>
  <c r="A255" i="3" a="1"/>
  <c r="A255" i="3" s="1"/>
  <c r="C255" i="3" s="1" a="1"/>
  <c r="C255" i="3" s="1"/>
  <c r="F255" i="3"/>
  <c r="G255" i="3"/>
  <c r="H255" i="3"/>
  <c r="I255" i="3"/>
  <c r="J255" i="3"/>
  <c r="K255" i="3"/>
  <c r="L255" i="3"/>
  <c r="M255" i="3"/>
  <c r="N255" i="3"/>
  <c r="O255" i="3"/>
  <c r="A256" i="3" a="1"/>
  <c r="A256" i="3" s="1"/>
  <c r="C256" i="3" s="1" a="1"/>
  <c r="C256" i="3" s="1"/>
  <c r="F256" i="3"/>
  <c r="G256" i="3"/>
  <c r="H256" i="3"/>
  <c r="I256" i="3"/>
  <c r="J256" i="3"/>
  <c r="K256" i="3"/>
  <c r="L256" i="3"/>
  <c r="M256" i="3"/>
  <c r="N256" i="3"/>
  <c r="O256" i="3"/>
  <c r="A257" i="3" a="1"/>
  <c r="A257" i="3" s="1"/>
  <c r="C257" i="3" s="1" a="1"/>
  <c r="C257" i="3" s="1"/>
  <c r="F257" i="3"/>
  <c r="G257" i="3"/>
  <c r="H257" i="3"/>
  <c r="I257" i="3"/>
  <c r="J257" i="3"/>
  <c r="K257" i="3"/>
  <c r="L257" i="3"/>
  <c r="M257" i="3"/>
  <c r="N257" i="3"/>
  <c r="O257" i="3"/>
  <c r="A258" i="3" a="1"/>
  <c r="A258" i="3" s="1"/>
  <c r="C258" i="3" s="1" a="1"/>
  <c r="C258" i="3" s="1"/>
  <c r="F258" i="3"/>
  <c r="G258" i="3"/>
  <c r="H258" i="3"/>
  <c r="I258" i="3"/>
  <c r="J258" i="3"/>
  <c r="K258" i="3"/>
  <c r="L258" i="3"/>
  <c r="M258" i="3"/>
  <c r="N258" i="3"/>
  <c r="O258" i="3"/>
  <c r="A259" i="3" a="1"/>
  <c r="A259" i="3" s="1"/>
  <c r="C259" i="3" s="1" a="1"/>
  <c r="C259" i="3" s="1"/>
  <c r="F259" i="3"/>
  <c r="G259" i="3"/>
  <c r="H259" i="3"/>
  <c r="I259" i="3"/>
  <c r="J259" i="3"/>
  <c r="K259" i="3"/>
  <c r="L259" i="3"/>
  <c r="M259" i="3"/>
  <c r="N259" i="3"/>
  <c r="O259" i="3"/>
  <c r="A260" i="3" a="1"/>
  <c r="A260" i="3" s="1"/>
  <c r="C260" i="3" s="1" a="1"/>
  <c r="C260" i="3" s="1"/>
  <c r="F260" i="3"/>
  <c r="G260" i="3"/>
  <c r="H260" i="3"/>
  <c r="I260" i="3"/>
  <c r="J260" i="3"/>
  <c r="K260" i="3"/>
  <c r="L260" i="3"/>
  <c r="M260" i="3"/>
  <c r="N260" i="3"/>
  <c r="O260" i="3"/>
  <c r="A261" i="3" a="1"/>
  <c r="A261" i="3" s="1"/>
  <c r="C261" i="3" s="1" a="1"/>
  <c r="C261" i="3" s="1"/>
  <c r="F261" i="3"/>
  <c r="G261" i="3"/>
  <c r="H261" i="3"/>
  <c r="I261" i="3"/>
  <c r="J261" i="3"/>
  <c r="K261" i="3"/>
  <c r="L261" i="3"/>
  <c r="M261" i="3"/>
  <c r="N261" i="3"/>
  <c r="O261" i="3"/>
  <c r="A262" i="3" a="1"/>
  <c r="A262" i="3" s="1"/>
  <c r="C262" i="3" s="1" a="1"/>
  <c r="C262" i="3" s="1"/>
  <c r="F262" i="3"/>
  <c r="G262" i="3"/>
  <c r="H262" i="3"/>
  <c r="I262" i="3"/>
  <c r="J262" i="3"/>
  <c r="K262" i="3"/>
  <c r="L262" i="3"/>
  <c r="M262" i="3"/>
  <c r="N262" i="3"/>
  <c r="O262" i="3"/>
  <c r="A263" i="3" a="1"/>
  <c r="A263" i="3" s="1"/>
  <c r="C263" i="3" s="1" a="1"/>
  <c r="C263" i="3" s="1"/>
  <c r="F263" i="3"/>
  <c r="G263" i="3"/>
  <c r="H263" i="3"/>
  <c r="I263" i="3"/>
  <c r="J263" i="3"/>
  <c r="K263" i="3"/>
  <c r="L263" i="3"/>
  <c r="M263" i="3"/>
  <c r="N263" i="3"/>
  <c r="O263" i="3"/>
  <c r="A264" i="3" a="1"/>
  <c r="A264" i="3" s="1"/>
  <c r="C264" i="3" s="1" a="1"/>
  <c r="C264" i="3" s="1"/>
  <c r="F264" i="3"/>
  <c r="G264" i="3"/>
  <c r="H264" i="3"/>
  <c r="I264" i="3"/>
  <c r="J264" i="3"/>
  <c r="K264" i="3"/>
  <c r="L264" i="3"/>
  <c r="M264" i="3"/>
  <c r="N264" i="3"/>
  <c r="O264" i="3"/>
  <c r="A265" i="3" a="1"/>
  <c r="A265" i="3" s="1"/>
  <c r="C265" i="3" s="1" a="1"/>
  <c r="C265" i="3" s="1"/>
  <c r="F265" i="3"/>
  <c r="G265" i="3"/>
  <c r="H265" i="3"/>
  <c r="I265" i="3"/>
  <c r="J265" i="3"/>
  <c r="K265" i="3"/>
  <c r="L265" i="3"/>
  <c r="M265" i="3"/>
  <c r="N265" i="3"/>
  <c r="O265" i="3"/>
  <c r="A266" i="3" a="1"/>
  <c r="A266" i="3" s="1"/>
  <c r="C266" i="3" s="1" a="1"/>
  <c r="C266" i="3" s="1"/>
  <c r="F266" i="3"/>
  <c r="G266" i="3"/>
  <c r="H266" i="3"/>
  <c r="I266" i="3"/>
  <c r="J266" i="3"/>
  <c r="K266" i="3"/>
  <c r="L266" i="3"/>
  <c r="M266" i="3"/>
  <c r="N266" i="3"/>
  <c r="O266" i="3"/>
  <c r="A267" i="3" a="1"/>
  <c r="A267" i="3" s="1"/>
  <c r="C267" i="3" s="1" a="1"/>
  <c r="C267" i="3" s="1"/>
  <c r="F267" i="3"/>
  <c r="G267" i="3"/>
  <c r="H267" i="3"/>
  <c r="I267" i="3"/>
  <c r="J267" i="3"/>
  <c r="K267" i="3"/>
  <c r="L267" i="3"/>
  <c r="M267" i="3"/>
  <c r="N267" i="3"/>
  <c r="O267" i="3"/>
  <c r="A268" i="3" a="1"/>
  <c r="A268" i="3" s="1"/>
  <c r="C268" i="3" s="1" a="1"/>
  <c r="C268" i="3" s="1"/>
  <c r="F268" i="3"/>
  <c r="G268" i="3"/>
  <c r="H268" i="3"/>
  <c r="I268" i="3"/>
  <c r="J268" i="3"/>
  <c r="K268" i="3"/>
  <c r="L268" i="3"/>
  <c r="M268" i="3"/>
  <c r="N268" i="3"/>
  <c r="O268" i="3"/>
  <c r="A269" i="3" a="1"/>
  <c r="A269" i="3" s="1"/>
  <c r="C269" i="3" s="1" a="1"/>
  <c r="C269" i="3" s="1"/>
  <c r="F269" i="3"/>
  <c r="G269" i="3"/>
  <c r="H269" i="3"/>
  <c r="I269" i="3"/>
  <c r="J269" i="3"/>
  <c r="K269" i="3"/>
  <c r="L269" i="3"/>
  <c r="M269" i="3"/>
  <c r="N269" i="3"/>
  <c r="O269" i="3"/>
  <c r="A270" i="3" a="1"/>
  <c r="A270" i="3" s="1"/>
  <c r="C270" i="3" s="1" a="1"/>
  <c r="C270" i="3" s="1"/>
  <c r="F270" i="3"/>
  <c r="G270" i="3"/>
  <c r="H270" i="3"/>
  <c r="I270" i="3"/>
  <c r="J270" i="3"/>
  <c r="K270" i="3"/>
  <c r="L270" i="3"/>
  <c r="M270" i="3"/>
  <c r="N270" i="3"/>
  <c r="O270" i="3"/>
  <c r="A271" i="3" a="1"/>
  <c r="A271" i="3" s="1"/>
  <c r="C271" i="3" s="1" a="1"/>
  <c r="C271" i="3" s="1"/>
  <c r="F271" i="3"/>
  <c r="G271" i="3"/>
  <c r="H271" i="3"/>
  <c r="I271" i="3"/>
  <c r="J271" i="3"/>
  <c r="K271" i="3"/>
  <c r="L271" i="3"/>
  <c r="M271" i="3"/>
  <c r="N271" i="3"/>
  <c r="O271" i="3"/>
  <c r="A272" i="3" a="1"/>
  <c r="A272" i="3" s="1"/>
  <c r="C272" i="3" s="1" a="1"/>
  <c r="C272" i="3" s="1"/>
  <c r="F272" i="3"/>
  <c r="G272" i="3"/>
  <c r="H272" i="3"/>
  <c r="I272" i="3"/>
  <c r="J272" i="3"/>
  <c r="K272" i="3"/>
  <c r="L272" i="3"/>
  <c r="M272" i="3"/>
  <c r="N272" i="3"/>
  <c r="O272" i="3"/>
  <c r="A273" i="3" a="1"/>
  <c r="A273" i="3" s="1"/>
  <c r="C273" i="3" s="1" a="1"/>
  <c r="C273" i="3" s="1"/>
  <c r="F273" i="3"/>
  <c r="G273" i="3"/>
  <c r="H273" i="3"/>
  <c r="I273" i="3"/>
  <c r="J273" i="3"/>
  <c r="K273" i="3"/>
  <c r="L273" i="3"/>
  <c r="M273" i="3"/>
  <c r="N273" i="3"/>
  <c r="O273" i="3"/>
  <c r="A274" i="3" a="1"/>
  <c r="A274" i="3" s="1"/>
  <c r="C274" i="3" s="1" a="1"/>
  <c r="C274" i="3" s="1"/>
  <c r="F274" i="3"/>
  <c r="G274" i="3"/>
  <c r="H274" i="3"/>
  <c r="I274" i="3"/>
  <c r="J274" i="3"/>
  <c r="K274" i="3"/>
  <c r="L274" i="3"/>
  <c r="M274" i="3"/>
  <c r="N274" i="3"/>
  <c r="O274" i="3"/>
  <c r="A275" i="3" a="1"/>
  <c r="A275" i="3" s="1"/>
  <c r="C275" i="3" s="1" a="1"/>
  <c r="C275" i="3" s="1"/>
  <c r="F275" i="3"/>
  <c r="G275" i="3"/>
  <c r="H275" i="3"/>
  <c r="I275" i="3"/>
  <c r="J275" i="3"/>
  <c r="K275" i="3"/>
  <c r="L275" i="3"/>
  <c r="M275" i="3"/>
  <c r="N275" i="3"/>
  <c r="O275" i="3"/>
  <c r="A276" i="3" a="1"/>
  <c r="A276" i="3" s="1"/>
  <c r="C276" i="3" s="1" a="1"/>
  <c r="C276" i="3" s="1"/>
  <c r="F276" i="3"/>
  <c r="G276" i="3"/>
  <c r="H276" i="3"/>
  <c r="I276" i="3"/>
  <c r="J276" i="3"/>
  <c r="K276" i="3"/>
  <c r="L276" i="3"/>
  <c r="M276" i="3"/>
  <c r="N276" i="3"/>
  <c r="O276" i="3"/>
  <c r="A277" i="3" a="1"/>
  <c r="A277" i="3" s="1"/>
  <c r="C277" i="3" s="1" a="1"/>
  <c r="C277" i="3" s="1"/>
  <c r="F277" i="3"/>
  <c r="G277" i="3"/>
  <c r="H277" i="3"/>
  <c r="I277" i="3"/>
  <c r="J277" i="3"/>
  <c r="K277" i="3"/>
  <c r="L277" i="3"/>
  <c r="M277" i="3"/>
  <c r="N277" i="3"/>
  <c r="O277" i="3"/>
  <c r="A278" i="3" a="1"/>
  <c r="A278" i="3" s="1"/>
  <c r="C278" i="3" s="1" a="1"/>
  <c r="C278" i="3" s="1"/>
  <c r="F278" i="3"/>
  <c r="G278" i="3"/>
  <c r="H278" i="3"/>
  <c r="I278" i="3"/>
  <c r="J278" i="3"/>
  <c r="K278" i="3"/>
  <c r="L278" i="3"/>
  <c r="M278" i="3"/>
  <c r="N278" i="3"/>
  <c r="O278" i="3"/>
  <c r="A279" i="3" a="1"/>
  <c r="A279" i="3" s="1"/>
  <c r="C279" i="3" s="1" a="1"/>
  <c r="C279" i="3" s="1"/>
  <c r="F279" i="3"/>
  <c r="G279" i="3"/>
  <c r="H279" i="3"/>
  <c r="I279" i="3"/>
  <c r="J279" i="3"/>
  <c r="K279" i="3"/>
  <c r="L279" i="3"/>
  <c r="M279" i="3"/>
  <c r="N279" i="3"/>
  <c r="O279" i="3"/>
  <c r="A280" i="3" a="1"/>
  <c r="A280" i="3" s="1"/>
  <c r="C280" i="3" s="1" a="1"/>
  <c r="C280" i="3" s="1"/>
  <c r="F280" i="3"/>
  <c r="G280" i="3"/>
  <c r="H280" i="3"/>
  <c r="I280" i="3"/>
  <c r="J280" i="3"/>
  <c r="K280" i="3"/>
  <c r="L280" i="3"/>
  <c r="M280" i="3"/>
  <c r="N280" i="3"/>
  <c r="O280" i="3"/>
  <c r="A281" i="3" a="1"/>
  <c r="A281" i="3" s="1"/>
  <c r="C281" i="3" s="1" a="1"/>
  <c r="C281" i="3" s="1"/>
  <c r="F281" i="3"/>
  <c r="G281" i="3"/>
  <c r="H281" i="3"/>
  <c r="I281" i="3"/>
  <c r="J281" i="3"/>
  <c r="K281" i="3"/>
  <c r="L281" i="3"/>
  <c r="M281" i="3"/>
  <c r="N281" i="3"/>
  <c r="O281" i="3"/>
  <c r="A282" i="3" a="1"/>
  <c r="A282" i="3" s="1"/>
  <c r="C282" i="3" s="1" a="1"/>
  <c r="C282" i="3" s="1"/>
  <c r="F282" i="3"/>
  <c r="G282" i="3"/>
  <c r="H282" i="3"/>
  <c r="I282" i="3"/>
  <c r="J282" i="3"/>
  <c r="K282" i="3"/>
  <c r="L282" i="3"/>
  <c r="M282" i="3"/>
  <c r="N282" i="3"/>
  <c r="O282" i="3"/>
  <c r="A283" i="3" a="1"/>
  <c r="A283" i="3" s="1"/>
  <c r="C283" i="3" s="1" a="1"/>
  <c r="C283" i="3" s="1"/>
  <c r="F283" i="3"/>
  <c r="G283" i="3"/>
  <c r="H283" i="3"/>
  <c r="I283" i="3"/>
  <c r="J283" i="3"/>
  <c r="K283" i="3"/>
  <c r="L283" i="3"/>
  <c r="M283" i="3"/>
  <c r="N283" i="3"/>
  <c r="O283" i="3"/>
  <c r="A284" i="3" a="1"/>
  <c r="A284" i="3" s="1"/>
  <c r="C284" i="3" s="1" a="1"/>
  <c r="C284" i="3" s="1"/>
  <c r="F284" i="3"/>
  <c r="G284" i="3"/>
  <c r="H284" i="3"/>
  <c r="I284" i="3"/>
  <c r="J284" i="3"/>
  <c r="K284" i="3"/>
  <c r="L284" i="3"/>
  <c r="M284" i="3"/>
  <c r="N284" i="3"/>
  <c r="O284" i="3"/>
  <c r="A285" i="3" a="1"/>
  <c r="A285" i="3" s="1"/>
  <c r="C285" i="3" s="1" a="1"/>
  <c r="C285" i="3" s="1"/>
  <c r="F285" i="3"/>
  <c r="G285" i="3"/>
  <c r="H285" i="3"/>
  <c r="I285" i="3"/>
  <c r="J285" i="3"/>
  <c r="K285" i="3"/>
  <c r="L285" i="3"/>
  <c r="M285" i="3"/>
  <c r="N285" i="3"/>
  <c r="O285" i="3"/>
  <c r="A286" i="3" a="1"/>
  <c r="A286" i="3" s="1"/>
  <c r="C286" i="3" s="1" a="1"/>
  <c r="C286" i="3" s="1"/>
  <c r="F286" i="3"/>
  <c r="G286" i="3"/>
  <c r="H286" i="3"/>
  <c r="I286" i="3"/>
  <c r="J286" i="3"/>
  <c r="K286" i="3"/>
  <c r="L286" i="3"/>
  <c r="M286" i="3"/>
  <c r="N286" i="3"/>
  <c r="O286" i="3"/>
  <c r="A287" i="3" a="1"/>
  <c r="A287" i="3" s="1"/>
  <c r="C287" i="3" s="1" a="1"/>
  <c r="C287" i="3" s="1"/>
  <c r="F287" i="3"/>
  <c r="G287" i="3"/>
  <c r="H287" i="3"/>
  <c r="I287" i="3"/>
  <c r="J287" i="3"/>
  <c r="K287" i="3"/>
  <c r="L287" i="3"/>
  <c r="M287" i="3"/>
  <c r="N287" i="3"/>
  <c r="O287" i="3"/>
  <c r="A288" i="3" a="1"/>
  <c r="A288" i="3" s="1"/>
  <c r="C288" i="3" s="1" a="1"/>
  <c r="C288" i="3" s="1"/>
  <c r="F288" i="3"/>
  <c r="G288" i="3"/>
  <c r="H288" i="3"/>
  <c r="I288" i="3"/>
  <c r="J288" i="3"/>
  <c r="K288" i="3"/>
  <c r="L288" i="3"/>
  <c r="M288" i="3"/>
  <c r="N288" i="3"/>
  <c r="O288" i="3"/>
  <c r="A289" i="3" a="1"/>
  <c r="A289" i="3" s="1"/>
  <c r="C289" i="3" s="1" a="1"/>
  <c r="C289" i="3" s="1"/>
  <c r="F289" i="3"/>
  <c r="G289" i="3"/>
  <c r="H289" i="3"/>
  <c r="I289" i="3"/>
  <c r="J289" i="3"/>
  <c r="K289" i="3"/>
  <c r="L289" i="3"/>
  <c r="M289" i="3"/>
  <c r="N289" i="3"/>
  <c r="O289" i="3"/>
  <c r="A290" i="3" a="1"/>
  <c r="A290" i="3" s="1"/>
  <c r="C290" i="3" s="1" a="1"/>
  <c r="C290" i="3" s="1"/>
  <c r="F290" i="3"/>
  <c r="G290" i="3"/>
  <c r="H290" i="3"/>
  <c r="I290" i="3"/>
  <c r="J290" i="3"/>
  <c r="K290" i="3"/>
  <c r="L290" i="3"/>
  <c r="M290" i="3"/>
  <c r="N290" i="3"/>
  <c r="O290" i="3"/>
  <c r="A291" i="3" a="1"/>
  <c r="A291" i="3" s="1"/>
  <c r="C291" i="3" s="1" a="1"/>
  <c r="C291" i="3" s="1"/>
  <c r="F291" i="3"/>
  <c r="G291" i="3"/>
  <c r="H291" i="3"/>
  <c r="I291" i="3"/>
  <c r="J291" i="3"/>
  <c r="K291" i="3"/>
  <c r="L291" i="3"/>
  <c r="M291" i="3"/>
  <c r="N291" i="3"/>
  <c r="O291" i="3"/>
  <c r="A292" i="3" a="1"/>
  <c r="A292" i="3" s="1"/>
  <c r="C292" i="3" s="1" a="1"/>
  <c r="C292" i="3" s="1"/>
  <c r="F292" i="3"/>
  <c r="G292" i="3"/>
  <c r="H292" i="3"/>
  <c r="I292" i="3"/>
  <c r="J292" i="3"/>
  <c r="K292" i="3"/>
  <c r="L292" i="3"/>
  <c r="M292" i="3"/>
  <c r="N292" i="3"/>
  <c r="O292" i="3"/>
  <c r="A293" i="3" a="1"/>
  <c r="A293" i="3" s="1"/>
  <c r="C293" i="3" s="1" a="1"/>
  <c r="C293" i="3" s="1"/>
  <c r="F293" i="3"/>
  <c r="G293" i="3"/>
  <c r="H293" i="3"/>
  <c r="I293" i="3"/>
  <c r="J293" i="3"/>
  <c r="K293" i="3"/>
  <c r="L293" i="3"/>
  <c r="M293" i="3"/>
  <c r="N293" i="3"/>
  <c r="O293" i="3"/>
  <c r="A294" i="3" a="1"/>
  <c r="A294" i="3" s="1"/>
  <c r="C294" i="3" s="1" a="1"/>
  <c r="C294" i="3" s="1"/>
  <c r="F294" i="3"/>
  <c r="G294" i="3"/>
  <c r="H294" i="3"/>
  <c r="I294" i="3"/>
  <c r="J294" i="3"/>
  <c r="K294" i="3"/>
  <c r="L294" i="3"/>
  <c r="M294" i="3"/>
  <c r="N294" i="3"/>
  <c r="O294" i="3"/>
  <c r="A295" i="3" a="1"/>
  <c r="A295" i="3" s="1"/>
  <c r="C295" i="3" s="1" a="1"/>
  <c r="C295" i="3" s="1"/>
  <c r="F295" i="3"/>
  <c r="G295" i="3"/>
  <c r="H295" i="3"/>
  <c r="I295" i="3"/>
  <c r="J295" i="3"/>
  <c r="K295" i="3"/>
  <c r="L295" i="3"/>
  <c r="M295" i="3"/>
  <c r="N295" i="3"/>
  <c r="O295" i="3"/>
  <c r="A296" i="3" a="1"/>
  <c r="A296" i="3" s="1"/>
  <c r="C296" i="3" s="1" a="1"/>
  <c r="C296" i="3" s="1"/>
  <c r="F296" i="3"/>
  <c r="G296" i="3"/>
  <c r="H296" i="3"/>
  <c r="I296" i="3"/>
  <c r="J296" i="3"/>
  <c r="K296" i="3"/>
  <c r="L296" i="3"/>
  <c r="M296" i="3"/>
  <c r="N296" i="3"/>
  <c r="O296" i="3"/>
  <c r="A297" i="3" a="1"/>
  <c r="A297" i="3" s="1"/>
  <c r="C297" i="3" s="1" a="1"/>
  <c r="C297" i="3" s="1"/>
  <c r="F297" i="3"/>
  <c r="G297" i="3"/>
  <c r="H297" i="3"/>
  <c r="I297" i="3"/>
  <c r="J297" i="3"/>
  <c r="K297" i="3"/>
  <c r="L297" i="3"/>
  <c r="M297" i="3"/>
  <c r="N297" i="3"/>
  <c r="O297" i="3"/>
  <c r="A298" i="3" a="1"/>
  <c r="A298" i="3" s="1"/>
  <c r="C298" i="3" s="1" a="1"/>
  <c r="C298" i="3" s="1"/>
  <c r="F298" i="3"/>
  <c r="G298" i="3"/>
  <c r="H298" i="3"/>
  <c r="I298" i="3"/>
  <c r="J298" i="3"/>
  <c r="K298" i="3"/>
  <c r="L298" i="3"/>
  <c r="M298" i="3"/>
  <c r="N298" i="3"/>
  <c r="O298" i="3"/>
  <c r="O3" i="3"/>
  <c r="N3" i="3"/>
  <c r="M3" i="3"/>
  <c r="L3" i="3"/>
  <c r="K3" i="3"/>
  <c r="J3" i="3"/>
  <c r="I3" i="3"/>
  <c r="H3" i="3"/>
  <c r="G3" i="3"/>
  <c r="A136" i="3" a="1"/>
  <c r="A134" i="5" a="1"/>
  <c r="A133" i="4" a="1"/>
  <c r="A132" i="3" a="1"/>
  <c r="A131" i="5" a="1"/>
  <c r="A128" i="4" a="1"/>
  <c r="A129" i="4" a="1"/>
  <c r="A127" i="5" a="1"/>
  <c r="A126" i="4" a="1"/>
  <c r="A125" i="4" a="1"/>
  <c r="A123" i="3" a="1"/>
  <c r="A23" i="3" a="1"/>
  <c r="A8" i="3" a="1"/>
  <c r="A102" i="3" a="1"/>
  <c r="A58" i="3" a="1"/>
  <c r="A26" i="3" a="1"/>
  <c r="A93" i="3" a="1"/>
  <c r="A29" i="3" a="1"/>
  <c r="A111" i="5" a="1"/>
  <c r="A28" i="5" a="1"/>
  <c r="A76" i="5" a="1"/>
  <c r="A35" i="4" a="1"/>
  <c r="A61" i="5" a="1"/>
  <c r="A103" i="4" a="1"/>
  <c r="A19" i="5" a="1"/>
  <c r="A30" i="5" a="1"/>
  <c r="A15" i="4" a="1"/>
  <c r="A107" i="4" a="1"/>
  <c r="A18" i="5" a="1"/>
  <c r="A21" i="4" a="1"/>
  <c r="A106" i="5" a="1"/>
  <c r="A39" i="5" a="1"/>
  <c r="A39" i="4" a="1"/>
  <c r="A64" i="5" a="1"/>
  <c r="A98" i="5" a="1"/>
  <c r="A91" i="4" a="1"/>
  <c r="A18" i="4" a="1"/>
  <c r="A36" i="4" a="1"/>
  <c r="A38" i="5" a="1"/>
  <c r="A60" i="3" a="1"/>
  <c r="A95" i="3" a="1"/>
  <c r="A62" i="3" a="1"/>
  <c r="A84" i="3" a="1"/>
  <c r="A53" i="3" a="1"/>
  <c r="A10" i="3" a="1"/>
  <c r="A80" i="3" a="1"/>
  <c r="A115" i="5" a="1"/>
  <c r="A26" i="5" a="1"/>
  <c r="A112" i="5" a="1"/>
  <c r="A75" i="4" a="1"/>
  <c r="A76" i="4" a="1"/>
  <c r="A117" i="5" a="1"/>
  <c r="A16" i="4" a="1"/>
  <c r="A64" i="4" a="1"/>
  <c r="A85" i="3" a="1"/>
  <c r="A114" i="3" a="1"/>
  <c r="A89" i="3" a="1"/>
  <c r="A15" i="3" a="1"/>
  <c r="A74" i="3" a="1"/>
  <c r="A67" i="3" a="1"/>
  <c r="A104" i="3" a="1"/>
  <c r="A30" i="4" a="1"/>
  <c r="A74" i="5" a="1"/>
  <c r="A10" i="4" a="1"/>
  <c r="A85" i="5" a="1"/>
  <c r="A6" i="4" a="1"/>
  <c r="A53" i="4" a="1"/>
  <c r="A14" i="4" a="1"/>
  <c r="A22" i="5" a="1"/>
  <c r="A89" i="4" a="1"/>
  <c r="A16" i="5" a="1"/>
  <c r="A17" i="5" a="1"/>
  <c r="A72" i="5" a="1"/>
  <c r="A69" i="5" a="1"/>
  <c r="A105" i="5" a="1"/>
  <c r="A46" i="4" a="1"/>
  <c r="A62" i="4" a="1"/>
  <c r="A113" i="5" a="1"/>
  <c r="A80" i="4" a="1"/>
  <c r="A112" i="4" a="1"/>
  <c r="A86" i="3" a="1"/>
  <c r="A83" i="3" a="1"/>
  <c r="A71" i="3" a="1"/>
  <c r="A19" i="3" a="1"/>
  <c r="A55" i="3" a="1"/>
  <c r="A52" i="3" a="1"/>
  <c r="A9" i="3" a="1"/>
  <c r="A91" i="5" a="1"/>
  <c r="A94" i="4" a="1"/>
  <c r="A34" i="5" a="1"/>
  <c r="A83" i="5" a="1"/>
  <c r="A103" i="5" a="1"/>
  <c r="A108" i="5" a="1"/>
  <c r="A68" i="5" a="1"/>
  <c r="A25" i="5" a="1"/>
  <c r="A70" i="4" a="1"/>
  <c r="A104" i="4" a="1"/>
  <c r="A53" i="5" a="1"/>
  <c r="A73" i="5" a="1"/>
  <c r="A4" i="4" a="1"/>
  <c r="A84" i="5" a="1"/>
  <c r="A54" i="4" a="1"/>
  <c r="A32" i="5" a="1"/>
  <c r="A135" i="5" a="1"/>
  <c r="A134" i="3" a="1"/>
  <c r="A133" i="3" a="1"/>
  <c r="A131" i="4" a="1"/>
  <c r="A130" i="4" a="1"/>
  <c r="A129" i="5" a="1"/>
  <c r="A127" i="3" a="1"/>
  <c r="A126" i="3" a="1"/>
  <c r="A124" i="4" a="1"/>
  <c r="A122" i="5" a="1"/>
  <c r="A13" i="3" a="1"/>
  <c r="A61" i="3" a="1"/>
  <c r="A48" i="3" a="1"/>
  <c r="A101" i="3" a="1"/>
  <c r="A45" i="3" a="1"/>
  <c r="A66" i="3" a="1"/>
  <c r="A107" i="3" a="1"/>
  <c r="A13" i="4" a="1"/>
  <c r="A105" i="4" a="1"/>
  <c r="A69" i="4" a="1"/>
  <c r="A87" i="4" a="1"/>
  <c r="A52" i="4" a="1"/>
  <c r="A67" i="4" a="1"/>
  <c r="A116" i="4" a="1"/>
  <c r="A4" i="5" a="1"/>
  <c r="A11" i="4" a="1"/>
  <c r="A62" i="5" a="1"/>
  <c r="A38" i="4" a="1"/>
  <c r="A95" i="4" a="1"/>
  <c r="A23" i="4" a="1"/>
  <c r="A5" i="5" a="1"/>
  <c r="A68" i="4" a="1"/>
  <c r="A79" i="5" a="1"/>
  <c r="A10" i="5" a="1"/>
  <c r="A20" i="4" a="1"/>
  <c r="A7" i="5" a="1"/>
  <c r="A94" i="5" a="1"/>
  <c r="A88" i="5" a="1"/>
  <c r="A115" i="3" a="1"/>
  <c r="A32" i="3" a="1"/>
  <c r="A121" i="3" a="1"/>
  <c r="A103" i="3" a="1"/>
  <c r="A100" i="3" a="1"/>
  <c r="A120" i="3" a="1"/>
  <c r="A42" i="3" a="1"/>
  <c r="A118" i="5" a="1"/>
  <c r="A82" i="5" a="1"/>
  <c r="A78" i="5" a="1"/>
  <c r="A22" i="4" a="1"/>
  <c r="A73" i="4" a="1"/>
  <c r="A17" i="4" a="1"/>
  <c r="A110" i="5" a="1"/>
  <c r="A93" i="5" a="1"/>
  <c r="A40" i="3" a="1"/>
  <c r="A59" i="3" a="1"/>
  <c r="A30" i="3" a="1"/>
  <c r="A46" i="3" a="1"/>
  <c r="A3" i="3" a="1"/>
  <c r="A16" i="3" a="1"/>
  <c r="A68" i="3" a="1"/>
  <c r="C47" i="3" a="1"/>
  <c r="A45" i="4" a="1"/>
  <c r="A72" i="4" a="1"/>
  <c r="A29" i="4" a="1"/>
  <c r="A104" i="5" a="1"/>
  <c r="A43" i="5" a="1"/>
  <c r="A13" i="5" a="1"/>
  <c r="A56" i="5" a="1"/>
  <c r="A66" i="5" a="1"/>
  <c r="A96" i="5" a="1"/>
  <c r="A48" i="4" a="1"/>
  <c r="A8" i="5" a="1"/>
  <c r="C39" i="3" a="1"/>
  <c r="A114" i="5" a="1"/>
  <c r="A77" i="4" a="1"/>
  <c r="A12" i="4" a="1"/>
  <c r="A75" i="5" a="1"/>
  <c r="A109" i="4" a="1"/>
  <c r="A122" i="4" a="1"/>
  <c r="A109" i="3" a="1"/>
  <c r="A49" i="3" a="1"/>
  <c r="A88" i="3" a="1"/>
  <c r="A79" i="3" a="1"/>
  <c r="A18" i="3" a="1"/>
  <c r="A35" i="3" a="1"/>
  <c r="A34" i="3" a="1"/>
  <c r="A96" i="4" a="1"/>
  <c r="A102" i="5" a="1"/>
  <c r="A71" i="4" a="1"/>
  <c r="A84" i="4" a="1"/>
  <c r="A42" i="4" a="1"/>
  <c r="A60" i="5" a="1"/>
  <c r="A101" i="4" a="1"/>
  <c r="A58" i="5" a="1"/>
  <c r="A81" i="5" a="1"/>
  <c r="A89" i="5" a="1"/>
  <c r="A23" i="5" a="1"/>
  <c r="A90" i="4" a="1"/>
  <c r="A117" i="4" a="1"/>
  <c r="A15" i="5" a="1"/>
  <c r="A55" i="4" a="1"/>
  <c r="A50" i="4" a="1"/>
  <c r="A92" i="4" a="1"/>
  <c r="A99" i="5" a="1"/>
  <c r="A51" i="4" a="1"/>
  <c r="A50" i="3" a="1"/>
  <c r="A43" i="3" a="1"/>
  <c r="A25" i="3" a="1"/>
  <c r="A119" i="5" a="1"/>
  <c r="A136" i="5" a="1"/>
  <c r="A135" i="4" a="1"/>
  <c r="A134" i="4" a="1"/>
  <c r="A132" i="5" a="1"/>
  <c r="A130" i="5" a="1"/>
  <c r="A131" i="3" a="1"/>
  <c r="A128" i="3" a="1"/>
  <c r="A127" i="4" a="1"/>
  <c r="A125" i="3" a="1"/>
  <c r="A124" i="5" a="1"/>
  <c r="A44" i="3" a="1"/>
  <c r="A87" i="3" a="1"/>
  <c r="A77" i="3" a="1"/>
  <c r="A20" i="3" a="1"/>
  <c r="A24" i="3" a="1"/>
  <c r="A73" i="3" a="1"/>
  <c r="A36" i="3" a="1"/>
  <c r="A121" i="4" a="1"/>
  <c r="A48" i="5" a="1"/>
  <c r="A111" i="4" a="1"/>
  <c r="A77" i="5" a="1"/>
  <c r="A61" i="4" a="1"/>
  <c r="A66" i="4" a="1"/>
  <c r="A35" i="5" a="1"/>
  <c r="A80" i="5" a="1"/>
  <c r="A36" i="5" a="1"/>
  <c r="A6" i="5" a="1"/>
  <c r="A40" i="4" a="1"/>
  <c r="A113" i="4" a="1"/>
  <c r="A9" i="4" a="1"/>
  <c r="A107" i="5" a="1"/>
  <c r="A49" i="4" a="1"/>
  <c r="A55" i="5" a="1"/>
  <c r="A108" i="4" a="1"/>
  <c r="A50" i="5" a="1"/>
  <c r="A70" i="5" a="1"/>
  <c r="A109" i="5" a="1"/>
  <c r="C37" i="3" a="1"/>
  <c r="A123" i="4" a="1"/>
  <c r="A51" i="3" a="1"/>
  <c r="A82" i="3" a="1"/>
  <c r="A116" i="3" a="1"/>
  <c r="A94" i="3" a="1"/>
  <c r="A54" i="3" a="1"/>
  <c r="A14" i="3" a="1"/>
  <c r="A72" i="3" a="1"/>
  <c r="A110" i="4" a="1"/>
  <c r="A42" i="5" a="1"/>
  <c r="A92" i="5" a="1"/>
  <c r="A78" i="4" a="1"/>
  <c r="A95" i="5" a="1"/>
  <c r="A26" i="4" a="1"/>
  <c r="A24" i="4" a="1"/>
  <c r="A123" i="5" a="1"/>
  <c r="A70" i="3" a="1"/>
  <c r="A27" i="3" a="1"/>
  <c r="A65" i="3" a="1"/>
  <c r="A111" i="3" a="1"/>
  <c r="A6" i="3" a="1"/>
  <c r="A5" i="3" a="1"/>
  <c r="A92" i="3" a="1"/>
  <c r="A97" i="4" a="1"/>
  <c r="A27" i="5" a="1"/>
  <c r="A40" i="5" a="1"/>
  <c r="A57" i="4" a="1"/>
  <c r="A41" i="4" a="1"/>
  <c r="A71" i="5" a="1"/>
  <c r="A115" i="4" a="1"/>
  <c r="A44" i="4" a="1"/>
  <c r="A21" i="5" a="1"/>
  <c r="A106" i="4" a="1"/>
  <c r="A63" i="5" a="1"/>
  <c r="A60" i="4" a="1"/>
  <c r="A34" i="4" a="1"/>
  <c r="A31" i="5" a="1"/>
  <c r="A3" i="4" a="1"/>
  <c r="A14" i="5" a="1"/>
  <c r="A63" i="4" a="1"/>
  <c r="A67" i="5" a="1"/>
  <c r="A21" i="3" a="1"/>
  <c r="A75" i="3" a="1"/>
  <c r="A113" i="3" a="1"/>
  <c r="A97" i="3" a="1"/>
  <c r="A108" i="3" a="1"/>
  <c r="A17" i="3" a="1"/>
  <c r="A63" i="3" a="1"/>
  <c r="A120" i="5" a="1"/>
  <c r="A27" i="4" a="1"/>
  <c r="A116" i="5" a="1"/>
  <c r="A3" i="5" a="1"/>
  <c r="A83" i="4" a="1"/>
  <c r="A11" i="5" a="1"/>
  <c r="A85" i="4" a="1"/>
  <c r="A46" i="5" a="1"/>
  <c r="A20" i="5" a="1"/>
  <c r="A8" i="4" a="1"/>
  <c r="A58" i="4" a="1"/>
  <c r="A114" i="4" a="1"/>
  <c r="A41" i="3" a="1"/>
  <c r="A64" i="3" a="1"/>
  <c r="A74" i="4" a="1"/>
  <c r="A118" i="4" a="1"/>
  <c r="A100" i="4" a="1"/>
  <c r="A136" i="4" a="1"/>
  <c r="A135" i="3" a="1"/>
  <c r="A133" i="5" a="1"/>
  <c r="A132" i="4" a="1"/>
  <c r="A130" i="3" a="1"/>
  <c r="A129" i="3" a="1"/>
  <c r="A128" i="5" a="1"/>
  <c r="A126" i="5" a="1"/>
  <c r="A125" i="5" a="1"/>
  <c r="A124" i="3" a="1"/>
  <c r="A105" i="3" a="1"/>
  <c r="A4" i="3" a="1"/>
  <c r="A99" i="3" a="1"/>
  <c r="A69" i="3" a="1"/>
  <c r="A12" i="3" a="1"/>
  <c r="A110" i="3" a="1"/>
  <c r="A11" i="3" a="1"/>
  <c r="A119" i="4" a="1"/>
  <c r="A29" i="5" a="1"/>
  <c r="A97" i="5" a="1"/>
  <c r="A88" i="4" a="1"/>
  <c r="A25" i="4" a="1"/>
  <c r="C2" i="3" a="1"/>
  <c r="A52" i="5" a="1"/>
  <c r="A98" i="4" a="1"/>
  <c r="A19" i="4" a="1"/>
  <c r="A81" i="4" a="1"/>
  <c r="A28" i="4" a="1"/>
  <c r="A24" i="5" a="1"/>
  <c r="A121" i="5" a="1"/>
  <c r="A44" i="5" a="1"/>
  <c r="A102" i="4" a="1"/>
  <c r="A90" i="5" a="1"/>
  <c r="C33" i="3" a="1"/>
  <c r="A59" i="5" a="1"/>
  <c r="A87" i="5" a="1"/>
  <c r="A5" i="4" a="1"/>
  <c r="A31" i="4" a="1"/>
  <c r="A122" i="3" a="1"/>
  <c r="A31" i="3" a="1"/>
  <c r="A91" i="3" a="1"/>
  <c r="A78" i="3" a="1"/>
  <c r="A56" i="3" a="1"/>
  <c r="A76" i="3" a="1"/>
  <c r="A7" i="3" a="1"/>
  <c r="A112" i="3" a="1"/>
  <c r="A45" i="5" a="1"/>
  <c r="A101" i="5" a="1"/>
  <c r="A65" i="4" a="1"/>
  <c r="A65" i="5" a="1"/>
  <c r="A86" i="5" a="1"/>
  <c r="A32" i="4" a="1"/>
  <c r="A9" i="5" a="1"/>
  <c r="A118" i="3" a="1"/>
  <c r="A57" i="3" a="1"/>
  <c r="A106" i="3" a="1"/>
  <c r="A90" i="3" a="1"/>
  <c r="A81" i="3" a="1"/>
  <c r="A96" i="3" a="1"/>
  <c r="A28" i="3" a="1"/>
  <c r="A120" i="4" a="1"/>
  <c r="A54" i="5" a="1"/>
  <c r="A56" i="4" a="1"/>
  <c r="A7" i="4" a="1"/>
  <c r="A51" i="5" a="1"/>
  <c r="A49" i="5" a="1"/>
  <c r="A86" i="4" a="1"/>
  <c r="A100" i="5" a="1"/>
  <c r="A57" i="5" a="1"/>
  <c r="A99" i="4" a="1"/>
  <c r="C38" i="3" a="1"/>
  <c r="A82" i="4" a="1"/>
  <c r="A59" i="4" a="1"/>
  <c r="A98" i="3" a="1"/>
  <c r="A22" i="3" a="1"/>
  <c r="A79" i="4" a="1"/>
  <c r="A12" i="5" a="1"/>
  <c r="A43" i="4" a="1"/>
  <c r="A93" i="4" a="1"/>
  <c r="A41" i="5" a="1"/>
  <c r="H79" i="4" l="1"/>
  <c r="N119" i="3"/>
  <c r="M119" i="3"/>
  <c r="A136" i="4"/>
  <c r="A136" i="5"/>
  <c r="A136" i="3"/>
  <c r="A135" i="3"/>
  <c r="A135" i="4"/>
  <c r="A135" i="5"/>
  <c r="A134" i="4"/>
  <c r="A134" i="3"/>
  <c r="A134" i="5"/>
  <c r="A133" i="3"/>
  <c r="A133" i="4"/>
  <c r="C133" i="4" s="1" a="1"/>
  <c r="A133" i="5"/>
  <c r="C133" i="5" s="1" a="1"/>
  <c r="A132" i="3"/>
  <c r="C132" i="3" s="1" a="1"/>
  <c r="A132" i="4"/>
  <c r="C132" i="4" s="1" a="1"/>
  <c r="A132" i="5"/>
  <c r="A131" i="3"/>
  <c r="A130" i="4"/>
  <c r="A131" i="5"/>
  <c r="A130" i="3"/>
  <c r="A130" i="5"/>
  <c r="A131" i="4"/>
  <c r="N30" i="4"/>
  <c r="O129" i="4"/>
  <c r="O129" i="5"/>
  <c r="A129" i="4"/>
  <c r="A128" i="5"/>
  <c r="A128" i="3"/>
  <c r="C128" i="3" s="1" a="1"/>
  <c r="A129" i="5"/>
  <c r="C129" i="5" s="1" a="1"/>
  <c r="A128" i="4"/>
  <c r="C128" i="4" s="1" a="1"/>
  <c r="A129" i="3"/>
  <c r="A127" i="4"/>
  <c r="A127" i="3"/>
  <c r="A127" i="5"/>
  <c r="A126" i="3"/>
  <c r="A126" i="4"/>
  <c r="A126" i="5"/>
  <c r="O60" i="4"/>
  <c r="O42" i="4"/>
  <c r="O53" i="4"/>
  <c r="O85" i="4"/>
  <c r="A125" i="4"/>
  <c r="C125" i="4" s="1" a="1"/>
  <c r="A125" i="5"/>
  <c r="C125" i="5" s="1" a="1"/>
  <c r="A125" i="3"/>
  <c r="N59" i="4"/>
  <c r="N50" i="4"/>
  <c r="N45" i="4"/>
  <c r="N65" i="4"/>
  <c r="A124" i="5"/>
  <c r="A124" i="4"/>
  <c r="A124" i="3"/>
  <c r="L123" i="5"/>
  <c r="A123" i="5"/>
  <c r="A123" i="4"/>
  <c r="A123" i="3"/>
  <c r="K103" i="4"/>
  <c r="H119" i="4"/>
  <c r="M119" i="4"/>
  <c r="K99" i="4"/>
  <c r="K106" i="4"/>
  <c r="H118" i="5"/>
  <c r="J119" i="4"/>
  <c r="A122" i="3"/>
  <c r="A122" i="5"/>
  <c r="A122" i="4"/>
  <c r="A120" i="3"/>
  <c r="A121" i="3"/>
  <c r="A121" i="5"/>
  <c r="A119" i="4"/>
  <c r="A119" i="5"/>
  <c r="A121" i="4"/>
  <c r="A120" i="5"/>
  <c r="A120" i="4"/>
  <c r="G118" i="3"/>
  <c r="K119" i="3"/>
  <c r="O118" i="3"/>
  <c r="K119" i="4"/>
  <c r="O119" i="3"/>
  <c r="O119" i="4"/>
  <c r="H118" i="3"/>
  <c r="L119" i="3"/>
  <c r="J119" i="3"/>
  <c r="I119" i="3"/>
  <c r="L119" i="4"/>
  <c r="H119" i="5"/>
  <c r="G89" i="4"/>
  <c r="G84" i="4"/>
  <c r="O118" i="4"/>
  <c r="O103" i="4"/>
  <c r="N119" i="4"/>
  <c r="K119" i="5"/>
  <c r="J119" i="5"/>
  <c r="M118" i="5"/>
  <c r="O119" i="5"/>
  <c r="L119" i="5"/>
  <c r="M119" i="5"/>
  <c r="G119" i="5"/>
  <c r="I119" i="5"/>
  <c r="N119" i="5"/>
  <c r="I119" i="4"/>
  <c r="L118" i="5"/>
  <c r="G118" i="5"/>
  <c r="K118" i="5"/>
  <c r="J118" i="4"/>
  <c r="I118" i="4"/>
  <c r="N118" i="4"/>
  <c r="L118" i="4"/>
  <c r="J118" i="3"/>
  <c r="M118" i="3"/>
  <c r="I118" i="3"/>
  <c r="J118" i="5"/>
  <c r="O118" i="5"/>
  <c r="M118" i="4"/>
  <c r="G118" i="4"/>
  <c r="N118" i="3"/>
  <c r="I118" i="5"/>
  <c r="N118" i="5"/>
  <c r="H118" i="4"/>
  <c r="K118" i="4"/>
  <c r="N114" i="3"/>
  <c r="L114" i="3"/>
  <c r="N109" i="3"/>
  <c r="M44" i="4"/>
  <c r="I84" i="4"/>
  <c r="G78" i="4"/>
  <c r="M46" i="4"/>
  <c r="M29" i="4"/>
  <c r="M114" i="3"/>
  <c r="M109" i="3"/>
  <c r="M106" i="3"/>
  <c r="M39" i="4"/>
  <c r="I75" i="4"/>
  <c r="A118" i="4"/>
  <c r="A118" i="5"/>
  <c r="A118" i="3"/>
  <c r="A117" i="4"/>
  <c r="A117" i="5"/>
  <c r="H56" i="5"/>
  <c r="G75" i="5"/>
  <c r="G84" i="5"/>
  <c r="G79" i="4"/>
  <c r="K114" i="4"/>
  <c r="A110" i="3"/>
  <c r="A82" i="3"/>
  <c r="A64" i="3"/>
  <c r="A46" i="3"/>
  <c r="A25" i="3"/>
  <c r="A8" i="3"/>
  <c r="A112" i="3"/>
  <c r="A103" i="3"/>
  <c r="A99" i="3"/>
  <c r="A83" i="3"/>
  <c r="A74" i="3"/>
  <c r="A69" i="3"/>
  <c r="A67" i="3"/>
  <c r="A59" i="3"/>
  <c r="C59" i="3" s="1" a="1"/>
  <c r="A53" i="3"/>
  <c r="A43" i="3"/>
  <c r="C43" i="3" s="1" a="1"/>
  <c r="A41" i="3"/>
  <c r="A32" i="3"/>
  <c r="A24" i="3"/>
  <c r="A15" i="3"/>
  <c r="A10" i="3"/>
  <c r="A4" i="3"/>
  <c r="A107" i="3"/>
  <c r="A84" i="3"/>
  <c r="A73" i="3"/>
  <c r="A50" i="3"/>
  <c r="A34" i="3"/>
  <c r="A20" i="3"/>
  <c r="C20" i="3" s="1" a="1"/>
  <c r="A17" i="3"/>
  <c r="A114" i="3"/>
  <c r="C114" i="3" s="1" a="1"/>
  <c r="A108" i="3"/>
  <c r="A97" i="3"/>
  <c r="C97" i="3" s="1" a="1"/>
  <c r="A96" i="3"/>
  <c r="A95" i="3"/>
  <c r="A92" i="3"/>
  <c r="A90" i="3"/>
  <c r="A89" i="3"/>
  <c r="A87" i="3"/>
  <c r="A81" i="3"/>
  <c r="A78" i="3"/>
  <c r="A76" i="3"/>
  <c r="A75" i="3"/>
  <c r="A72" i="3"/>
  <c r="A63" i="3"/>
  <c r="C63" i="3" s="1" a="1"/>
  <c r="A62" i="3"/>
  <c r="A57" i="3"/>
  <c r="C57" i="3" s="1" a="1"/>
  <c r="A56" i="3"/>
  <c r="A48" i="3"/>
  <c r="C48" i="3" s="1" a="1"/>
  <c r="A45" i="3"/>
  <c r="A31" i="3"/>
  <c r="A29" i="3"/>
  <c r="A28" i="3"/>
  <c r="A18" i="3"/>
  <c r="A13" i="3"/>
  <c r="A9" i="3"/>
  <c r="A7" i="3"/>
  <c r="A6" i="3"/>
  <c r="A109" i="3"/>
  <c r="A101" i="3"/>
  <c r="A88" i="3"/>
  <c r="C88" i="3" s="1" a="1"/>
  <c r="A77" i="3"/>
  <c r="A70" i="3"/>
  <c r="C70" i="3" s="1" a="1"/>
  <c r="A68" i="3"/>
  <c r="A66" i="3"/>
  <c r="C66" i="3" s="1" a="1"/>
  <c r="A54" i="3"/>
  <c r="A51" i="3"/>
  <c r="A42" i="3"/>
  <c r="A35" i="3"/>
  <c r="A26" i="3"/>
  <c r="A23" i="3"/>
  <c r="A11" i="3"/>
  <c r="A5" i="3"/>
  <c r="A113" i="3"/>
  <c r="A86" i="3"/>
  <c r="A79" i="3"/>
  <c r="A65" i="3"/>
  <c r="C65" i="3" s="1" a="1"/>
  <c r="A55" i="3"/>
  <c r="A40" i="3"/>
  <c r="C40" i="3" s="1" a="1"/>
  <c r="A22" i="3"/>
  <c r="A14" i="3"/>
  <c r="C14" i="3" s="1" a="1"/>
  <c r="A3" i="3"/>
  <c r="A115" i="3"/>
  <c r="A111" i="3"/>
  <c r="A116" i="3"/>
  <c r="A106" i="3"/>
  <c r="A105" i="3"/>
  <c r="A104" i="3"/>
  <c r="A102" i="3"/>
  <c r="A100" i="3"/>
  <c r="A98" i="3"/>
  <c r="A94" i="3"/>
  <c r="A93" i="3"/>
  <c r="C93" i="3" s="1" a="1"/>
  <c r="A91" i="3"/>
  <c r="A85" i="3"/>
  <c r="C85" i="3" s="1" a="1"/>
  <c r="A80" i="3"/>
  <c r="A71" i="3"/>
  <c r="C71" i="3" s="1" a="1"/>
  <c r="A61" i="3"/>
  <c r="A60" i="3"/>
  <c r="A58" i="3"/>
  <c r="A52" i="3"/>
  <c r="A49" i="3"/>
  <c r="A44" i="3"/>
  <c r="A36" i="3"/>
  <c r="A30" i="3"/>
  <c r="A27" i="3"/>
  <c r="A21" i="3"/>
  <c r="A19" i="3"/>
  <c r="A16" i="3"/>
  <c r="C16" i="3" s="1" a="1"/>
  <c r="A12" i="3"/>
  <c r="C39" i="3"/>
  <c r="C33" i="3"/>
  <c r="C47" i="3"/>
  <c r="C38" i="3"/>
  <c r="C37" i="3"/>
  <c r="C2" i="3"/>
  <c r="O40" i="4"/>
  <c r="H89" i="4"/>
  <c r="H75" i="4"/>
  <c r="O45" i="4"/>
  <c r="O35" i="4"/>
  <c r="O99" i="4"/>
  <c r="O109" i="4"/>
  <c r="O106" i="4"/>
  <c r="O114" i="4"/>
  <c r="M36" i="4"/>
  <c r="M31" i="4"/>
  <c r="M32" i="4"/>
  <c r="J40" i="4"/>
  <c r="J43" i="4"/>
  <c r="J109" i="4"/>
  <c r="A114" i="5"/>
  <c r="A98" i="4"/>
  <c r="A112" i="5"/>
  <c r="A108" i="4"/>
  <c r="A9" i="5"/>
  <c r="A43" i="4"/>
  <c r="A97" i="5"/>
  <c r="A100" i="4"/>
  <c r="A111" i="4"/>
  <c r="A102" i="4"/>
  <c r="C102" i="4" s="1" a="1"/>
  <c r="A106" i="4"/>
  <c r="A100" i="5"/>
  <c r="C100" i="5" s="1" a="1"/>
  <c r="A116" i="5"/>
  <c r="C116" i="5" s="1" a="1"/>
  <c r="A103" i="5"/>
  <c r="C103" i="5" s="1" a="1"/>
  <c r="A105" i="5"/>
  <c r="A59" i="5"/>
  <c r="A56" i="4"/>
  <c r="A113" i="5"/>
  <c r="A109" i="5"/>
  <c r="A116" i="4"/>
  <c r="A101" i="5"/>
  <c r="A8" i="5"/>
  <c r="A112" i="4"/>
  <c r="A101" i="4"/>
  <c r="A105" i="4"/>
  <c r="A109" i="4"/>
  <c r="C109" i="4" s="1" a="1"/>
  <c r="A107" i="4"/>
  <c r="A115" i="4"/>
  <c r="C115" i="4" s="1" a="1"/>
  <c r="A102" i="5"/>
  <c r="C102" i="5" s="1" a="1"/>
  <c r="A104" i="5"/>
  <c r="C104" i="5" s="1" a="1"/>
  <c r="A107" i="5"/>
  <c r="A76" i="4"/>
  <c r="A27" i="5"/>
  <c r="A110" i="5"/>
  <c r="A104" i="4"/>
  <c r="A98" i="5"/>
  <c r="A97" i="4"/>
  <c r="A113" i="4"/>
  <c r="A99" i="4"/>
  <c r="A103" i="4"/>
  <c r="A110" i="4"/>
  <c r="A114" i="4"/>
  <c r="C114" i="4" s="1" a="1"/>
  <c r="A106" i="5"/>
  <c r="C106" i="5" s="1" a="1"/>
  <c r="A108" i="5"/>
  <c r="C108" i="5" s="1" a="1"/>
  <c r="A111" i="5"/>
  <c r="C111" i="5" s="1" a="1"/>
  <c r="A115" i="5"/>
  <c r="C115" i="5" s="1" a="1"/>
  <c r="A75" i="5"/>
  <c r="A43" i="5"/>
  <c r="A91" i="5"/>
  <c r="A99" i="5"/>
  <c r="N38" i="4"/>
  <c r="K114" i="3"/>
  <c r="O111" i="4"/>
  <c r="N35" i="4"/>
  <c r="N109" i="4"/>
  <c r="J99" i="4"/>
  <c r="J45" i="4"/>
  <c r="J94" i="4"/>
  <c r="N43" i="4"/>
  <c r="N106" i="4"/>
  <c r="J50" i="4"/>
  <c r="J114" i="4"/>
  <c r="J83" i="4"/>
  <c r="N114" i="4"/>
  <c r="J38" i="4"/>
  <c r="J103" i="4"/>
  <c r="J30" i="4"/>
  <c r="N103" i="4"/>
  <c r="O74" i="4"/>
  <c r="N40" i="4"/>
  <c r="J35" i="4"/>
  <c r="J59" i="4"/>
  <c r="N83" i="4"/>
  <c r="N99" i="4"/>
  <c r="N111" i="5"/>
  <c r="N111" i="3"/>
  <c r="L114" i="4"/>
  <c r="O111" i="5"/>
  <c r="M114" i="4"/>
  <c r="M114" i="5"/>
  <c r="J114" i="5"/>
  <c r="N114" i="5"/>
  <c r="K114" i="5"/>
  <c r="O114" i="5"/>
  <c r="L114" i="5"/>
  <c r="L106" i="3"/>
  <c r="L103" i="3"/>
  <c r="L109" i="3"/>
  <c r="I79" i="4"/>
  <c r="L111" i="3"/>
  <c r="K111" i="4"/>
  <c r="J106" i="4"/>
  <c r="K111" i="5"/>
  <c r="L111" i="5"/>
  <c r="N111" i="4"/>
  <c r="M111" i="5"/>
  <c r="L111" i="4"/>
  <c r="M111" i="4"/>
  <c r="K109" i="3"/>
  <c r="K103" i="3"/>
  <c r="K106" i="3"/>
  <c r="M109" i="5"/>
  <c r="J109" i="5"/>
  <c r="K109" i="5"/>
  <c r="O109" i="5"/>
  <c r="L109" i="5"/>
  <c r="N109" i="5"/>
  <c r="L109" i="4"/>
  <c r="M109" i="4"/>
  <c r="N106" i="3"/>
  <c r="N99" i="3"/>
  <c r="N103" i="3"/>
  <c r="L106" i="4"/>
  <c r="M106" i="5"/>
  <c r="J106" i="5"/>
  <c r="N106" i="5"/>
  <c r="K106" i="5"/>
  <c r="O106" i="5"/>
  <c r="L106" i="5"/>
  <c r="M106" i="4"/>
  <c r="M103" i="5"/>
  <c r="M99" i="5"/>
  <c r="L103" i="5"/>
  <c r="L103" i="4"/>
  <c r="O103" i="5"/>
  <c r="M103" i="4"/>
  <c r="K103" i="5"/>
  <c r="J103" i="5"/>
  <c r="N103" i="5"/>
  <c r="M103" i="3"/>
  <c r="M99" i="3"/>
  <c r="L99" i="5"/>
  <c r="K99" i="3"/>
  <c r="J99" i="5"/>
  <c r="N99" i="5"/>
  <c r="L99" i="4"/>
  <c r="K99" i="5"/>
  <c r="M99" i="4"/>
  <c r="O99" i="5"/>
  <c r="L99" i="3"/>
  <c r="L83" i="4"/>
  <c r="I78" i="3"/>
  <c r="I58" i="4"/>
  <c r="O78" i="4"/>
  <c r="O39" i="4"/>
  <c r="L94" i="4"/>
  <c r="L43" i="4"/>
  <c r="L45" i="4"/>
  <c r="L35" i="4"/>
  <c r="L50" i="4"/>
  <c r="L30" i="4"/>
  <c r="L38" i="4"/>
  <c r="L65" i="4"/>
  <c r="L40" i="4"/>
  <c r="N77" i="4"/>
  <c r="L58" i="4"/>
  <c r="K58" i="4"/>
  <c r="H36" i="3"/>
  <c r="I32" i="3"/>
  <c r="H32" i="3"/>
  <c r="F31" i="3"/>
  <c r="F32" i="3"/>
  <c r="K31" i="3"/>
  <c r="J31" i="3"/>
  <c r="H31" i="3"/>
  <c r="H39" i="3" s="1"/>
  <c r="H44" i="3" s="1"/>
  <c r="H46" i="3"/>
  <c r="G51" i="3"/>
  <c r="G46" i="3"/>
  <c r="M77" i="5"/>
  <c r="N36" i="4"/>
  <c r="N29" i="4"/>
  <c r="N39" i="4"/>
  <c r="N31" i="4"/>
  <c r="N46" i="4"/>
  <c r="N32" i="4"/>
  <c r="N51" i="4"/>
  <c r="H77" i="4"/>
  <c r="J80" i="5"/>
  <c r="K84" i="4"/>
  <c r="K75" i="4"/>
  <c r="N78" i="4"/>
  <c r="L74" i="4"/>
  <c r="L88" i="4"/>
  <c r="L53" i="4"/>
  <c r="M89" i="4"/>
  <c r="M77" i="4"/>
  <c r="L60" i="4"/>
  <c r="L87" i="4"/>
  <c r="L42" i="4"/>
  <c r="M75" i="4"/>
  <c r="L85" i="4"/>
  <c r="O80" i="5"/>
  <c r="M74" i="4"/>
  <c r="L57" i="4"/>
  <c r="M87" i="4"/>
  <c r="M88" i="4"/>
  <c r="M60" i="4"/>
  <c r="M80" i="5"/>
  <c r="M42" i="4"/>
  <c r="N46" i="5"/>
  <c r="M85" i="4"/>
  <c r="M53" i="4"/>
  <c r="M58" i="4"/>
  <c r="L56" i="4"/>
  <c r="K59" i="5"/>
  <c r="N42" i="5"/>
  <c r="I79" i="5"/>
  <c r="I80" i="5"/>
  <c r="M81" i="5"/>
  <c r="O36" i="5"/>
  <c r="K88" i="5"/>
  <c r="O39" i="5"/>
  <c r="O46" i="5"/>
  <c r="O31" i="5"/>
  <c r="K87" i="5"/>
  <c r="I80" i="4"/>
  <c r="O29" i="5"/>
  <c r="K53" i="5"/>
  <c r="O51" i="5"/>
  <c r="J58" i="4"/>
  <c r="I57" i="4"/>
  <c r="K74" i="5"/>
  <c r="K60" i="5"/>
  <c r="K42" i="5"/>
  <c r="O32" i="5"/>
  <c r="K85" i="5"/>
  <c r="M43" i="4"/>
  <c r="O81" i="5"/>
  <c r="O58" i="4"/>
  <c r="M65" i="4"/>
  <c r="O74" i="5"/>
  <c r="L75" i="5"/>
  <c r="N38" i="5"/>
  <c r="L84" i="5"/>
  <c r="H77" i="5"/>
  <c r="K45" i="4"/>
  <c r="J77" i="5"/>
  <c r="N80" i="4"/>
  <c r="L40" i="5"/>
  <c r="K80" i="4"/>
  <c r="J84" i="5"/>
  <c r="L83" i="5"/>
  <c r="K35" i="5"/>
  <c r="L30" i="5"/>
  <c r="N29" i="5"/>
  <c r="K40" i="5"/>
  <c r="K38" i="5"/>
  <c r="N36" i="5"/>
  <c r="L35" i="5"/>
  <c r="L45" i="5"/>
  <c r="N39" i="5"/>
  <c r="L65" i="5"/>
  <c r="L38" i="5"/>
  <c r="L50" i="5"/>
  <c r="K79" i="4"/>
  <c r="H55" i="4"/>
  <c r="K77" i="4"/>
  <c r="K94" i="5"/>
  <c r="M88" i="5"/>
  <c r="O77" i="5"/>
  <c r="L80" i="4"/>
  <c r="M60" i="5"/>
  <c r="N81" i="4"/>
  <c r="M42" i="5"/>
  <c r="N43" i="5"/>
  <c r="O81" i="4"/>
  <c r="N89" i="5"/>
  <c r="M53" i="5"/>
  <c r="O35" i="5"/>
  <c r="M83" i="4"/>
  <c r="L57" i="5"/>
  <c r="O40" i="5"/>
  <c r="M38" i="4"/>
  <c r="M78" i="5"/>
  <c r="M30" i="5"/>
  <c r="K38" i="4"/>
  <c r="N87" i="4"/>
  <c r="K94" i="4"/>
  <c r="M40" i="4"/>
  <c r="I55" i="4"/>
  <c r="K40" i="4"/>
  <c r="K35" i="4"/>
  <c r="H58" i="4"/>
  <c r="O84" i="4"/>
  <c r="M81" i="4"/>
  <c r="O45" i="5"/>
  <c r="N80" i="5"/>
  <c r="O65" i="5"/>
  <c r="M38" i="5"/>
  <c r="O59" i="5"/>
  <c r="K59" i="4"/>
  <c r="N42" i="4"/>
  <c r="O89" i="4"/>
  <c r="L36" i="5"/>
  <c r="O85" i="5"/>
  <c r="L39" i="5"/>
  <c r="I55" i="5"/>
  <c r="N81" i="5"/>
  <c r="J84" i="4"/>
  <c r="J79" i="4"/>
  <c r="O80" i="4"/>
  <c r="K50" i="4"/>
  <c r="K83" i="4"/>
  <c r="J75" i="4"/>
  <c r="K43" i="4"/>
  <c r="G80" i="4"/>
  <c r="K30" i="4"/>
  <c r="O29" i="4"/>
  <c r="N77" i="5"/>
  <c r="M50" i="5"/>
  <c r="L44" i="4"/>
  <c r="K87" i="4"/>
  <c r="O77" i="4"/>
  <c r="L39" i="4"/>
  <c r="J57" i="4"/>
  <c r="L75" i="4"/>
  <c r="O38" i="4"/>
  <c r="O59" i="4"/>
  <c r="L32" i="4"/>
  <c r="L29" i="4"/>
  <c r="K77" i="5"/>
  <c r="J83" i="5"/>
  <c r="L31" i="4"/>
  <c r="O50" i="4"/>
  <c r="N58" i="4"/>
  <c r="O43" i="4"/>
  <c r="K88" i="4"/>
  <c r="I77" i="4"/>
  <c r="J80" i="4"/>
  <c r="O65" i="4"/>
  <c r="O30" i="4"/>
  <c r="H80" i="4"/>
  <c r="L46" i="4"/>
  <c r="K57" i="5"/>
  <c r="L42" i="5"/>
  <c r="I57" i="5"/>
  <c r="L36" i="4"/>
  <c r="K57" i="4"/>
  <c r="K74" i="4"/>
  <c r="K60" i="4"/>
  <c r="K42" i="4"/>
  <c r="K85" i="4"/>
  <c r="H57" i="4"/>
  <c r="M78" i="4"/>
  <c r="N56" i="4"/>
  <c r="K53" i="4"/>
  <c r="I77" i="5"/>
  <c r="J55" i="5"/>
  <c r="N87" i="5"/>
  <c r="N74" i="5"/>
  <c r="M74" i="5"/>
  <c r="M85" i="5"/>
  <c r="N88" i="5"/>
  <c r="N32" i="5"/>
  <c r="N53" i="5"/>
  <c r="L56" i="5"/>
  <c r="N40" i="5"/>
  <c r="M87" i="5"/>
  <c r="N31" i="5"/>
  <c r="N60" i="5"/>
  <c r="N85" i="5"/>
  <c r="N45" i="5"/>
  <c r="K80" i="5"/>
  <c r="O89" i="5"/>
  <c r="N65" i="5"/>
  <c r="M89" i="5"/>
  <c r="J38" i="5"/>
  <c r="M36" i="5"/>
  <c r="J59" i="5"/>
  <c r="M39" i="5"/>
  <c r="J79" i="5"/>
  <c r="H55" i="5"/>
  <c r="J40" i="5"/>
  <c r="O84" i="5"/>
  <c r="H58" i="5"/>
  <c r="J35" i="5"/>
  <c r="M46" i="5"/>
  <c r="L87" i="5"/>
  <c r="M31" i="5"/>
  <c r="L60" i="5"/>
  <c r="M29" i="5"/>
  <c r="L88" i="5"/>
  <c r="L53" i="5"/>
  <c r="J30" i="5"/>
  <c r="M44" i="5"/>
  <c r="J94" i="5"/>
  <c r="L74" i="5"/>
  <c r="L85" i="5"/>
  <c r="N58" i="5"/>
  <c r="L80" i="5"/>
  <c r="M32" i="5"/>
  <c r="M75" i="5"/>
  <c r="J45" i="5"/>
  <c r="O56" i="5"/>
  <c r="J50" i="5"/>
  <c r="G80" i="5"/>
  <c r="J43" i="5"/>
  <c r="I58" i="5"/>
  <c r="N50" i="5"/>
  <c r="N83" i="5"/>
  <c r="J58" i="5"/>
  <c r="N51" i="5"/>
  <c r="N35" i="5"/>
  <c r="N56" i="5"/>
  <c r="J75" i="5"/>
  <c r="N30" i="5"/>
  <c r="L58" i="5"/>
  <c r="L78" i="5"/>
  <c r="A11" i="5"/>
  <c r="A15" i="5"/>
  <c r="A19" i="5"/>
  <c r="A7" i="5"/>
  <c r="A92" i="5"/>
  <c r="A77" i="5"/>
  <c r="A62" i="5"/>
  <c r="A63" i="5"/>
  <c r="A48" i="5"/>
  <c r="A49" i="5"/>
  <c r="A51" i="5"/>
  <c r="A52" i="5"/>
  <c r="A53" i="5"/>
  <c r="A38" i="5"/>
  <c r="A22" i="5"/>
  <c r="A87" i="5"/>
  <c r="A72" i="5"/>
  <c r="A57" i="5"/>
  <c r="A42" i="5"/>
  <c r="A82" i="5"/>
  <c r="A48" i="4"/>
  <c r="A3" i="5"/>
  <c r="A53" i="4"/>
  <c r="A57" i="4"/>
  <c r="A34" i="4"/>
  <c r="A22" i="4"/>
  <c r="A46" i="4"/>
  <c r="A50" i="4"/>
  <c r="A54" i="4"/>
  <c r="A62" i="4"/>
  <c r="A74" i="4"/>
  <c r="A78" i="4"/>
  <c r="A86" i="4"/>
  <c r="A20" i="4"/>
  <c r="A36" i="4"/>
  <c r="A5" i="4"/>
  <c r="A88" i="4"/>
  <c r="A7" i="4"/>
  <c r="A11" i="4"/>
  <c r="A15" i="4"/>
  <c r="A27" i="4"/>
  <c r="A51" i="4"/>
  <c r="A63" i="4"/>
  <c r="A92" i="4"/>
  <c r="A16" i="4"/>
  <c r="A17" i="5"/>
  <c r="A94" i="5"/>
  <c r="A12" i="5"/>
  <c r="A16" i="5"/>
  <c r="A4" i="5"/>
  <c r="A44" i="5"/>
  <c r="A29" i="5"/>
  <c r="A93" i="5"/>
  <c r="A78" i="5"/>
  <c r="A79" i="5"/>
  <c r="A64" i="5"/>
  <c r="A65" i="5"/>
  <c r="A67" i="5"/>
  <c r="A68" i="5"/>
  <c r="A69" i="5"/>
  <c r="A54" i="5"/>
  <c r="A39" i="5"/>
  <c r="A23" i="5"/>
  <c r="A88" i="5"/>
  <c r="A73" i="5"/>
  <c r="A58" i="5"/>
  <c r="A28" i="5"/>
  <c r="A64" i="4"/>
  <c r="A65" i="4"/>
  <c r="A69" i="4"/>
  <c r="A73" i="4"/>
  <c r="A81" i="4"/>
  <c r="A89" i="4"/>
  <c r="A52" i="4"/>
  <c r="A10" i="4"/>
  <c r="A14" i="4"/>
  <c r="A18" i="4"/>
  <c r="A26" i="4"/>
  <c r="A38" i="4"/>
  <c r="A70" i="4"/>
  <c r="A4" i="4"/>
  <c r="A44" i="4"/>
  <c r="A21" i="4"/>
  <c r="A35" i="4"/>
  <c r="A67" i="4"/>
  <c r="A71" i="4"/>
  <c r="A75" i="4"/>
  <c r="A79" i="4"/>
  <c r="A83" i="4"/>
  <c r="A95" i="4"/>
  <c r="A8" i="4"/>
  <c r="A24" i="4"/>
  <c r="A32" i="4"/>
  <c r="A40" i="4"/>
  <c r="A13" i="5"/>
  <c r="A5" i="5"/>
  <c r="A45" i="5"/>
  <c r="A95" i="5"/>
  <c r="C95" i="5" s="1" a="1"/>
  <c r="A81" i="5"/>
  <c r="A84" i="5"/>
  <c r="A70" i="5"/>
  <c r="A40" i="5"/>
  <c r="A89" i="5"/>
  <c r="A66" i="5"/>
  <c r="A80" i="4"/>
  <c r="A42" i="4"/>
  <c r="A94" i="4"/>
  <c r="A23" i="4"/>
  <c r="A31" i="4"/>
  <c r="A59" i="4"/>
  <c r="A87" i="4"/>
  <c r="A10" i="5"/>
  <c r="A60" i="5"/>
  <c r="A30" i="5"/>
  <c r="A80" i="5"/>
  <c r="A83" i="5"/>
  <c r="A85" i="5"/>
  <c r="A55" i="5"/>
  <c r="A24" i="5"/>
  <c r="A74" i="5"/>
  <c r="A13" i="4"/>
  <c r="A77" i="4"/>
  <c r="A68" i="4"/>
  <c r="A6" i="4"/>
  <c r="A30" i="4"/>
  <c r="A58" i="4"/>
  <c r="A90" i="4"/>
  <c r="A9" i="4"/>
  <c r="A39" i="4"/>
  <c r="A25" i="5"/>
  <c r="A14" i="5"/>
  <c r="A18" i="5"/>
  <c r="A6" i="5"/>
  <c r="A76" i="5"/>
  <c r="A61" i="5"/>
  <c r="A46" i="5"/>
  <c r="A31" i="5"/>
  <c r="A32" i="5"/>
  <c r="A96" i="5"/>
  <c r="A35" i="5"/>
  <c r="A36" i="5"/>
  <c r="A20" i="5"/>
  <c r="A21" i="5"/>
  <c r="A86" i="5"/>
  <c r="A71" i="5"/>
  <c r="A56" i="5"/>
  <c r="A41" i="5"/>
  <c r="A26" i="5"/>
  <c r="A90" i="5"/>
  <c r="A34" i="5"/>
  <c r="A50" i="5"/>
  <c r="A29" i="4"/>
  <c r="A96" i="4"/>
  <c r="A41" i="4"/>
  <c r="A45" i="4"/>
  <c r="A49" i="4"/>
  <c r="A61" i="4"/>
  <c r="A17" i="4"/>
  <c r="A84" i="4"/>
  <c r="A66" i="4"/>
  <c r="A82" i="4"/>
  <c r="A91" i="4"/>
  <c r="A25" i="4"/>
  <c r="A12" i="4"/>
  <c r="A28" i="4"/>
  <c r="A72" i="4"/>
  <c r="A3" i="4"/>
  <c r="A19" i="4"/>
  <c r="A55" i="4"/>
  <c r="A60" i="4"/>
  <c r="A85" i="4"/>
  <c r="A93" i="4"/>
  <c r="N74" i="4"/>
  <c r="N60" i="4"/>
  <c r="N88" i="4"/>
  <c r="M45" i="4"/>
  <c r="M80" i="4"/>
  <c r="N75" i="4"/>
  <c r="J55" i="4"/>
  <c r="N89" i="4"/>
  <c r="L78" i="4"/>
  <c r="M30" i="4"/>
  <c r="L44" i="5"/>
  <c r="O60" i="5"/>
  <c r="K79" i="5"/>
  <c r="J57" i="5"/>
  <c r="M45" i="5"/>
  <c r="M58" i="5"/>
  <c r="O43" i="5"/>
  <c r="M35" i="5"/>
  <c r="O76" i="5"/>
  <c r="M65" i="5"/>
  <c r="M56" i="5"/>
  <c r="O36" i="4"/>
  <c r="M94" i="4"/>
  <c r="N85" i="4"/>
  <c r="N53" i="4"/>
  <c r="O56" i="4"/>
  <c r="O46" i="4"/>
  <c r="M35" i="4"/>
  <c r="M56" i="4"/>
  <c r="K78" i="4"/>
  <c r="K84" i="5"/>
  <c r="O42" i="5"/>
  <c r="O88" i="5"/>
  <c r="O58" i="5"/>
  <c r="O53" i="5"/>
  <c r="M40" i="5"/>
  <c r="M83" i="5"/>
  <c r="M43" i="5"/>
  <c r="O30" i="5"/>
  <c r="I75" i="5"/>
  <c r="L32" i="5"/>
  <c r="L84" i="4"/>
  <c r="L77" i="4"/>
  <c r="O32" i="4"/>
  <c r="J77" i="4"/>
  <c r="M50" i="4"/>
  <c r="O51" i="4"/>
  <c r="O31" i="4"/>
  <c r="K30" i="5"/>
  <c r="M94" i="5"/>
  <c r="L94" i="5"/>
  <c r="I84" i="5"/>
  <c r="L31" i="5"/>
  <c r="L77" i="5"/>
  <c r="O50" i="5"/>
  <c r="O83" i="5"/>
  <c r="H57" i="5"/>
  <c r="N75" i="5"/>
  <c r="K45" i="5"/>
  <c r="O78" i="5"/>
  <c r="N78" i="5"/>
  <c r="K58" i="5"/>
  <c r="K50" i="5"/>
  <c r="O38" i="5"/>
  <c r="K83" i="5"/>
  <c r="K75" i="5"/>
  <c r="L43" i="5"/>
  <c r="K78" i="5"/>
  <c r="N59" i="5"/>
  <c r="L46" i="5"/>
  <c r="H80" i="5"/>
  <c r="K43" i="5"/>
  <c r="L29" i="5"/>
  <c r="I79" i="3"/>
  <c r="K80" i="3"/>
  <c r="K94" i="3"/>
  <c r="K83" i="3"/>
  <c r="H78" i="3"/>
  <c r="K65" i="3"/>
  <c r="M89" i="3"/>
  <c r="N81" i="3"/>
  <c r="N83" i="3"/>
  <c r="N88" i="3"/>
  <c r="N76" i="3"/>
  <c r="N78" i="3" s="1"/>
  <c r="N87" i="3"/>
  <c r="L81" i="3"/>
  <c r="H77" i="3"/>
  <c r="L82" i="3"/>
  <c r="H80" i="3"/>
  <c r="N35" i="3"/>
  <c r="L77" i="3"/>
  <c r="N65" i="3"/>
  <c r="N94" i="3"/>
  <c r="L79" i="3"/>
  <c r="N50" i="3"/>
  <c r="H57" i="3"/>
  <c r="N59" i="3"/>
  <c r="N45" i="3"/>
  <c r="M94" i="3"/>
  <c r="M65" i="3"/>
  <c r="L94" i="3"/>
  <c r="L89" i="3"/>
  <c r="L76" i="3"/>
  <c r="L88" i="3"/>
  <c r="L60" i="3"/>
  <c r="L74" i="3"/>
  <c r="N89" i="3"/>
  <c r="L87" i="3"/>
  <c r="L85" i="3"/>
  <c r="K89" i="3"/>
  <c r="J89" i="3"/>
  <c r="I89" i="3"/>
  <c r="O89" i="3"/>
  <c r="N42" i="3"/>
  <c r="N74" i="3"/>
  <c r="N60" i="3"/>
  <c r="N85" i="3"/>
  <c r="O75" i="3"/>
  <c r="I82" i="3"/>
  <c r="J75" i="3"/>
  <c r="L80" i="3"/>
  <c r="N84" i="3"/>
  <c r="K84" i="3"/>
  <c r="I84" i="3"/>
  <c r="I80" i="3"/>
  <c r="J77" i="3"/>
  <c r="L84" i="3"/>
  <c r="I77" i="3"/>
  <c r="J80" i="3"/>
  <c r="F83" i="3"/>
  <c r="G80" i="3"/>
  <c r="F80" i="3"/>
  <c r="L78" i="3"/>
  <c r="G77" i="3"/>
  <c r="G84" i="3"/>
  <c r="F84" i="3"/>
  <c r="G81" i="3"/>
  <c r="F78" i="3"/>
  <c r="O80" i="3"/>
  <c r="F81" i="3"/>
  <c r="M83" i="3"/>
  <c r="H82" i="3"/>
  <c r="N80" i="3"/>
  <c r="O77" i="3"/>
  <c r="G78" i="3"/>
  <c r="L83" i="3"/>
  <c r="G82" i="3"/>
  <c r="M80" i="3"/>
  <c r="H79" i="3"/>
  <c r="N77" i="3"/>
  <c r="G79" i="3"/>
  <c r="M77" i="3"/>
  <c r="M84" i="3"/>
  <c r="N43" i="3"/>
  <c r="N38" i="3"/>
  <c r="L65" i="3"/>
  <c r="N40" i="3"/>
  <c r="L53" i="3"/>
  <c r="L50" i="3"/>
  <c r="L43" i="3"/>
  <c r="L35" i="3"/>
  <c r="L45" i="3"/>
  <c r="L59" i="3"/>
  <c r="L38" i="3"/>
  <c r="L40" i="3"/>
  <c r="I53" i="3"/>
  <c r="I42" i="3"/>
  <c r="J60" i="3"/>
  <c r="M59" i="3"/>
  <c r="K59" i="3"/>
  <c r="J53" i="3"/>
  <c r="M50" i="3"/>
  <c r="K50" i="3"/>
  <c r="M45" i="3"/>
  <c r="K45" i="3"/>
  <c r="K43" i="3"/>
  <c r="L32" i="3"/>
  <c r="M43" i="3"/>
  <c r="M40" i="3"/>
  <c r="K40" i="3"/>
  <c r="M38" i="3"/>
  <c r="K38" i="3"/>
  <c r="M35" i="3"/>
  <c r="K35" i="3"/>
  <c r="M36" i="3"/>
  <c r="M32" i="3"/>
  <c r="N29" i="3"/>
  <c r="O31" i="3"/>
  <c r="O32" i="3" s="1"/>
  <c r="L31" i="3"/>
  <c r="M31" i="3"/>
  <c r="J24" i="3"/>
  <c r="O22" i="3"/>
  <c r="K18" i="3"/>
  <c r="M19" i="3"/>
  <c r="M55" i="3" s="1"/>
  <c r="K22" i="3"/>
  <c r="K57" i="3" s="1"/>
  <c r="O23" i="3"/>
  <c r="J22" i="3"/>
  <c r="K19" i="3"/>
  <c r="N23" i="3"/>
  <c r="I22" i="3"/>
  <c r="O20" i="3"/>
  <c r="J19" i="3"/>
  <c r="M23" i="3"/>
  <c r="N20" i="3"/>
  <c r="O17" i="3"/>
  <c r="O111" i="3" s="1"/>
  <c r="M20" i="3"/>
  <c r="M56" i="3" s="1"/>
  <c r="K23" i="3"/>
  <c r="M17" i="3"/>
  <c r="M111" i="3" s="1"/>
  <c r="O24" i="3"/>
  <c r="O114" i="3" s="1"/>
  <c r="J23" i="3"/>
  <c r="K20" i="3"/>
  <c r="K56" i="3" s="1"/>
  <c r="J20" i="3"/>
  <c r="K17" i="3"/>
  <c r="K111" i="3" s="1"/>
  <c r="C136" i="5" a="1"/>
  <c r="C135" i="4" a="1"/>
  <c r="C133" i="3" a="1"/>
  <c r="C130" i="4" a="1"/>
  <c r="C129" i="4" a="1"/>
  <c r="C127" i="4" a="1"/>
  <c r="C126" i="4" a="1"/>
  <c r="C123" i="4" a="1"/>
  <c r="C111" i="3" a="1"/>
  <c r="C78" i="3" a="1"/>
  <c r="C116" i="3" a="1"/>
  <c r="C121" i="3" a="1"/>
  <c r="C22" i="3" a="1"/>
  <c r="C32" i="3" a="1"/>
  <c r="C84" i="3" a="1"/>
  <c r="C90" i="3" a="1"/>
  <c r="C31" i="3" a="1"/>
  <c r="C95" i="4" a="1"/>
  <c r="C105" i="3" a="1"/>
  <c r="C105" i="4" a="1"/>
  <c r="C109" i="3" a="1"/>
  <c r="C12" i="3" a="1"/>
  <c r="C101" i="5" a="1"/>
  <c r="C104" i="4" a="1"/>
  <c r="C112" i="4" a="1"/>
  <c r="C75" i="3" a="1"/>
  <c r="C91" i="3" a="1"/>
  <c r="C105" i="5" a="1"/>
  <c r="C117" i="4" a="1"/>
  <c r="C94" i="3" a="1"/>
  <c r="C10" i="3" a="1"/>
  <c r="C97" i="5" a="1"/>
  <c r="C79" i="3" a="1"/>
  <c r="C89" i="3" a="1"/>
  <c r="C83" i="3" a="1"/>
  <c r="C73" i="3" a="1"/>
  <c r="C123" i="5" a="1"/>
  <c r="C136" i="3" a="1"/>
  <c r="C134" i="4" a="1"/>
  <c r="C132" i="5" a="1"/>
  <c r="C131" i="4" a="1"/>
  <c r="C127" i="3" a="1"/>
  <c r="C126" i="5" a="1"/>
  <c r="C124" i="5" a="1"/>
  <c r="C120" i="3" a="1"/>
  <c r="C82" i="3" a="1"/>
  <c r="C49" i="3" a="1"/>
  <c r="C72" i="3" a="1"/>
  <c r="C99" i="4" a="1"/>
  <c r="C117" i="5" a="1"/>
  <c r="C11" i="3" a="1"/>
  <c r="C101" i="3" a="1"/>
  <c r="C118" i="3" a="1"/>
  <c r="C123" i="3" a="1"/>
  <c r="C116" i="4" a="1"/>
  <c r="C107" i="4" a="1"/>
  <c r="C25" i="3" a="1"/>
  <c r="C104" i="3" a="1"/>
  <c r="C99" i="5" a="1"/>
  <c r="C53" i="3" a="1"/>
  <c r="C35" i="3" a="1"/>
  <c r="C50" i="3" a="1"/>
  <c r="C120" i="5" a="1"/>
  <c r="C68" i="3" a="1"/>
  <c r="C122" i="3" a="1"/>
  <c r="C27" i="3" a="1"/>
  <c r="C41" i="3" a="1"/>
  <c r="C106" i="3" a="1"/>
  <c r="C81" i="3" a="1"/>
  <c r="C101" i="4" a="1"/>
  <c r="C106" i="4" a="1"/>
  <c r="C107" i="5" a="1"/>
  <c r="C96" i="3" a="1"/>
  <c r="C13" i="3" a="1"/>
  <c r="C7" i="3" a="1"/>
  <c r="C103" i="4" a="1"/>
  <c r="C111" i="4" a="1"/>
  <c r="C135" i="3" a="1"/>
  <c r="C134" i="3" a="1"/>
  <c r="C131" i="3" a="1"/>
  <c r="C131" i="5" a="1"/>
  <c r="C128" i="5" a="1"/>
  <c r="C127" i="5" a="1"/>
  <c r="C124" i="4" a="1"/>
  <c r="C118" i="4" a="1"/>
  <c r="C109" i="5" a="1"/>
  <c r="C42" i="3" a="1"/>
  <c r="C30" i="3" a="1"/>
  <c r="C119" i="4" a="1"/>
  <c r="C77" i="3" a="1"/>
  <c r="C52" i="3" a="1"/>
  <c r="C94" i="5" a="1"/>
  <c r="C9" i="3" a="1"/>
  <c r="C67" i="3" a="1"/>
  <c r="C103" i="3" a="1"/>
  <c r="C113" i="3" a="1"/>
  <c r="C110" i="3" a="1"/>
  <c r="C110" i="4" a="1"/>
  <c r="C26" i="3" a="1"/>
  <c r="C112" i="3" a="1"/>
  <c r="C108" i="4" a="1"/>
  <c r="C113" i="5" a="1"/>
  <c r="C96" i="4" a="1"/>
  <c r="C24" i="3" a="1"/>
  <c r="C96" i="5" a="1"/>
  <c r="C23" i="3" a="1"/>
  <c r="C119" i="5" a="1"/>
  <c r="C5" i="3" a="1"/>
  <c r="C80" i="3" a="1"/>
  <c r="C3" i="3" a="1"/>
  <c r="C87" i="3" a="1"/>
  <c r="C100" i="3" a="1"/>
  <c r="C62" i="3" a="1"/>
  <c r="C108" i="3" a="1"/>
  <c r="C56" i="3" a="1"/>
  <c r="C28" i="3" a="1"/>
  <c r="C76" i="3" a="1"/>
  <c r="C8" i="3" a="1"/>
  <c r="C121" i="5" a="1"/>
  <c r="C122" i="4" a="1"/>
  <c r="C64" i="3" a="1"/>
  <c r="C45" i="3" a="1"/>
  <c r="C29" i="3" a="1"/>
  <c r="C98" i="5" a="1"/>
  <c r="C136" i="4" a="1"/>
  <c r="C135" i="5" a="1"/>
  <c r="C134" i="5" a="1"/>
  <c r="C130" i="5" a="1"/>
  <c r="C130" i="3" a="1"/>
  <c r="C129" i="3" a="1"/>
  <c r="C126" i="3" a="1"/>
  <c r="C125" i="3" a="1"/>
  <c r="C124" i="3" a="1"/>
  <c r="C121" i="4" a="1"/>
  <c r="C18" i="3" a="1"/>
  <c r="C122" i="5" a="1"/>
  <c r="C46" i="3" a="1"/>
  <c r="C95" i="3" a="1"/>
  <c r="C98" i="3" a="1"/>
  <c r="C110" i="5" a="1"/>
  <c r="C55" i="3" a="1"/>
  <c r="C69" i="3" a="1"/>
  <c r="C34" i="3" a="1"/>
  <c r="C54" i="3" a="1"/>
  <c r="C86" i="3" a="1"/>
  <c r="C4" i="3" a="1"/>
  <c r="C15" i="3" a="1"/>
  <c r="C6" i="3" a="1"/>
  <c r="C120" i="4" a="1"/>
  <c r="C74" i="3" a="1"/>
  <c r="C61" i="3" a="1"/>
  <c r="C118" i="5" a="1"/>
  <c r="C114" i="5" a="1"/>
  <c r="C17" i="3" a="1"/>
  <c r="C98" i="4" a="1"/>
  <c r="C112" i="5" a="1"/>
  <c r="C102" i="3" a="1"/>
  <c r="C60" i="3" a="1"/>
  <c r="C100" i="4" a="1"/>
  <c r="C44" i="3" a="1"/>
  <c r="C21" i="3" a="1"/>
  <c r="C92" i="3" a="1"/>
  <c r="C99" i="3" a="1"/>
  <c r="C19" i="3" a="1"/>
  <c r="C113" i="4" a="1"/>
  <c r="C58" i="3" a="1"/>
  <c r="C51" i="3" a="1"/>
  <c r="C107" i="3" a="1"/>
  <c r="C115" i="3" a="1"/>
  <c r="C36" i="3" a="1"/>
  <c r="C97" i="4" a="1"/>
  <c r="C136" i="5" l="1"/>
  <c r="C136" i="4"/>
  <c r="C136" i="3"/>
  <c r="C135" i="4"/>
  <c r="C135" i="5"/>
  <c r="C135" i="3"/>
  <c r="C134" i="5"/>
  <c r="C134" i="3"/>
  <c r="C134" i="4"/>
  <c r="C133" i="5"/>
  <c r="C133" i="4"/>
  <c r="C133" i="3"/>
  <c r="C132" i="5"/>
  <c r="C132" i="4"/>
  <c r="C132" i="3"/>
  <c r="C130" i="3"/>
  <c r="C131" i="5"/>
  <c r="C131" i="4"/>
  <c r="C130" i="4"/>
  <c r="C130" i="5"/>
  <c r="C131" i="3"/>
  <c r="C129" i="5"/>
  <c r="C128" i="3"/>
  <c r="C129" i="3"/>
  <c r="C128" i="5"/>
  <c r="C128" i="4"/>
  <c r="C129" i="4"/>
  <c r="C127" i="5"/>
  <c r="C127" i="3"/>
  <c r="C127" i="4"/>
  <c r="C126" i="5"/>
  <c r="C126" i="4"/>
  <c r="C126" i="3"/>
  <c r="C125" i="5"/>
  <c r="C125" i="3"/>
  <c r="C125" i="4"/>
  <c r="C124" i="4"/>
  <c r="C124" i="5"/>
  <c r="C124" i="3"/>
  <c r="C123" i="4"/>
  <c r="C123" i="5"/>
  <c r="C123" i="3"/>
  <c r="C122" i="3"/>
  <c r="C122" i="4"/>
  <c r="C122" i="5"/>
  <c r="C121" i="3"/>
  <c r="C120" i="3"/>
  <c r="C120" i="4"/>
  <c r="C119" i="4"/>
  <c r="C120" i="5"/>
  <c r="C121" i="4"/>
  <c r="C119" i="5"/>
  <c r="C121" i="5"/>
  <c r="C118" i="3"/>
  <c r="C118" i="5"/>
  <c r="C118" i="4"/>
  <c r="C117" i="5"/>
  <c r="C117" i="4"/>
  <c r="C30" i="3"/>
  <c r="C71" i="3"/>
  <c r="C102" i="3"/>
  <c r="C14" i="3"/>
  <c r="C5" i="3"/>
  <c r="C66" i="3"/>
  <c r="C7" i="3"/>
  <c r="C48" i="3"/>
  <c r="C78" i="3"/>
  <c r="C90" i="3"/>
  <c r="C20" i="3"/>
  <c r="C15" i="3"/>
  <c r="C69" i="3"/>
  <c r="C46" i="3"/>
  <c r="C19" i="3"/>
  <c r="C58" i="3"/>
  <c r="C94" i="3"/>
  <c r="C111" i="3"/>
  <c r="C79" i="3"/>
  <c r="C42" i="3"/>
  <c r="C101" i="3"/>
  <c r="C29" i="3"/>
  <c r="C72" i="3"/>
  <c r="C81" i="3"/>
  <c r="C108" i="3"/>
  <c r="C107" i="3"/>
  <c r="C53" i="3"/>
  <c r="C112" i="3"/>
  <c r="C16" i="3"/>
  <c r="C52" i="3"/>
  <c r="C93" i="3"/>
  <c r="C116" i="3"/>
  <c r="C65" i="3"/>
  <c r="C35" i="3"/>
  <c r="C88" i="3"/>
  <c r="C28" i="3"/>
  <c r="C63" i="3"/>
  <c r="C97" i="3"/>
  <c r="C84" i="3"/>
  <c r="C43" i="3"/>
  <c r="C103" i="3"/>
  <c r="C36" i="3"/>
  <c r="C80" i="3"/>
  <c r="C104" i="3"/>
  <c r="C22" i="3"/>
  <c r="C11" i="3"/>
  <c r="C68" i="3"/>
  <c r="C9" i="3"/>
  <c r="C56" i="3"/>
  <c r="C92" i="3"/>
  <c r="C34" i="3"/>
  <c r="C24" i="3"/>
  <c r="C74" i="3"/>
  <c r="C64" i="3"/>
  <c r="C21" i="3"/>
  <c r="C44" i="3"/>
  <c r="C60" i="3"/>
  <c r="C85" i="3"/>
  <c r="C98" i="3"/>
  <c r="C105" i="3"/>
  <c r="C115" i="3"/>
  <c r="C40" i="3"/>
  <c r="C86" i="3"/>
  <c r="C23" i="3"/>
  <c r="C51" i="3"/>
  <c r="C70" i="3"/>
  <c r="C109" i="3"/>
  <c r="C13" i="3"/>
  <c r="C31" i="3"/>
  <c r="C57" i="3"/>
  <c r="C75" i="3"/>
  <c r="C87" i="3"/>
  <c r="C95" i="3"/>
  <c r="C114" i="3"/>
  <c r="C50" i="3"/>
  <c r="C4" i="3"/>
  <c r="C32" i="3"/>
  <c r="C59" i="3"/>
  <c r="C83" i="3"/>
  <c r="C8" i="3"/>
  <c r="C82" i="3"/>
  <c r="C12" i="3"/>
  <c r="C27" i="3"/>
  <c r="C49" i="3"/>
  <c r="C61" i="3"/>
  <c r="C91" i="3"/>
  <c r="C100" i="3"/>
  <c r="C106" i="3"/>
  <c r="C3" i="3"/>
  <c r="C55" i="3"/>
  <c r="C113" i="3"/>
  <c r="C26" i="3"/>
  <c r="C54" i="3"/>
  <c r="C77" i="3"/>
  <c r="C6" i="3"/>
  <c r="C18" i="3"/>
  <c r="C45" i="3"/>
  <c r="C62" i="3"/>
  <c r="C76" i="3"/>
  <c r="C89" i="3"/>
  <c r="C96" i="3"/>
  <c r="C17" i="3"/>
  <c r="C73" i="3"/>
  <c r="C10" i="3"/>
  <c r="C41" i="3"/>
  <c r="C67" i="3"/>
  <c r="C99" i="3"/>
  <c r="C25" i="3"/>
  <c r="C110" i="3"/>
  <c r="C108" i="5"/>
  <c r="C103" i="4"/>
  <c r="C98" i="5"/>
  <c r="C115" i="4"/>
  <c r="C101" i="4"/>
  <c r="C116" i="4"/>
  <c r="C100" i="5"/>
  <c r="C100" i="4"/>
  <c r="C108" i="4"/>
  <c r="C106" i="5"/>
  <c r="C99" i="4"/>
  <c r="C104" i="4"/>
  <c r="C107" i="5"/>
  <c r="C107" i="4"/>
  <c r="C112" i="4"/>
  <c r="C109" i="5"/>
  <c r="C105" i="5"/>
  <c r="C106" i="4"/>
  <c r="C97" i="5"/>
  <c r="C112" i="5"/>
  <c r="C99" i="5"/>
  <c r="C115" i="5"/>
  <c r="C114" i="4"/>
  <c r="C113" i="4"/>
  <c r="C110" i="5"/>
  <c r="C104" i="5"/>
  <c r="C109" i="4"/>
  <c r="C113" i="5"/>
  <c r="C103" i="5"/>
  <c r="C102" i="4"/>
  <c r="C98" i="4"/>
  <c r="C111" i="5"/>
  <c r="C110" i="4"/>
  <c r="C97" i="4"/>
  <c r="C102" i="5"/>
  <c r="C105" i="4"/>
  <c r="C101" i="5"/>
  <c r="C116" i="5"/>
  <c r="C111" i="4"/>
  <c r="C114" i="5"/>
  <c r="J109" i="3"/>
  <c r="J114" i="3"/>
  <c r="O106" i="3"/>
  <c r="O109" i="3"/>
  <c r="J103" i="3"/>
  <c r="J106" i="3"/>
  <c r="O99" i="3"/>
  <c r="O103" i="3"/>
  <c r="J94" i="3"/>
  <c r="J99" i="3"/>
  <c r="H51" i="3"/>
  <c r="L36" i="3"/>
  <c r="L44" i="3" s="1"/>
  <c r="L51" i="3" s="1"/>
  <c r="M39" i="3"/>
  <c r="M44" i="3" s="1"/>
  <c r="L39" i="3"/>
  <c r="I36" i="3"/>
  <c r="O36" i="3"/>
  <c r="L46" i="3"/>
  <c r="F36" i="3"/>
  <c r="F39" i="3" s="1"/>
  <c r="J32" i="3"/>
  <c r="K32" i="3"/>
  <c r="K36" i="3" s="1"/>
  <c r="N31" i="3"/>
  <c r="N32" i="3"/>
  <c r="C96" i="5"/>
  <c r="C94" i="5"/>
  <c r="C95" i="5"/>
  <c r="C95" i="4"/>
  <c r="C96" i="4"/>
  <c r="O65" i="3"/>
  <c r="O94" i="3"/>
  <c r="K87" i="3"/>
  <c r="K88" i="3"/>
  <c r="M87" i="3"/>
  <c r="M88" i="3"/>
  <c r="O87" i="3"/>
  <c r="O88" i="3"/>
  <c r="M76" i="3"/>
  <c r="M81" i="3" s="1"/>
  <c r="M85" i="3"/>
  <c r="O76" i="3"/>
  <c r="O78" i="3" s="1"/>
  <c r="O85" i="3"/>
  <c r="K76" i="3"/>
  <c r="K85" i="3"/>
  <c r="M79" i="3"/>
  <c r="J58" i="3"/>
  <c r="J82" i="3"/>
  <c r="K58" i="3"/>
  <c r="K82" i="3"/>
  <c r="J65" i="3"/>
  <c r="J83" i="3"/>
  <c r="K54" i="3"/>
  <c r="K77" i="3"/>
  <c r="K81" i="3"/>
  <c r="O57" i="3"/>
  <c r="O81" i="3"/>
  <c r="N56" i="3"/>
  <c r="N79" i="3"/>
  <c r="M58" i="3"/>
  <c r="M82" i="3"/>
  <c r="M78" i="3"/>
  <c r="J55" i="3"/>
  <c r="J78" i="3"/>
  <c r="O56" i="3"/>
  <c r="O79" i="3"/>
  <c r="I57" i="3"/>
  <c r="I81" i="3"/>
  <c r="N58" i="3"/>
  <c r="N82" i="3"/>
  <c r="K55" i="3"/>
  <c r="K78" i="3"/>
  <c r="K79" i="3"/>
  <c r="J57" i="3"/>
  <c r="J81" i="3"/>
  <c r="J56" i="3"/>
  <c r="J79" i="3"/>
  <c r="O58" i="3"/>
  <c r="O82" i="3"/>
  <c r="O83" i="3"/>
  <c r="M60" i="3"/>
  <c r="M74" i="3"/>
  <c r="O60" i="3"/>
  <c r="O74" i="3"/>
  <c r="K60" i="3"/>
  <c r="K74" i="3"/>
  <c r="O50" i="3"/>
  <c r="O59" i="3"/>
  <c r="M42" i="3"/>
  <c r="M53" i="3"/>
  <c r="O42" i="3"/>
  <c r="O53" i="3"/>
  <c r="J50" i="3"/>
  <c r="J59" i="3"/>
  <c r="K42" i="3"/>
  <c r="K53" i="3"/>
  <c r="O43" i="3"/>
  <c r="O45" i="3"/>
  <c r="J43" i="3"/>
  <c r="J45" i="3"/>
  <c r="O38" i="3"/>
  <c r="O40" i="3"/>
  <c r="J38" i="3"/>
  <c r="J40" i="3"/>
  <c r="J30" i="3"/>
  <c r="J35" i="3"/>
  <c r="O30" i="3"/>
  <c r="O35" i="3"/>
  <c r="C47" i="5" a="1"/>
  <c r="C52" i="5" a="1"/>
  <c r="C67" i="5" a="1"/>
  <c r="C63" i="4" a="1"/>
  <c r="C25" i="4" a="1"/>
  <c r="C93" i="4" a="1"/>
  <c r="C78" i="4" a="1"/>
  <c r="C84" i="4" a="1"/>
  <c r="C13" i="4" a="1"/>
  <c r="C40" i="4" a="1"/>
  <c r="C9" i="4" a="1"/>
  <c r="C53" i="5" a="1"/>
  <c r="C79" i="4" a="1"/>
  <c r="C80" i="4" a="1"/>
  <c r="C12" i="4" a="1"/>
  <c r="C36" i="5" a="1"/>
  <c r="C25" i="5" a="1"/>
  <c r="C18" i="4" a="1"/>
  <c r="C23" i="5" a="1"/>
  <c r="C83" i="4" a="1"/>
  <c r="C10" i="4" a="1"/>
  <c r="C46" i="5" a="1"/>
  <c r="C53" i="4" a="1"/>
  <c r="C56" i="4" a="1"/>
  <c r="C5" i="5" a="1"/>
  <c r="C90" i="4" a="1"/>
  <c r="C37" i="5" a="1"/>
  <c r="C29" i="5" a="1"/>
  <c r="C87" i="4" a="1"/>
  <c r="C55" i="5" a="1"/>
  <c r="C67" i="4" a="1"/>
  <c r="C74" i="4" a="1"/>
  <c r="C49" i="4" a="1"/>
  <c r="C66" i="4" a="1"/>
  <c r="C8" i="4" a="1"/>
  <c r="C75" i="4" a="1"/>
  <c r="C27" i="4" a="1"/>
  <c r="C42" i="5" a="1"/>
  <c r="C19" i="4" a="1"/>
  <c r="C76" i="4" a="1"/>
  <c r="C33" i="5" a="1"/>
  <c r="C9" i="5" a="1"/>
  <c r="C10" i="5" a="1"/>
  <c r="C22" i="5" a="1"/>
  <c r="C75" i="5" a="1"/>
  <c r="C94" i="4" a="1"/>
  <c r="C85" i="4" a="1"/>
  <c r="C59" i="5" a="1"/>
  <c r="C32" i="5" a="1"/>
  <c r="C70" i="4" a="1"/>
  <c r="C48" i="5" a="1"/>
  <c r="C57" i="4" a="1"/>
  <c r="C4" i="5" a="1"/>
  <c r="C39" i="5" a="1"/>
  <c r="C57" i="5" a="1"/>
  <c r="C58" i="5" a="1"/>
  <c r="C21" i="5" a="1"/>
  <c r="C14" i="5" a="1"/>
  <c r="C50" i="4" a="1"/>
  <c r="C45" i="4" a="1"/>
  <c r="C85" i="5" a="1"/>
  <c r="C49" i="5" a="1"/>
  <c r="C33" i="4" a="1"/>
  <c r="C5" i="4" a="1"/>
  <c r="C86" i="4" a="1"/>
  <c r="C68" i="4" a="1"/>
  <c r="C92" i="4" a="1"/>
  <c r="C87" i="5" a="1"/>
  <c r="C41" i="4" a="1"/>
  <c r="C20" i="5" a="1"/>
  <c r="C63" i="5" a="1"/>
  <c r="C31" i="5" a="1"/>
  <c r="C50" i="5" a="1"/>
  <c r="C83" i="5" a="1"/>
  <c r="C21" i="4" a="1"/>
  <c r="C11" i="4" a="1"/>
  <c r="C61" i="4" a="1"/>
  <c r="C69" i="4" a="1"/>
  <c r="C32" i="4" a="1"/>
  <c r="C65" i="5" a="1"/>
  <c r="C15" i="5" a="1"/>
  <c r="C70" i="5" a="1"/>
  <c r="C36" i="4" a="1"/>
  <c r="C35" i="5" a="1"/>
  <c r="C41" i="5" a="1"/>
  <c r="C60" i="5" a="1"/>
  <c r="C7" i="4" a="1"/>
  <c r="C11" i="5" a="1"/>
  <c r="C77" i="5" a="1"/>
  <c r="C30" i="4" a="1"/>
  <c r="C13" i="5" a="1"/>
  <c r="C69" i="5" a="1"/>
  <c r="C60" i="4" a="1"/>
  <c r="C47" i="4" a="1"/>
  <c r="C78" i="5" a="1"/>
  <c r="C58" i="4" a="1"/>
  <c r="C72" i="5" a="1"/>
  <c r="C15" i="4" a="1"/>
  <c r="C54" i="4" a="1"/>
  <c r="C61" i="5" a="1"/>
  <c r="C35" i="4" a="1"/>
  <c r="C71" i="5" a="1"/>
  <c r="C40" i="5" a="1"/>
  <c r="C43" i="4" a="1"/>
  <c r="C44" i="4" a="1"/>
  <c r="C55" i="4" a="1"/>
  <c r="C74" i="5" a="1"/>
  <c r="C7" i="5" a="1"/>
  <c r="C51" i="4" a="1"/>
  <c r="C56" i="5" a="1"/>
  <c r="C3" i="5" a="1"/>
  <c r="C62" i="5" a="1"/>
  <c r="C38" i="4" a="1"/>
  <c r="C2" i="4" a="1"/>
  <c r="C90" i="5" a="1"/>
  <c r="C68" i="5" a="1"/>
  <c r="C39" i="4" a="1"/>
  <c r="C64" i="5" a="1"/>
  <c r="C51" i="5" a="1"/>
  <c r="C77" i="4" a="1"/>
  <c r="C24" i="5" a="1"/>
  <c r="C28" i="4" a="1"/>
  <c r="C30" i="5" a="1"/>
  <c r="C81" i="5" a="1"/>
  <c r="C24" i="4" a="1"/>
  <c r="C19" i="5" a="1"/>
  <c r="C76" i="5" a="1"/>
  <c r="C18" i="5" a="1"/>
  <c r="C6" i="5" a="1"/>
  <c r="C16" i="5" a="1"/>
  <c r="C73" i="4" a="1"/>
  <c r="C86" i="5" a="1"/>
  <c r="C34" i="4" a="1"/>
  <c r="C92" i="5" a="1"/>
  <c r="C45" i="5" a="1"/>
  <c r="C28" i="5" a="1"/>
  <c r="C3" i="4" a="1"/>
  <c r="C59" i="4" a="1"/>
  <c r="C54" i="5" a="1"/>
  <c r="C73" i="5" a="1"/>
  <c r="C71" i="4" a="1"/>
  <c r="C38" i="5" a="1"/>
  <c r="C82" i="4" a="1"/>
  <c r="C48" i="4" a="1"/>
  <c r="C29" i="4" a="1"/>
  <c r="C14" i="4" a="1"/>
  <c r="C8" i="5" a="1"/>
  <c r="C17" i="4" a="1"/>
  <c r="C62" i="4" a="1"/>
  <c r="C16" i="4" a="1"/>
  <c r="C80" i="5" a="1"/>
  <c r="C82" i="5" a="1"/>
  <c r="C31" i="4" a="1"/>
  <c r="C26" i="4" a="1"/>
  <c r="C91" i="5" a="1"/>
  <c r="C88" i="4" a="1"/>
  <c r="C4" i="4" a="1"/>
  <c r="C52" i="4" a="1"/>
  <c r="C91" i="4" a="1"/>
  <c r="C37" i="4" a="1"/>
  <c r="C88" i="5" a="1"/>
  <c r="C42" i="4" a="1"/>
  <c r="C79" i="5" a="1"/>
  <c r="C46" i="4" a="1"/>
  <c r="C6" i="4" a="1"/>
  <c r="C27" i="5" a="1"/>
  <c r="C84" i="5" a="1"/>
  <c r="C89" i="5" a="1"/>
  <c r="C65" i="4" a="1"/>
  <c r="C2" i="5" a="1"/>
  <c r="C34" i="5" a="1"/>
  <c r="C72" i="4" a="1"/>
  <c r="C64" i="4" a="1"/>
  <c r="C66" i="5" a="1"/>
  <c r="C93" i="5" a="1"/>
  <c r="C20" i="4" a="1"/>
  <c r="C44" i="5" a="1"/>
  <c r="C81" i="4" a="1"/>
  <c r="C17" i="5" a="1"/>
  <c r="C89" i="4" a="1"/>
  <c r="C23" i="4" a="1"/>
  <c r="C12" i="5" a="1"/>
  <c r="C26" i="5" a="1"/>
  <c r="C22" i="4" a="1"/>
  <c r="C43" i="5" a="1"/>
  <c r="F46" i="3" l="1"/>
  <c r="F51" i="3" s="1"/>
  <c r="F44" i="3"/>
  <c r="M46" i="3"/>
  <c r="M51" i="3" s="1"/>
  <c r="I39" i="3"/>
  <c r="O39" i="3"/>
  <c r="K39" i="3"/>
  <c r="J36" i="3"/>
  <c r="N36" i="3"/>
  <c r="C30" i="5"/>
  <c r="C23" i="5"/>
  <c r="C27" i="4"/>
  <c r="C39" i="4"/>
  <c r="C44" i="5"/>
  <c r="C21" i="4"/>
  <c r="C22" i="4"/>
  <c r="C24" i="4"/>
  <c r="C53" i="5"/>
  <c r="C60" i="5"/>
  <c r="C67" i="5"/>
  <c r="C79" i="4"/>
  <c r="C75" i="5"/>
  <c r="C78" i="5"/>
  <c r="C2" i="5"/>
  <c r="C14" i="5"/>
  <c r="C12" i="5"/>
  <c r="C47" i="4"/>
  <c r="C43" i="4"/>
  <c r="C45" i="4"/>
  <c r="C50" i="4"/>
  <c r="C34" i="4"/>
  <c r="C27" i="5"/>
  <c r="C31" i="5"/>
  <c r="C19" i="5"/>
  <c r="C31" i="4"/>
  <c r="C21" i="5"/>
  <c r="C19" i="4"/>
  <c r="C32" i="4"/>
  <c r="C15" i="5"/>
  <c r="C30" i="4"/>
  <c r="C52" i="4"/>
  <c r="C53" i="4"/>
  <c r="C56" i="4"/>
  <c r="C57" i="5"/>
  <c r="C63" i="4"/>
  <c r="C64" i="4"/>
  <c r="C64" i="5"/>
  <c r="C68" i="4"/>
  <c r="C69" i="5"/>
  <c r="C78" i="4"/>
  <c r="C74" i="5"/>
  <c r="C70" i="5"/>
  <c r="C72" i="5"/>
  <c r="C72" i="4"/>
  <c r="C80" i="5"/>
  <c r="C7" i="5"/>
  <c r="C40" i="4"/>
  <c r="C23" i="4"/>
  <c r="C15" i="4"/>
  <c r="C18" i="4"/>
  <c r="C20" i="5"/>
  <c r="C55" i="5"/>
  <c r="C62" i="5"/>
  <c r="C73" i="5"/>
  <c r="C77" i="4"/>
  <c r="C73" i="4"/>
  <c r="C82" i="4"/>
  <c r="C24" i="5"/>
  <c r="C16" i="5"/>
  <c r="C16" i="4"/>
  <c r="C20" i="4"/>
  <c r="C49" i="4"/>
  <c r="C25" i="4"/>
  <c r="C42" i="4"/>
  <c r="C43" i="5"/>
  <c r="C41" i="5"/>
  <c r="C49" i="5"/>
  <c r="C48" i="5"/>
  <c r="C17" i="4"/>
  <c r="C36" i="4"/>
  <c r="C42" i="5"/>
  <c r="C46" i="5"/>
  <c r="C51" i="4"/>
  <c r="C52" i="5"/>
  <c r="C55" i="4"/>
  <c r="C56" i="5"/>
  <c r="C59" i="5"/>
  <c r="C63" i="5"/>
  <c r="C65" i="4"/>
  <c r="C67" i="4"/>
  <c r="C79" i="5"/>
  <c r="C69" i="4"/>
  <c r="C77" i="5"/>
  <c r="C74" i="4"/>
  <c r="C71" i="5"/>
  <c r="C70" i="4"/>
  <c r="C81" i="4"/>
  <c r="C32" i="5"/>
  <c r="C37" i="4"/>
  <c r="C45" i="5"/>
  <c r="C38" i="5"/>
  <c r="C46" i="4"/>
  <c r="C51" i="5"/>
  <c r="C65" i="5"/>
  <c r="C40" i="5"/>
  <c r="C29" i="5"/>
  <c r="C10" i="5"/>
  <c r="C33" i="4"/>
  <c r="C38" i="4"/>
  <c r="C44" i="4"/>
  <c r="C28" i="4"/>
  <c r="C33" i="5"/>
  <c r="C47" i="5"/>
  <c r="C26" i="5"/>
  <c r="C26" i="4"/>
  <c r="C13" i="4"/>
  <c r="C39" i="5"/>
  <c r="C13" i="5"/>
  <c r="C29" i="4"/>
  <c r="C48" i="4"/>
  <c r="C22" i="5"/>
  <c r="C14" i="4"/>
  <c r="C50" i="5"/>
  <c r="C54" i="4"/>
  <c r="C54" i="5"/>
  <c r="C58" i="5"/>
  <c r="C61" i="5"/>
  <c r="C66" i="4"/>
  <c r="C66" i="5"/>
  <c r="C80" i="4"/>
  <c r="C76" i="5"/>
  <c r="C75" i="4"/>
  <c r="C76" i="4"/>
  <c r="C71" i="4"/>
  <c r="C68" i="5"/>
  <c r="C81" i="5"/>
  <c r="C2" i="4"/>
  <c r="C91" i="5"/>
  <c r="C91" i="4"/>
  <c r="C89" i="5"/>
  <c r="C89" i="4"/>
  <c r="C8" i="4"/>
  <c r="C17" i="5"/>
  <c r="C3" i="5"/>
  <c r="C92" i="5"/>
  <c r="C59" i="4"/>
  <c r="C60" i="4"/>
  <c r="C90" i="4"/>
  <c r="C62" i="4"/>
  <c r="C36" i="5"/>
  <c r="C41" i="4"/>
  <c r="C87" i="4"/>
  <c r="C85" i="5"/>
  <c r="C28" i="5"/>
  <c r="C9" i="4"/>
  <c r="C3" i="4"/>
  <c r="C87" i="5"/>
  <c r="C57" i="4"/>
  <c r="C12" i="4"/>
  <c r="C8" i="5"/>
  <c r="C10" i="4"/>
  <c r="C5" i="5"/>
  <c r="C93" i="5"/>
  <c r="C18" i="5"/>
  <c r="C34" i="5"/>
  <c r="C61" i="4"/>
  <c r="C84" i="4"/>
  <c r="C85" i="4"/>
  <c r="C6" i="4"/>
  <c r="C90" i="5"/>
  <c r="C93" i="4"/>
  <c r="C37" i="5"/>
  <c r="C7" i="4"/>
  <c r="C6" i="5"/>
  <c r="C4" i="5"/>
  <c r="C83" i="4"/>
  <c r="C86" i="4"/>
  <c r="C84" i="5"/>
  <c r="C11" i="4"/>
  <c r="C5" i="4"/>
  <c r="C4" i="4"/>
  <c r="C88" i="4"/>
  <c r="C11" i="5"/>
  <c r="C88" i="5"/>
  <c r="C25" i="5"/>
  <c r="C92" i="4"/>
  <c r="C58" i="4"/>
  <c r="C82" i="5"/>
  <c r="C83" i="5"/>
  <c r="C94" i="4"/>
  <c r="C86" i="5"/>
  <c r="C9" i="5"/>
  <c r="C35" i="5"/>
  <c r="C35" i="4"/>
  <c r="K44" i="3" l="1"/>
  <c r="K46" i="3" s="1"/>
  <c r="K51" i="3" s="1"/>
  <c r="I44" i="3"/>
  <c r="I51" i="3" s="1"/>
  <c r="I46" i="3"/>
  <c r="O44" i="3"/>
  <c r="O46" i="3" s="1"/>
  <c r="J39" i="3"/>
  <c r="N39" i="3"/>
  <c r="N44" i="3" s="1"/>
  <c r="O51" i="3" l="1"/>
  <c r="J44" i="3"/>
  <c r="N46" i="3"/>
  <c r="N51" i="3" s="1"/>
  <c r="J51" i="3" l="1"/>
  <c r="J4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<sst xmlns="http://schemas.openxmlformats.org/spreadsheetml/2006/main" count="2049" uniqueCount="977">
  <si>
    <t>A</t>
  </si>
  <si>
    <t>Typ produktu CZ</t>
  </si>
  <si>
    <t>Typ produktu SK</t>
  </si>
  <si>
    <t>datový typ</t>
  </si>
  <si>
    <t>Product type EN</t>
  </si>
  <si>
    <t>Název parametru</t>
  </si>
  <si>
    <t>Typ produktu</t>
  </si>
  <si>
    <t>jednotka</t>
  </si>
  <si>
    <t>m</t>
  </si>
  <si>
    <t>Typ napájení</t>
  </si>
  <si>
    <t>IP protection</t>
  </si>
  <si>
    <t>IP20</t>
  </si>
  <si>
    <t>IP44</t>
  </si>
  <si>
    <t>"</t>
  </si>
  <si>
    <t>Antény</t>
  </si>
  <si>
    <t>Antennas</t>
  </si>
  <si>
    <t>Frekvenční pásma</t>
  </si>
  <si>
    <t>Venkovní</t>
  </si>
  <si>
    <t>dB</t>
  </si>
  <si>
    <t>Kabely</t>
  </si>
  <si>
    <t>Typ kabelu</t>
  </si>
  <si>
    <t>Verze USB</t>
  </si>
  <si>
    <t>Verze HDMI</t>
  </si>
  <si>
    <t>2.0</t>
  </si>
  <si>
    <t>1.4</t>
  </si>
  <si>
    <t>TV mounts</t>
  </si>
  <si>
    <t>Typ držáku</t>
  </si>
  <si>
    <t>kg</t>
  </si>
  <si>
    <t>Fixní</t>
  </si>
  <si>
    <t>Konzolový</t>
  </si>
  <si>
    <t>Naklápěcí</t>
  </si>
  <si>
    <t>Frekvenčné pásma</t>
  </si>
  <si>
    <t>Frequency bands</t>
  </si>
  <si>
    <t>Typ kábla</t>
  </si>
  <si>
    <t>Cable type</t>
  </si>
  <si>
    <t>Verzia USB</t>
  </si>
  <si>
    <t>Verzia HDMI</t>
  </si>
  <si>
    <t>USB version</t>
  </si>
  <si>
    <t>HDMI version</t>
  </si>
  <si>
    <t>TV mount type</t>
  </si>
  <si>
    <t>Povolené hodnoty</t>
  </si>
  <si>
    <t>Kontrola duplicity</t>
  </si>
  <si>
    <t>Typ parametru</t>
  </si>
  <si>
    <t>Kamery</t>
  </si>
  <si>
    <t>Cameras</t>
  </si>
  <si>
    <t>4G/LTE filtr</t>
  </si>
  <si>
    <t>4G/LTE filter</t>
  </si>
  <si>
    <t>Zesilovač</t>
  </si>
  <si>
    <t>Zosilňovač</t>
  </si>
  <si>
    <t>Amplifier</t>
  </si>
  <si>
    <t>km</t>
  </si>
  <si>
    <t>Konektory</t>
  </si>
  <si>
    <t>Connectors</t>
  </si>
  <si>
    <t>mm</t>
  </si>
  <si>
    <t>°</t>
  </si>
  <si>
    <t>Kabelový management</t>
  </si>
  <si>
    <t>Káblový manažment</t>
  </si>
  <si>
    <t>Cable management</t>
  </si>
  <si>
    <t>Typ úložiště</t>
  </si>
  <si>
    <t>Typ úložiska</t>
  </si>
  <si>
    <t>Storage type</t>
  </si>
  <si>
    <t>Otáčení</t>
  </si>
  <si>
    <t>Otáčanie</t>
  </si>
  <si>
    <t>Rotation</t>
  </si>
  <si>
    <t>Mobilní aplikace</t>
  </si>
  <si>
    <t>Mobilná aplikácia</t>
  </si>
  <si>
    <t>Mobile application</t>
  </si>
  <si>
    <t>Dosah (km)</t>
  </si>
  <si>
    <t>Range (km)</t>
  </si>
  <si>
    <t>Tvar konektoru</t>
  </si>
  <si>
    <t>Tvar konektora</t>
  </si>
  <si>
    <t>Bez konektoru</t>
  </si>
  <si>
    <t>USB A</t>
  </si>
  <si>
    <t>RJ45</t>
  </si>
  <si>
    <t>USB B</t>
  </si>
  <si>
    <t>Jazyk aplikace</t>
  </si>
  <si>
    <t>OS kompatibilita</t>
  </si>
  <si>
    <t>Noční vidění</t>
  </si>
  <si>
    <t>Komprese videa</t>
  </si>
  <si>
    <t>Typ SD karty</t>
  </si>
  <si>
    <t>Jazyk aplikácie</t>
  </si>
  <si>
    <t>Nočné videnie</t>
  </si>
  <si>
    <t>Kompresia videa</t>
  </si>
  <si>
    <t>Application language</t>
  </si>
  <si>
    <t>OS compatibility</t>
  </si>
  <si>
    <t>Night vision</t>
  </si>
  <si>
    <t>Video compression</t>
  </si>
  <si>
    <t>SD card type</t>
  </si>
  <si>
    <t>H.264</t>
  </si>
  <si>
    <t>H.265</t>
  </si>
  <si>
    <t>Vnitřní</t>
  </si>
  <si>
    <t>Cable</t>
  </si>
  <si>
    <t>Káble</t>
  </si>
  <si>
    <t>Connector shape</t>
  </si>
  <si>
    <t>Audio / video</t>
  </si>
  <si>
    <t>Koaxiální</t>
  </si>
  <si>
    <t>Anténní</t>
  </si>
  <si>
    <t>Datové</t>
  </si>
  <si>
    <t>3.0</t>
  </si>
  <si>
    <t>3.1</t>
  </si>
  <si>
    <t>HDMI A</t>
  </si>
  <si>
    <t>HDMI C</t>
  </si>
  <si>
    <t>HDMI D</t>
  </si>
  <si>
    <t>USB C</t>
  </si>
  <si>
    <t>Délka (m)</t>
  </si>
  <si>
    <t>Dĺžka (m)</t>
  </si>
  <si>
    <t>Length (m)</t>
  </si>
  <si>
    <t>TV držáky</t>
  </si>
  <si>
    <t>TV držiaky</t>
  </si>
  <si>
    <t>VESA</t>
  </si>
  <si>
    <t>Úhlopříčka TV (cm)</t>
  </si>
  <si>
    <t>Uhlopriečka TV (cm)</t>
  </si>
  <si>
    <t>Diagonal (cm)</t>
  </si>
  <si>
    <t>cm</t>
  </si>
  <si>
    <t>Úhlopříčka TV (palce)</t>
  </si>
  <si>
    <t>Uhlopriečka TV (palce)</t>
  </si>
  <si>
    <t>Diagonal (inch)</t>
  </si>
  <si>
    <t>Otáčení (°)</t>
  </si>
  <si>
    <t>Otáčanie (°)</t>
  </si>
  <si>
    <t>Rotation (°)</t>
  </si>
  <si>
    <t>Typ napájanie</t>
  </si>
  <si>
    <t>Maximální rozlišení</t>
  </si>
  <si>
    <t>Maximálne rozlišenie</t>
  </si>
  <si>
    <t>Maximal resolution</t>
  </si>
  <si>
    <t>Kompatibilita s operačným systémom</t>
  </si>
  <si>
    <t>Typ karty SD</t>
  </si>
  <si>
    <t>Bez baterií</t>
  </si>
  <si>
    <t>FullHD</t>
  </si>
  <si>
    <t>microSDHC</t>
  </si>
  <si>
    <t>microSDXC</t>
  </si>
  <si>
    <t>W</t>
  </si>
  <si>
    <t>Power input type</t>
  </si>
  <si>
    <t>lm</t>
  </si>
  <si>
    <t>RGB</t>
  </si>
  <si>
    <t>E27</t>
  </si>
  <si>
    <t>E17</t>
  </si>
  <si>
    <t>GU10</t>
  </si>
  <si>
    <t>Tvar žárovky</t>
  </si>
  <si>
    <t>Tvar žiarovky</t>
  </si>
  <si>
    <t>Bulb shape</t>
  </si>
  <si>
    <t>Klasická</t>
  </si>
  <si>
    <t>Svíčka</t>
  </si>
  <si>
    <t>Reflektorová</t>
  </si>
  <si>
    <t>Globe</t>
  </si>
  <si>
    <t>Ostatní</t>
  </si>
  <si>
    <t>Bodová</t>
  </si>
  <si>
    <t>LED reflektory</t>
  </si>
  <si>
    <t>LED flood lights</t>
  </si>
  <si>
    <t>Motion sensor</t>
  </si>
  <si>
    <t>Stojan</t>
  </si>
  <si>
    <t>Stand</t>
  </si>
  <si>
    <t>LED pásik</t>
  </si>
  <si>
    <t>LED strip</t>
  </si>
  <si>
    <t>Stupeň krytí (IP)</t>
  </si>
  <si>
    <t>Stupeň krytia (IP)</t>
  </si>
  <si>
    <t>IP65+</t>
  </si>
  <si>
    <t>LED lampičky</t>
  </si>
  <si>
    <t>LED table lamps</t>
  </si>
  <si>
    <t>Barva</t>
  </si>
  <si>
    <t>Farba</t>
  </si>
  <si>
    <t>Color</t>
  </si>
  <si>
    <t>Černá</t>
  </si>
  <si>
    <t>Bílá</t>
  </si>
  <si>
    <t>Hnědá</t>
  </si>
  <si>
    <t>Červená</t>
  </si>
  <si>
    <t>Zelená</t>
  </si>
  <si>
    <t>Multicolor</t>
  </si>
  <si>
    <t>Stmívatelné</t>
  </si>
  <si>
    <t>Dimmable</t>
  </si>
  <si>
    <t>Stmievateľné</t>
  </si>
  <si>
    <t>LCD screen</t>
  </si>
  <si>
    <t>Funkce lampičky</t>
  </si>
  <si>
    <t>Funkcie lampičky</t>
  </si>
  <si>
    <t>Žárovky a trubice</t>
  </si>
  <si>
    <t>Žiarovky a trubice</t>
  </si>
  <si>
    <t>LED bulbs and tubes</t>
  </si>
  <si>
    <t>G13</t>
  </si>
  <si>
    <t>LED osvětlení</t>
  </si>
  <si>
    <t>LED osvetlenie</t>
  </si>
  <si>
    <t>LED lights</t>
  </si>
  <si>
    <t>Dálkový ovladač</t>
  </si>
  <si>
    <t>Diaľkový ovládač</t>
  </si>
  <si>
    <t>Remote control</t>
  </si>
  <si>
    <t>LED panely a podhledová světla</t>
  </si>
  <si>
    <t>LED panels and downlights</t>
  </si>
  <si>
    <t>LED panely a podhľadová svetla</t>
  </si>
  <si>
    <t>Přepínatelná chromatičnost</t>
  </si>
  <si>
    <t>CCT switch</t>
  </si>
  <si>
    <t>Prepínateľná chromatickosť</t>
  </si>
  <si>
    <t>Svítilny</t>
  </si>
  <si>
    <t>LED flash lights</t>
  </si>
  <si>
    <t>Ručné svietidla</t>
  </si>
  <si>
    <t>Nabíjecí</t>
  </si>
  <si>
    <t>Nabíjacie</t>
  </si>
  <si>
    <t>Rechargeable</t>
  </si>
  <si>
    <t>Typ svítilny</t>
  </si>
  <si>
    <t>Typ svietidla</t>
  </si>
  <si>
    <t>Flashlight type</t>
  </si>
  <si>
    <t>Vánoční osvětlení</t>
  </si>
  <si>
    <t>Vianočné osvetlenie</t>
  </si>
  <si>
    <t>Christmas lighting</t>
  </si>
  <si>
    <t>Síťové</t>
  </si>
  <si>
    <t>Bateriové</t>
  </si>
  <si>
    <t>Počet LED diod</t>
  </si>
  <si>
    <t>Number of LEDs</t>
  </si>
  <si>
    <t>Průmyslové osvětlení</t>
  </si>
  <si>
    <t>Smart light</t>
  </si>
  <si>
    <t>Priemyslové osvetlenie</t>
  </si>
  <si>
    <t>Industrial lighting</t>
  </si>
  <si>
    <t>Typ stmívání</t>
  </si>
  <si>
    <t>Typ stmievania</t>
  </si>
  <si>
    <t>Dimming type</t>
  </si>
  <si>
    <t>DALI</t>
  </si>
  <si>
    <t>Žádné</t>
  </si>
  <si>
    <t>Jiné</t>
  </si>
  <si>
    <t>RGB + CCT</t>
  </si>
  <si>
    <t>Displej</t>
  </si>
  <si>
    <t>Koaxiálny</t>
  </si>
  <si>
    <t>Anténny</t>
  </si>
  <si>
    <t>Dátový</t>
  </si>
  <si>
    <t>Fixný</t>
  </si>
  <si>
    <t>Naklápací</t>
  </si>
  <si>
    <t>Vnútorné</t>
  </si>
  <si>
    <t>Vonkajšie</t>
  </si>
  <si>
    <t>Sieťové</t>
  </si>
  <si>
    <t>Batériové</t>
  </si>
  <si>
    <t>Bez batérií</t>
  </si>
  <si>
    <t>Sviečka</t>
  </si>
  <si>
    <t>Ostatné</t>
  </si>
  <si>
    <t>Čierna</t>
  </si>
  <si>
    <t>Biela</t>
  </si>
  <si>
    <t>Hnedá</t>
  </si>
  <si>
    <t>Typ držiaku</t>
  </si>
  <si>
    <t>Indoor</t>
  </si>
  <si>
    <t>Outdoor</t>
  </si>
  <si>
    <t>Coax</t>
  </si>
  <si>
    <t>UTP</t>
  </si>
  <si>
    <t>Antenna</t>
  </si>
  <si>
    <t>Data</t>
  </si>
  <si>
    <t>Fixed</t>
  </si>
  <si>
    <t>Tilting</t>
  </si>
  <si>
    <t>Console</t>
  </si>
  <si>
    <t>AC</t>
  </si>
  <si>
    <t>Batteries</t>
  </si>
  <si>
    <t>No batteries</t>
  </si>
  <si>
    <t>Flood</t>
  </si>
  <si>
    <t>Others</t>
  </si>
  <si>
    <t>Black</t>
  </si>
  <si>
    <t>White</t>
  </si>
  <si>
    <t>Brown</t>
  </si>
  <si>
    <t>Red</t>
  </si>
  <si>
    <t>Green</t>
  </si>
  <si>
    <t>Wireless charging</t>
  </si>
  <si>
    <t>Other</t>
  </si>
  <si>
    <t>No dimming</t>
  </si>
  <si>
    <t>Fotopasti</t>
  </si>
  <si>
    <t>Fotopasce</t>
  </si>
  <si>
    <t>Hunting cameras</t>
  </si>
  <si>
    <t>Weather stations</t>
  </si>
  <si>
    <t>Meteostanice</t>
  </si>
  <si>
    <t>Alkohol testery</t>
  </si>
  <si>
    <t>Měřiče vzdálenosti</t>
  </si>
  <si>
    <t>Merače vzdálenosti</t>
  </si>
  <si>
    <t>Distance meters</t>
  </si>
  <si>
    <t>Laserové vodováhy</t>
  </si>
  <si>
    <t>Level meters</t>
  </si>
  <si>
    <t>Multimetry</t>
  </si>
  <si>
    <t>Multimetre</t>
  </si>
  <si>
    <t>Multimeters</t>
  </si>
  <si>
    <t>Detektory</t>
  </si>
  <si>
    <t>Detectors</t>
  </si>
  <si>
    <t>Videozvonky</t>
  </si>
  <si>
    <t>Videozvončeky</t>
  </si>
  <si>
    <t>Video doorbells</t>
  </si>
  <si>
    <t>Ventilators</t>
  </si>
  <si>
    <t>FM transmitters</t>
  </si>
  <si>
    <t>Hodiny s budíkem</t>
  </si>
  <si>
    <t>Hodiny s budíkom</t>
  </si>
  <si>
    <t>Clock with alarm clock</t>
  </si>
  <si>
    <t>USB adaptéry</t>
  </si>
  <si>
    <t>USB adaptors</t>
  </si>
  <si>
    <t>Nabíječky baterií</t>
  </si>
  <si>
    <t>Nabíjačky batérií</t>
  </si>
  <si>
    <t>Battery chargers</t>
  </si>
  <si>
    <t>Časovače</t>
  </si>
  <si>
    <t>Timers</t>
  </si>
  <si>
    <t>Dálkově ovládané zásuvky</t>
  </si>
  <si>
    <t xml:space="preserve">Diaľkovo ovládané zásuvky </t>
  </si>
  <si>
    <t xml:space="preserve">Remote controlled sockets </t>
  </si>
  <si>
    <t>Měniče napětí</t>
  </si>
  <si>
    <t xml:space="preserve">Meniče napätia </t>
  </si>
  <si>
    <t xml:space="preserve">Voltage converters </t>
  </si>
  <si>
    <t>Konvektory</t>
  </si>
  <si>
    <t>Heaters</t>
  </si>
  <si>
    <t>Teploměry</t>
  </si>
  <si>
    <t>Teplomery</t>
  </si>
  <si>
    <t>Druh záznamu</t>
  </si>
  <si>
    <t>record mode</t>
  </si>
  <si>
    <t>Bezozónový chod</t>
  </si>
  <si>
    <t xml:space="preserve">Bezozónový chod </t>
  </si>
  <si>
    <t>Ozonfree mode</t>
  </si>
  <si>
    <t>Senzor pohybu</t>
  </si>
  <si>
    <t>Časovač</t>
  </si>
  <si>
    <t>Timer</t>
  </si>
  <si>
    <t>Měření teploty</t>
  </si>
  <si>
    <t>Měření vlhkosti</t>
  </si>
  <si>
    <t>Barevný displej</t>
  </si>
  <si>
    <t>Rychlost větru</t>
  </si>
  <si>
    <t>Směr větru</t>
  </si>
  <si>
    <t>Čas řízený DCF</t>
  </si>
  <si>
    <t>Hodiny</t>
  </si>
  <si>
    <t>Budík</t>
  </si>
  <si>
    <t>Velikost displeje</t>
  </si>
  <si>
    <t>Měření slunečního svitu</t>
  </si>
  <si>
    <t>Předpověď počasí</t>
  </si>
  <si>
    <t>Alarm dosažených hodnot</t>
  </si>
  <si>
    <t>Záznam naměřených hodnot</t>
  </si>
  <si>
    <t>Čas riadený DCF</t>
  </si>
  <si>
    <t>Meranie slnečného svitu</t>
  </si>
  <si>
    <t>Záznam nameraných hodnôt</t>
  </si>
  <si>
    <t>Predpoveď počasia</t>
  </si>
  <si>
    <t>Alarm dosiahnutých hodnôt</t>
  </si>
  <si>
    <t>Meranie teploty</t>
  </si>
  <si>
    <t>Meranie vlhkosti</t>
  </si>
  <si>
    <t>Farebný displej</t>
  </si>
  <si>
    <t>Rýchlosť vetra</t>
  </si>
  <si>
    <t>Smer vetra</t>
  </si>
  <si>
    <t>Atmosférický tlak</t>
  </si>
  <si>
    <t>Veľkosť displeja</t>
  </si>
  <si>
    <t>Temperature measurement</t>
  </si>
  <si>
    <t>Humidity measurement</t>
  </si>
  <si>
    <t>Color display</t>
  </si>
  <si>
    <t>Wind speed</t>
  </si>
  <si>
    <t>Direction of the wind</t>
  </si>
  <si>
    <t>Pressure</t>
  </si>
  <si>
    <t>DCF time controlled</t>
  </si>
  <si>
    <t>Clock</t>
  </si>
  <si>
    <t>Alarm clock</t>
  </si>
  <si>
    <t>Display size</t>
  </si>
  <si>
    <t>Sunlight measurement</t>
  </si>
  <si>
    <t>Recording of measured values</t>
  </si>
  <si>
    <t>Weather forecast</t>
  </si>
  <si>
    <t>Alarm of reached values</t>
  </si>
  <si>
    <t>Malý</t>
  </si>
  <si>
    <t>Velký</t>
  </si>
  <si>
    <t>Max. počet čidiel</t>
  </si>
  <si>
    <t>Max. počet čidel</t>
  </si>
  <si>
    <t>Max. number of sensors</t>
  </si>
  <si>
    <t>Rozsah měření</t>
  </si>
  <si>
    <t>Typ analyzátoru</t>
  </si>
  <si>
    <t>Measuring range</t>
  </si>
  <si>
    <t>Analyzer type</t>
  </si>
  <si>
    <t>Typ analyzátora</t>
  </si>
  <si>
    <t>Rozsah merania</t>
  </si>
  <si>
    <t xml:space="preserve">Polovodičový </t>
  </si>
  <si>
    <t>Elektrochemický</t>
  </si>
  <si>
    <t>Semiconductor</t>
  </si>
  <si>
    <t>Electrochemical</t>
  </si>
  <si>
    <t>Small</t>
  </si>
  <si>
    <t>Large</t>
  </si>
  <si>
    <t>Vel´ký</t>
  </si>
  <si>
    <t>Barva laseru</t>
  </si>
  <si>
    <t>Farba lasera</t>
  </si>
  <si>
    <t>Color of laser</t>
  </si>
  <si>
    <t>Mimo viditelné spektrum</t>
  </si>
  <si>
    <t>Mimo viditeľné spektrum</t>
  </si>
  <si>
    <t>Out of the visible spectrum</t>
  </si>
  <si>
    <t>Typ baterie</t>
  </si>
  <si>
    <t>Typ batérie</t>
  </si>
  <si>
    <t>Battery type</t>
  </si>
  <si>
    <t>Odpor</t>
  </si>
  <si>
    <t>Střídavý proud</t>
  </si>
  <si>
    <t>Střídavé napětí</t>
  </si>
  <si>
    <t>Stejnosměrné napětí</t>
  </si>
  <si>
    <t>Stejnosměrný proud</t>
  </si>
  <si>
    <t>Kapacita</t>
  </si>
  <si>
    <t>Frekvence</t>
  </si>
  <si>
    <t>Teplota</t>
  </si>
  <si>
    <t>RMS</t>
  </si>
  <si>
    <t>hFE</t>
  </si>
  <si>
    <t>Striedavý prúd</t>
  </si>
  <si>
    <t>Striedavé napätie</t>
  </si>
  <si>
    <t>Jednosmerné napätie</t>
  </si>
  <si>
    <t>Jednosmerný prúd</t>
  </si>
  <si>
    <t>Frekvencia</t>
  </si>
  <si>
    <t>Resistance</t>
  </si>
  <si>
    <t>Alternating current</t>
  </si>
  <si>
    <t>Alternating voltage</t>
  </si>
  <si>
    <t>DC voltage</t>
  </si>
  <si>
    <t>Direct current</t>
  </si>
  <si>
    <t>Capacity</t>
  </si>
  <si>
    <t>Frequency</t>
  </si>
  <si>
    <t>Temperature</t>
  </si>
  <si>
    <t>Rozsah střídavého proudu</t>
  </si>
  <si>
    <t>Rozsah stejnosměrného proudu</t>
  </si>
  <si>
    <t>Rozsah střídavého napětí</t>
  </si>
  <si>
    <t>Rozsah stejnosměrného napětí</t>
  </si>
  <si>
    <t>Rozsah striedavého prúdu</t>
  </si>
  <si>
    <t>Rozsah jednosmerného prúdu</t>
  </si>
  <si>
    <t>Rozsah striedavého napätia</t>
  </si>
  <si>
    <t>Rozsah jednosmerného napätia</t>
  </si>
  <si>
    <t>Rozsah odporu</t>
  </si>
  <si>
    <t>Rozsah kapacity</t>
  </si>
  <si>
    <t>AC range</t>
  </si>
  <si>
    <t>DC current range</t>
  </si>
  <si>
    <t>AC voltage range</t>
  </si>
  <si>
    <t>DC voltage range</t>
  </si>
  <si>
    <t>Resistance range</t>
  </si>
  <si>
    <t>Capacity range</t>
  </si>
  <si>
    <t>Test spojitosti obvodu</t>
  </si>
  <si>
    <t>Circuit continuity test</t>
  </si>
  <si>
    <t>Detekce vody</t>
  </si>
  <si>
    <t>Detekce hořlavých plynů</t>
  </si>
  <si>
    <t>Detekce CO</t>
  </si>
  <si>
    <t>Připojení WiFi</t>
  </si>
  <si>
    <t>Detekcia horľavých plynov</t>
  </si>
  <si>
    <t>Detekcia vody</t>
  </si>
  <si>
    <t>Detekcia CO</t>
  </si>
  <si>
    <t>Pripojenie WiFi</t>
  </si>
  <si>
    <t>Water detection</t>
  </si>
  <si>
    <t>Detection of flammable gases</t>
  </si>
  <si>
    <t>CO detection</t>
  </si>
  <si>
    <t>WiFi connection</t>
  </si>
  <si>
    <t>Detekce kouře</t>
  </si>
  <si>
    <t>Smoke detection</t>
  </si>
  <si>
    <t>Detekcia dymu</t>
  </si>
  <si>
    <t>Počet USB portů</t>
  </si>
  <si>
    <t>Number of usb ports</t>
  </si>
  <si>
    <t>Počet usb portov</t>
  </si>
  <si>
    <t>FM transmittery</t>
  </si>
  <si>
    <t>Projekce</t>
  </si>
  <si>
    <t>FM rádio</t>
  </si>
  <si>
    <t>Datum</t>
  </si>
  <si>
    <t>FM radio</t>
  </si>
  <si>
    <t>Projection</t>
  </si>
  <si>
    <t>Date</t>
  </si>
  <si>
    <t>Dátum</t>
  </si>
  <si>
    <t>Počet portů</t>
  </si>
  <si>
    <t>Number of ports</t>
  </si>
  <si>
    <t>Časový úsek</t>
  </si>
  <si>
    <t>Digitální</t>
  </si>
  <si>
    <t>Mechanický</t>
  </si>
  <si>
    <t>Interval</t>
  </si>
  <si>
    <t>Digital</t>
  </si>
  <si>
    <t>Digitálne</t>
  </si>
  <si>
    <t>Denní</t>
  </si>
  <si>
    <t>Týdenní</t>
  </si>
  <si>
    <t xml:space="preserve">Daily </t>
  </si>
  <si>
    <t>Weekly</t>
  </si>
  <si>
    <t>Mechanical</t>
  </si>
  <si>
    <t>Druh komunikace</t>
  </si>
  <si>
    <t>Druh komunikácie</t>
  </si>
  <si>
    <t>Type of communication</t>
  </si>
  <si>
    <t>Počet zásuvek</t>
  </si>
  <si>
    <t xml:space="preserve">Počet zásuviek </t>
  </si>
  <si>
    <t>Number of sockets</t>
  </si>
  <si>
    <t>GSM</t>
  </si>
  <si>
    <t>Druh měření</t>
  </si>
  <si>
    <t xml:space="preserve">Bezkontaktní </t>
  </si>
  <si>
    <t xml:space="preserve">Kontaktní </t>
  </si>
  <si>
    <t>Čidlo</t>
  </si>
  <si>
    <t xml:space="preserve">Type of measurement </t>
  </si>
  <si>
    <t>Druh merania</t>
  </si>
  <si>
    <t>Bezkontaktné</t>
  </si>
  <si>
    <t>Kontaktné</t>
  </si>
  <si>
    <t>Snímač</t>
  </si>
  <si>
    <t>Contactless</t>
  </si>
  <si>
    <t>Sensor</t>
  </si>
  <si>
    <t>Contact</t>
  </si>
  <si>
    <t>Rozsah měření teploty</t>
  </si>
  <si>
    <t xml:space="preserve">Rozsah merania teploty </t>
  </si>
  <si>
    <t>Temperature measuring range</t>
  </si>
  <si>
    <t>Thermometers</t>
  </si>
  <si>
    <t>IP54</t>
  </si>
  <si>
    <t>HD</t>
  </si>
  <si>
    <t>4000 K</t>
  </si>
  <si>
    <t>3000 K</t>
  </si>
  <si>
    <t>6000 K</t>
  </si>
  <si>
    <t>Vícebarevná</t>
  </si>
  <si>
    <t>Parametr OK; 2</t>
  </si>
  <si>
    <t>Min. profil od stěny (mm)</t>
  </si>
  <si>
    <t>Max. profil od stěny (mm)</t>
  </si>
  <si>
    <t>Vnitřní / venkovní použití</t>
  </si>
  <si>
    <t>Outdoor / indoor usage</t>
  </si>
  <si>
    <t>Patice žárovky</t>
  </si>
  <si>
    <t>Pätica žiarovky</t>
  </si>
  <si>
    <t>Bulb base</t>
  </si>
  <si>
    <t>G4 &amp; G9</t>
  </si>
  <si>
    <t>100 W+</t>
  </si>
  <si>
    <t>LED pásky</t>
  </si>
  <si>
    <t>Parametr OK; 35</t>
  </si>
  <si>
    <t>Modrá</t>
  </si>
  <si>
    <t>Žlutá</t>
  </si>
  <si>
    <t>Fialová</t>
  </si>
  <si>
    <t>Růžová</t>
  </si>
  <si>
    <t>1 - 10 V</t>
  </si>
  <si>
    <t>0-3 ‰</t>
  </si>
  <si>
    <t>0-4 ‰</t>
  </si>
  <si>
    <t>3000-6000 K</t>
  </si>
  <si>
    <t>40-230 &amp; 450-860 MHz</t>
  </si>
  <si>
    <t>88-108 MHz</t>
  </si>
  <si>
    <t>470-790 MHz</t>
  </si>
  <si>
    <t>20-60 W</t>
  </si>
  <si>
    <t>60-100 W</t>
  </si>
  <si>
    <t>Napájení a nabíjení</t>
  </si>
  <si>
    <t>Napájanie a nabíjanie</t>
  </si>
  <si>
    <t>Power Supply and charging</t>
  </si>
  <si>
    <t>230 V</t>
  </si>
  <si>
    <t>12 V</t>
  </si>
  <si>
    <t>RF 433 MHz</t>
  </si>
  <si>
    <t>WiFi</t>
  </si>
  <si>
    <t>-50 až +380 °C</t>
  </si>
  <si>
    <t>-50 až +70 °C</t>
  </si>
  <si>
    <t>-40 až +70 °C</t>
  </si>
  <si>
    <t>Min. profil od steny (mm)</t>
  </si>
  <si>
    <t>Max.profil od steny (mm)</t>
  </si>
  <si>
    <t>Max. profile from wall (mm)</t>
  </si>
  <si>
    <t>Breathe analysers</t>
  </si>
  <si>
    <t>Průměr (mm)</t>
  </si>
  <si>
    <t>Priemer (mm)</t>
  </si>
  <si>
    <t>Diameter (mm)</t>
  </si>
  <si>
    <t>nm</t>
  </si>
  <si>
    <t>Vlnová délka (nm)</t>
  </si>
  <si>
    <t>Vlnová dĺžka (nm)</t>
  </si>
  <si>
    <t>Wavelength (nm)</t>
  </si>
  <si>
    <t>Výkon (W)</t>
  </si>
  <si>
    <t>Dosah čidla (m)</t>
  </si>
  <si>
    <t>Dosah snímača (m)</t>
  </si>
  <si>
    <t>Sensor range (m)</t>
  </si>
  <si>
    <t>Parametr OK; 33</t>
  </si>
  <si>
    <t>200 uA-20 A</t>
  </si>
  <si>
    <t>20 uA-10 A</t>
  </si>
  <si>
    <t>2 A-600 A</t>
  </si>
  <si>
    <t>2 mA-10 A</t>
  </si>
  <si>
    <t>2 V-600 V</t>
  </si>
  <si>
    <t>200 V-500 V</t>
  </si>
  <si>
    <t>200 mV-500 V</t>
  </si>
  <si>
    <t>200 mV-600 V</t>
  </si>
  <si>
    <t>20 nF-20 mF</t>
  </si>
  <si>
    <t>2 nF-20 uF</t>
  </si>
  <si>
    <t>20 mA-20 A</t>
  </si>
  <si>
    <t>Žltá</t>
  </si>
  <si>
    <t>Ružová</t>
  </si>
  <si>
    <t>Viacfarebná</t>
  </si>
  <si>
    <t>Denný</t>
  </si>
  <si>
    <t>Týždenný</t>
  </si>
  <si>
    <t>No connectors</t>
  </si>
  <si>
    <t>Blue</t>
  </si>
  <si>
    <t>Yellow</t>
  </si>
  <si>
    <t>Purple</t>
  </si>
  <si>
    <t>Pink</t>
  </si>
  <si>
    <t>Parametr Ok; 33</t>
  </si>
  <si>
    <t>152-254</t>
  </si>
  <si>
    <t>66-140</t>
  </si>
  <si>
    <t>94-165</t>
  </si>
  <si>
    <t>26-69</t>
  </si>
  <si>
    <t>43-107</t>
  </si>
  <si>
    <t>43-140</t>
  </si>
  <si>
    <t>58-140</t>
  </si>
  <si>
    <t>76-177</t>
  </si>
  <si>
    <t>60-100</t>
  </si>
  <si>
    <t>26-55</t>
  </si>
  <si>
    <t>37-65</t>
  </si>
  <si>
    <t>10-27</t>
  </si>
  <si>
    <t>17-42</t>
  </si>
  <si>
    <t>17-55</t>
  </si>
  <si>
    <t>23-55</t>
  </si>
  <si>
    <t>30-70</t>
  </si>
  <si>
    <t>Zisk antény (dB)</t>
  </si>
  <si>
    <t>Antenna gain (dB)</t>
  </si>
  <si>
    <t>MHz</t>
  </si>
  <si>
    <t>Frekvenční rozsah (MHz)</t>
  </si>
  <si>
    <t>Frekvenčný rozsah (MHz)</t>
  </si>
  <si>
    <t>Frequency range (MHz)</t>
  </si>
  <si>
    <t>Nosnost (kg)</t>
  </si>
  <si>
    <t>Nosnosť (kg)</t>
  </si>
  <si>
    <t>Load capacity (kg)</t>
  </si>
  <si>
    <t>Maximální naklopení (°)</t>
  </si>
  <si>
    <t>Maximálne naklopenie (°)</t>
  </si>
  <si>
    <t>Maximal tilt (°)</t>
  </si>
  <si>
    <t>Min. profile from wall (mm)</t>
  </si>
  <si>
    <t>Zorný úhel (°)</t>
  </si>
  <si>
    <t>Zorný uhol (°)</t>
  </si>
  <si>
    <t>Viewing angle (°)</t>
  </si>
  <si>
    <t>Gb</t>
  </si>
  <si>
    <t>Max. velikost karty (Gb)</t>
  </si>
  <si>
    <t>Maximálna veľkosť karty (Gb)</t>
  </si>
  <si>
    <t>Max. card size (Gb)</t>
  </si>
  <si>
    <t>Power (W)</t>
  </si>
  <si>
    <t>Vzdálenost (m)</t>
  </si>
  <si>
    <t>Vzdialenosť (m)</t>
  </si>
  <si>
    <t>Distance (m)</t>
  </si>
  <si>
    <t>Vzdálenost projekce (m)</t>
  </si>
  <si>
    <t>Vzdialenosť projekcie (m)</t>
  </si>
  <si>
    <t>Projection distance (m)</t>
  </si>
  <si>
    <t>h</t>
  </si>
  <si>
    <t>Výdrž baterií (h)</t>
  </si>
  <si>
    <t>Výdrž batérií (h)</t>
  </si>
  <si>
    <t>Battery life (h)</t>
  </si>
  <si>
    <t>mA</t>
  </si>
  <si>
    <t>Maximální proud (mA)</t>
  </si>
  <si>
    <t>Maximálny prúd (mA)</t>
  </si>
  <si>
    <t>Maximum current (mA)</t>
  </si>
  <si>
    <t>Projekcia</t>
  </si>
  <si>
    <t>Počet portov</t>
  </si>
  <si>
    <t>Spínatelný výkon (W)</t>
  </si>
  <si>
    <t>Spínateľný výkon  (W)</t>
  </si>
  <si>
    <t>Switchable power (W)</t>
  </si>
  <si>
    <t>Vnútorné / vonkajšie použitie</t>
  </si>
  <si>
    <t>Příkon (W)</t>
  </si>
  <si>
    <t>Príkon (W)</t>
  </si>
  <si>
    <t>Power input (W)</t>
  </si>
  <si>
    <t>Classic</t>
  </si>
  <si>
    <t>Candle</t>
  </si>
  <si>
    <t>Spotlight</t>
  </si>
  <si>
    <t>Světelný tok (lm)</t>
  </si>
  <si>
    <t>Svetelný tok (lm)</t>
  </si>
  <si>
    <t>Luminous flux (lm)</t>
  </si>
  <si>
    <t>Barva světla (K)</t>
  </si>
  <si>
    <t>Farba svetla (K)</t>
  </si>
  <si>
    <t>Color temperature (K)</t>
  </si>
  <si>
    <t>K</t>
  </si>
  <si>
    <t>Ekvivalent klasické žárovky (W)</t>
  </si>
  <si>
    <t>Ekvivalent klasické žiarovky (W)</t>
  </si>
  <si>
    <t>Classic bulb equivalent (W)</t>
  </si>
  <si>
    <t>Žiadne</t>
  </si>
  <si>
    <t>UV-C zářiče</t>
  </si>
  <si>
    <t>UV-C žiáriče</t>
  </si>
  <si>
    <t>UV-C radiators</t>
  </si>
  <si>
    <t>0-1.5 ‰</t>
  </si>
  <si>
    <t>Izolační PVC pásky</t>
  </si>
  <si>
    <t>Izolačné PVC pásiky</t>
  </si>
  <si>
    <t>Insulating PVC tapes</t>
  </si>
  <si>
    <t>Šířka (cm)</t>
  </si>
  <si>
    <t>Šírka (cm)</t>
  </si>
  <si>
    <t>Width (cm)</t>
  </si>
  <si>
    <t>Instalační materiál</t>
  </si>
  <si>
    <t>Instalačný materiál</t>
  </si>
  <si>
    <t>Installation material</t>
  </si>
  <si>
    <t>Šířka (mm)</t>
  </si>
  <si>
    <t>Šírka (mm)</t>
  </si>
  <si>
    <t>Width (mm)</t>
  </si>
  <si>
    <t>Délka (mm)</t>
  </si>
  <si>
    <t>Dĺžka (mm)</t>
  </si>
  <si>
    <t>Length (mm)</t>
  </si>
  <si>
    <t>mm2</t>
  </si>
  <si>
    <t>Průřez (mm2)</t>
  </si>
  <si>
    <t>Prierez (mm2)</t>
  </si>
  <si>
    <t>Cross section (mm2)</t>
  </si>
  <si>
    <t>Vidlice a zásuvky</t>
  </si>
  <si>
    <t>Plugs and sockets</t>
  </si>
  <si>
    <t>Table lamp features</t>
  </si>
  <si>
    <t>V</t>
  </si>
  <si>
    <t>Voltage (V)</t>
  </si>
  <si>
    <t>Napätie (V)</t>
  </si>
  <si>
    <t>Napětí (V)</t>
  </si>
  <si>
    <t>400 V</t>
  </si>
  <si>
    <t>Vypínač</t>
  </si>
  <si>
    <t>On / off switch</t>
  </si>
  <si>
    <t>Rozbočky</t>
  </si>
  <si>
    <t>Rozbočovače</t>
  </si>
  <si>
    <t>Adaptors</t>
  </si>
  <si>
    <t>Cestovní adaptéry</t>
  </si>
  <si>
    <t>Cestovné adaptéry</t>
  </si>
  <si>
    <t>Travel adapters</t>
  </si>
  <si>
    <t>Určeno pro</t>
  </si>
  <si>
    <t>Určené pre</t>
  </si>
  <si>
    <t>Intended for</t>
  </si>
  <si>
    <t>pro Čechy, Slováky a Poláky, kteří jedou do zahraničí</t>
  </si>
  <si>
    <t>pro cizince, kteří přijedou do Evropy a mají jiný typ vidlice než SCHUKO nebo FRENCH</t>
  </si>
  <si>
    <t>pre Čechov, Slovákov a Poliakov, ktorí idú do zahraničia</t>
  </si>
  <si>
    <t>pre cudzincov, ktorí prídu do Európy a majú iný typ vidlice než SCHUKO alebo FRENCH</t>
  </si>
  <si>
    <t>pro Evropany, kteří jedou do zahraničí</t>
  </si>
  <si>
    <t>pre Európanov, ktorí idú do zahraničia</t>
  </si>
  <si>
    <t>for Europeans going abroad</t>
  </si>
  <si>
    <t>for foreigners who come to Europe and have a different type than SCHUKO or FRENCH</t>
  </si>
  <si>
    <t>for Czechs, Slovaks and Poles who go abroad</t>
  </si>
  <si>
    <t>Použití v zemích</t>
  </si>
  <si>
    <t>Countries of use</t>
  </si>
  <si>
    <t>Použitie v krajinách</t>
  </si>
  <si>
    <t>vidlice (USA, GB, JP, CN, AU atd.) do zásuvek SCHUKO (DE, HU, SI atd.) nebo FRENCH (ČR, SK, PL atd.)</t>
  </si>
  <si>
    <t>USA, Asie, Austrálie, Nový Zéland, Čína, Afrika, Štřední Východ, GB, Švýcarsko, Itálie, HK, Indie atd.</t>
  </si>
  <si>
    <t>plugs (USA, GB, JP, CN, AU etc.) for SCHUKO sockets (DE, HU, SI etc.) or FRENCH (CZ, SK, PL etc.)</t>
  </si>
  <si>
    <t>vidlica (USA, GB, JP, CN, AU atď.) do zásuviek SCHUKO (DE, HU, SI atď.) alebo FRENCH (ČR, SK, PL, atď.)</t>
  </si>
  <si>
    <t>USA, Ázie, Austrália, Nový Zéland, Čína, Afrika, Stredný Východ, GB, Švajčiarsko, Taliansko, HK, India atď.</t>
  </si>
  <si>
    <t>USA, Asia, Australia, New Zealand, China, Africa, Middle East, GB, Switzerland, Italy, HK, India etc.</t>
  </si>
  <si>
    <t>USA, JP, Rusko, Asie, AU, NZ, CN, Afrika, Střední východ, DB, Evropa, HK, Indie atd.</t>
  </si>
  <si>
    <t>USA, JP, Rusko, Ázie, AU, NZ, CN, Afrika, Stredný východ, DB, Európa, HK, India atď.</t>
  </si>
  <si>
    <t>USA, JP, Russia, Asia, AU, NZ, CN, Africa, Middle East, GB, Europe, HK, India etc.</t>
  </si>
  <si>
    <t>Prodlužovací přívody</t>
  </si>
  <si>
    <t>Predlžovacie prívody</t>
  </si>
  <si>
    <t>Extension leads</t>
  </si>
  <si>
    <t>Typ prodlužovacího přívodu</t>
  </si>
  <si>
    <t>Typ predlžovacieho prívodu</t>
  </si>
  <si>
    <t>Extension lead type</t>
  </si>
  <si>
    <t>Maximum load (W)</t>
  </si>
  <si>
    <t>Maximálna záťaž (W)</t>
  </si>
  <si>
    <t>Maximální zátěž (W)</t>
  </si>
  <si>
    <t>Prodlužovací přívod</t>
  </si>
  <si>
    <t>Přepěťová ochrana</t>
  </si>
  <si>
    <t>Navíjecí buben</t>
  </si>
  <si>
    <t>Zahradní sloupek</t>
  </si>
  <si>
    <t>Vestavná zásuvka</t>
  </si>
  <si>
    <t>Extension lead</t>
  </si>
  <si>
    <t>Predlžovací prívod</t>
  </si>
  <si>
    <t>Prepäťová ochrana</t>
  </si>
  <si>
    <t>Surge protector</t>
  </si>
  <si>
    <t>Navíjací bubon</t>
  </si>
  <si>
    <t>Cable reel</t>
  </si>
  <si>
    <t>Záhradný stĺpik</t>
  </si>
  <si>
    <t>Garden spike</t>
  </si>
  <si>
    <t>Vstavaná zásuvka</t>
  </si>
  <si>
    <t>Pop-up socket</t>
  </si>
  <si>
    <t>Bezdrátové nabíjení</t>
  </si>
  <si>
    <t>Bezdrôtové nabíjanie</t>
  </si>
  <si>
    <t>Flexo šňůry</t>
  </si>
  <si>
    <t>Flexo šnúry</t>
  </si>
  <si>
    <t>Power cords</t>
  </si>
  <si>
    <t>Bezdrátové zvonky</t>
  </si>
  <si>
    <t>Bezdrôtové zvončeky</t>
  </si>
  <si>
    <t>Wireless doorbells</t>
  </si>
  <si>
    <t>Vypínače a zásuvky</t>
  </si>
  <si>
    <t>Switches and sockets</t>
  </si>
  <si>
    <t>Ventilátory</t>
  </si>
  <si>
    <t>Typ ventilátoru</t>
  </si>
  <si>
    <t>Typ ventilátora</t>
  </si>
  <si>
    <t>Ventilator type</t>
  </si>
  <si>
    <t>Axiální</t>
  </si>
  <si>
    <t>Stolní</t>
  </si>
  <si>
    <t>Stojanový</t>
  </si>
  <si>
    <t>Axiálný</t>
  </si>
  <si>
    <t>Stolný</t>
  </si>
  <si>
    <t>Axial</t>
  </si>
  <si>
    <t>Table</t>
  </si>
  <si>
    <t>VHF|UHF|FM</t>
  </si>
  <si>
    <t>Parametr OK| 2</t>
  </si>
  <si>
    <t>Úhlový|Přímý</t>
  </si>
  <si>
    <t>Android|iOS</t>
  </si>
  <si>
    <t>Uhlový|Priamy</t>
  </si>
  <si>
    <t>Angled|Straight</t>
  </si>
  <si>
    <t>Bezdrátové nabíjení telefonů|USB nabíjení telefonů|Nabíjecí baterie|Noční světélko|Změna chromatičnosti	RGB světlo</t>
  </si>
  <si>
    <t>Bezdrôtové nabíjanie telefónov|USB nabíjanie telefónov|Nabíjacie batérie|Nočné svetielko|Zmena chromatickosti|RGB svetlo</t>
  </si>
  <si>
    <t>Wireless charging|USB charging|Rechargeable batteries|Night light|Chromaticity change|RGB light</t>
  </si>
  <si>
    <t>Číselníková hodnota</t>
  </si>
  <si>
    <t>Ano/Ne</t>
  </si>
  <si>
    <t>Numerická hodnota</t>
  </si>
  <si>
    <t>Multihodnota</t>
  </si>
  <si>
    <t>Integrovaná|AAA|AA|Li-Ion 18650</t>
  </si>
  <si>
    <t>Paměťová karta|Cloud</t>
  </si>
  <si>
    <t>Čeština|Slovenština|Angličtina</t>
  </si>
  <si>
    <t>Pamäťová karta|Cloud</t>
  </si>
  <si>
    <t>Ruční</t>
  </si>
  <si>
    <t>Čelová</t>
  </si>
  <si>
    <t>Pracovní</t>
  </si>
  <si>
    <t>Ručné</t>
  </si>
  <si>
    <t>Čelovka</t>
  </si>
  <si>
    <t>Pracovné</t>
  </si>
  <si>
    <t>Flashlight</t>
  </si>
  <si>
    <t>Headlamp</t>
  </si>
  <si>
    <t>Working</t>
  </si>
  <si>
    <t>Memory card|Cloud</t>
  </si>
  <si>
    <t>Czech|Slovak|English</t>
  </si>
  <si>
    <t>Integrovaná|AAA|AA|LI-Ion 18650</t>
  </si>
  <si>
    <t>Integrated|AAA|AA|Li-Ion 18650</t>
  </si>
  <si>
    <t>200 Ohm-20 MOhm</t>
  </si>
  <si>
    <t>200 Ohm-2 Mohm</t>
  </si>
  <si>
    <t>200 Ohm-2 MOhm</t>
  </si>
  <si>
    <t>Věžový</t>
  </si>
  <si>
    <t>Čističky vzduchu</t>
  </si>
  <si>
    <t>Purifiers</t>
  </si>
  <si>
    <t>Vežový</t>
  </si>
  <si>
    <t>Tower</t>
  </si>
  <si>
    <t>Další funkce</t>
  </si>
  <si>
    <t>Ďalšie funkcie</t>
  </si>
  <si>
    <t>Additional functions</t>
  </si>
  <si>
    <t>Topení</t>
  </si>
  <si>
    <t>Zvlhčování vzduchu</t>
  </si>
  <si>
    <t>Heating</t>
  </si>
  <si>
    <t>Air Humidifying</t>
  </si>
  <si>
    <t>Vykurovanie</t>
  </si>
  <si>
    <t>Zvlhčovanie vzduchu</t>
  </si>
  <si>
    <t>Vysávače</t>
  </si>
  <si>
    <t>Vacuum cleaners</t>
  </si>
  <si>
    <t>Vysavače</t>
  </si>
  <si>
    <t>aW</t>
  </si>
  <si>
    <t>Max. doba chodu</t>
  </si>
  <si>
    <t>Max run time</t>
  </si>
  <si>
    <t>min.</t>
  </si>
  <si>
    <t>Doba nabíjení</t>
  </si>
  <si>
    <t>Doba nabíjania</t>
  </si>
  <si>
    <t>Charging time</t>
  </si>
  <si>
    <t>Použití</t>
  </si>
  <si>
    <t>Použitie</t>
  </si>
  <si>
    <t>Usage</t>
  </si>
  <si>
    <t>Na tvrdé podlahy</t>
  </si>
  <si>
    <t>Na koberce a tvrdé podlahy</t>
  </si>
  <si>
    <t>Pro domácnosti s domácími mazlíčky</t>
  </si>
  <si>
    <t>Operační hmotnost</t>
  </si>
  <si>
    <t>Operačná hmotnosť</t>
  </si>
  <si>
    <t>Operating weight</t>
  </si>
  <si>
    <t>Kapacita sběrné nádoby</t>
  </si>
  <si>
    <t>Kapacita zbernej nádoby</t>
  </si>
  <si>
    <t>Bin volume</t>
  </si>
  <si>
    <t>Max. sací výkon</t>
  </si>
  <si>
    <t>Max. suction power</t>
  </si>
  <si>
    <t>l</t>
  </si>
  <si>
    <t>Počet hubic v dodávce</t>
  </si>
  <si>
    <t>Počet hubíc v dodávke</t>
  </si>
  <si>
    <t>Tools included</t>
  </si>
  <si>
    <t>Výkonové režimy</t>
  </si>
  <si>
    <t>Power modes</t>
  </si>
  <si>
    <t>Max/Stand.</t>
  </si>
  <si>
    <t>Max/Auto/Med/Eco</t>
  </si>
  <si>
    <t>Max/Med/Eco</t>
  </si>
  <si>
    <t>Vymeniteľná batéria</t>
  </si>
  <si>
    <t>Vyměnitelný akumulátor</t>
  </si>
  <si>
    <t>Click-on battery</t>
  </si>
  <si>
    <t>Péče o vlasy</t>
  </si>
  <si>
    <t>Hair Care</t>
  </si>
  <si>
    <t>Starostlivosť o vlasy</t>
  </si>
  <si>
    <t>Typ zařízení</t>
  </si>
  <si>
    <t>Typ zariadenia</t>
  </si>
  <si>
    <t>Vysoušeč vlasů</t>
  </si>
  <si>
    <t>Kulmofén</t>
  </si>
  <si>
    <t>Žehlička na vlasy</t>
  </si>
  <si>
    <t>Účel použití</t>
  </si>
  <si>
    <t>Účel použitia</t>
  </si>
  <si>
    <t>Domácí použití</t>
  </si>
  <si>
    <t>Profesionální použití</t>
  </si>
  <si>
    <t>Pre domácnosti s domácimi maznáčikmi</t>
  </si>
  <si>
    <t>Hard floors</t>
  </si>
  <si>
    <t>Hard floors and carpets</t>
  </si>
  <si>
    <t>For homes with pets</t>
  </si>
  <si>
    <t/>
  </si>
  <si>
    <t>Hair dryer</t>
  </si>
  <si>
    <t>For homes</t>
  </si>
  <si>
    <t>Proffesional</t>
  </si>
  <si>
    <t>Hair straightener</t>
  </si>
  <si>
    <t>Hair  styler</t>
  </si>
  <si>
    <t>Domáce použitie</t>
  </si>
  <si>
    <t>Profesionálne použitie</t>
  </si>
  <si>
    <t>Fén na vlasy</t>
  </si>
  <si>
    <t>Purpose of use</t>
  </si>
  <si>
    <t>Type of device</t>
  </si>
  <si>
    <t>Brašny na notebooky</t>
  </si>
  <si>
    <t>Laptop bags</t>
  </si>
  <si>
    <t>Velikost notebooku</t>
  </si>
  <si>
    <t>Veľkosť notebooku</t>
  </si>
  <si>
    <t>Laptop size</t>
  </si>
  <si>
    <t>Barevné provedení</t>
  </si>
  <si>
    <t>Farebné prevedenie</t>
  </si>
  <si>
    <t>Colour</t>
  </si>
  <si>
    <t>Vícebarevné</t>
  </si>
  <si>
    <t>Černé</t>
  </si>
  <si>
    <t>Šedé</t>
  </si>
  <si>
    <t>Modré</t>
  </si>
  <si>
    <t>Červené</t>
  </si>
  <si>
    <t>Zelené</t>
  </si>
  <si>
    <t>Žluté</t>
  </si>
  <si>
    <t>Oranžové</t>
  </si>
  <si>
    <t>Ružové</t>
  </si>
  <si>
    <t>Růžové</t>
  </si>
  <si>
    <t>Čierne</t>
  </si>
  <si>
    <t>Sivé</t>
  </si>
  <si>
    <t>Žlté</t>
  </si>
  <si>
    <t>Iné</t>
  </si>
  <si>
    <t>Viacfarebné</t>
  </si>
  <si>
    <t>Grey</t>
  </si>
  <si>
    <t>Orange</t>
  </si>
  <si>
    <t>Multicolour</t>
  </si>
  <si>
    <t>Laptop backpacks</t>
  </si>
  <si>
    <t>Objem</t>
  </si>
  <si>
    <t>Volume</t>
  </si>
  <si>
    <t>Pouzdra na notebooky</t>
  </si>
  <si>
    <t>Puzdra na notebooky</t>
  </si>
  <si>
    <t>Laptop sleeves</t>
  </si>
  <si>
    <t>Pouzdra na tablety</t>
  </si>
  <si>
    <t>Puzdra na tablety</t>
  </si>
  <si>
    <t>Tablet cases</t>
  </si>
  <si>
    <t>Velikost tabletu</t>
  </si>
  <si>
    <t>Kategorie</t>
  </si>
  <si>
    <t>Veľkosť tabletu</t>
  </si>
  <si>
    <t>Kategória</t>
  </si>
  <si>
    <t>Category</t>
  </si>
  <si>
    <t>Tablet size</t>
  </si>
  <si>
    <t>Univerzální</t>
  </si>
  <si>
    <t>Dedikované pro iPad</t>
  </si>
  <si>
    <t>Dedikované pro Samsung Galaxy</t>
  </si>
  <si>
    <t>Univerzálne</t>
  </si>
  <si>
    <t>Dedikované pre iPad</t>
  </si>
  <si>
    <t>Dedikované pre Samsung Galaxy</t>
  </si>
  <si>
    <t>Universal</t>
  </si>
  <si>
    <t>Dedicated for iPad</t>
  </si>
  <si>
    <t>Dedicated for Samsung Galaxy</t>
  </si>
  <si>
    <t>Typ batohu</t>
  </si>
  <si>
    <t>Typ batoha</t>
  </si>
  <si>
    <t>Backpack category</t>
  </si>
  <si>
    <t>Batohy</t>
  </si>
  <si>
    <t>Backpacks</t>
  </si>
  <si>
    <t>Batohy na notebook</t>
  </si>
  <si>
    <t>Školní batohy</t>
  </si>
  <si>
    <t>Cestovní batohy</t>
  </si>
  <si>
    <t>Školské batohy</t>
  </si>
  <si>
    <t>Cestovné batohy</t>
  </si>
  <si>
    <t>Back to campus</t>
  </si>
  <si>
    <t>Travel backpacks</t>
  </si>
  <si>
    <t>Camera backpacks</t>
  </si>
  <si>
    <t>Batohy pre fotoaparát/dron</t>
  </si>
  <si>
    <t>Batohy pro fotoaparát/dron</t>
  </si>
  <si>
    <t>No laptop compartment</t>
  </si>
  <si>
    <t>Bez prostoru pro notebooku</t>
  </si>
  <si>
    <t>Bez priestoru na notebook</t>
  </si>
  <si>
    <t>Pouzdra</t>
  </si>
  <si>
    <t>Puzdrá</t>
  </si>
  <si>
    <t>Cases</t>
  </si>
  <si>
    <t>Pouzdro pro</t>
  </si>
  <si>
    <t>Puzdro pre</t>
  </si>
  <si>
    <t>Case category</t>
  </si>
  <si>
    <t>Notebook</t>
  </si>
  <si>
    <t>Fotoaparát</t>
  </si>
  <si>
    <t>CD/DVD</t>
  </si>
  <si>
    <t>Přenosnou elektroniku</t>
  </si>
  <si>
    <t>Přenosný pevný disk</t>
  </si>
  <si>
    <t>Tablet</t>
  </si>
  <si>
    <t>Prenositeľný hard disk</t>
  </si>
  <si>
    <t>Prenositeľnú elektroniku</t>
  </si>
  <si>
    <t>Brašny</t>
  </si>
  <si>
    <t>Brašne</t>
  </si>
  <si>
    <t>Bags</t>
  </si>
  <si>
    <t>Brašna pro</t>
  </si>
  <si>
    <t>Brašňa pre</t>
  </si>
  <si>
    <t>Bag category</t>
  </si>
  <si>
    <t>Cestování a turistiku</t>
  </si>
  <si>
    <t>Cestovanie a turistiku</t>
  </si>
  <si>
    <t>Laptop bag</t>
  </si>
  <si>
    <t>Camera bag</t>
  </si>
  <si>
    <t>Travel bag</t>
  </si>
  <si>
    <t>CD/DVD case</t>
  </si>
  <si>
    <t>Camera case</t>
  </si>
  <si>
    <t>Laptop case</t>
  </si>
  <si>
    <t>Portable HDD case</t>
  </si>
  <si>
    <t>Case for portable electronics</t>
  </si>
  <si>
    <t>Tablet case</t>
  </si>
  <si>
    <t>Kufry a cestovní zavazadla</t>
  </si>
  <si>
    <t>Kufre a cestovná batožina</t>
  </si>
  <si>
    <t>Luggage</t>
  </si>
  <si>
    <t>Typ zavazadla</t>
  </si>
  <si>
    <t>Typ batožiny</t>
  </si>
  <si>
    <t>Luggage category</t>
  </si>
  <si>
    <t>Roller se 2 kolečky</t>
  </si>
  <si>
    <t>Spiner se 4 kolečky</t>
  </si>
  <si>
    <t>Brašna</t>
  </si>
  <si>
    <t>Batoh</t>
  </si>
  <si>
    <t>Roller s 2 kolesami</t>
  </si>
  <si>
    <t>Spiner s 4 kolesami</t>
  </si>
  <si>
    <t>Roller 2 wheels</t>
  </si>
  <si>
    <t>Spiner 4 wheels</t>
  </si>
  <si>
    <t>Bag</t>
  </si>
  <si>
    <t>Backpack</t>
  </si>
  <si>
    <t>11'' a menší</t>
  </si>
  <si>
    <t>7''</t>
  </si>
  <si>
    <t>8''</t>
  </si>
  <si>
    <t>10''</t>
  </si>
  <si>
    <t>12''</t>
  </si>
  <si>
    <t>13''</t>
  </si>
  <si>
    <t>14''</t>
  </si>
  <si>
    <t>15-16''</t>
  </si>
  <si>
    <t>17'' a větší</t>
  </si>
  <si>
    <t>Macbook 11''</t>
  </si>
  <si>
    <t>Macbook 13''</t>
  </si>
  <si>
    <t>Macbook 16''</t>
  </si>
  <si>
    <t>17'' a väčší</t>
  </si>
  <si>
    <t>MacBook 11''</t>
  </si>
  <si>
    <t>MacBook 13''</t>
  </si>
  <si>
    <t>MacBook 16''</t>
  </si>
  <si>
    <t>11'' and less</t>
  </si>
  <si>
    <t>17''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</si>
</sst>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0" borderId="1" xfId="0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1" applyFill="1" applyAlignment="1">
      <alignment horizontal="center"/>
    </xf>
    <xf numFmtId="0" fontId="0" fillId="0" borderId="2" xfId="0" applyBorder="1"/>
    <xf numFmtId="49" fontId="0" fillId="0" borderId="0" xfId="0" applyNumberFormat="1"/>
    <xf numFmtId="0" fontId="2" fillId="4" borderId="0" xfId="7" applyFill="1" applyAlignment="1">
      <alignment horizontal="center"/>
    </xf>
    <xf numFmtId="0" fontId="2" fillId="4" borderId="0" xfId="8" applyFill="1" applyAlignment="1">
      <alignment horizontal="center"/>
    </xf>
    <xf numFmtId="0" fontId="2" fillId="4" borderId="0" xfId="9" applyFill="1" applyAlignment="1">
      <alignment horizontal="center"/>
    </xf>
    <xf numFmtId="0" fontId="2" fillId="4" borderId="0" xfId="11" applyFill="1" applyAlignment="1">
      <alignment horizontal="center"/>
    </xf>
    <xf numFmtId="0" fontId="2" fillId="4" borderId="0" xfId="12" applyFill="1" applyAlignment="1">
      <alignment horizontal="center"/>
    </xf>
    <xf numFmtId="0" fontId="2" fillId="4" borderId="0" xfId="13" applyFill="1" applyAlignment="1">
      <alignment horizontal="center"/>
    </xf>
    <xf numFmtId="0" fontId="2" fillId="4" borderId="0" xfId="14" applyFill="1" applyAlignment="1">
      <alignment horizontal="center"/>
    </xf>
    <xf numFmtId="0" fontId="2" fillId="4" borderId="0" xfId="16" applyFill="1" applyAlignment="1">
      <alignment horizontal="center"/>
    </xf>
    <xf numFmtId="0" fontId="2" fillId="4" borderId="0" xfId="18" applyFill="1" applyAlignment="1">
      <alignment horizontal="center"/>
    </xf>
    <xf numFmtId="0" fontId="0" fillId="4" borderId="0" xfId="1" applyFont="1" applyFill="1" applyAlignment="1">
      <alignment horizontal="center"/>
    </xf>
    <xf numFmtId="0" fontId="0" fillId="0" borderId="0" xfId="0" applyBorder="1"/>
    <xf numFmtId="0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Border="1"/>
    <xf numFmtId="49" fontId="1" fillId="0" borderId="0" xfId="0" applyNumberFormat="1" applyFont="1" applyFill="1" applyAlignment="1">
      <alignment horizontal="center"/>
    </xf>
  </cellXfs>
  <cellStyles count="19">
    <cellStyle name="Normální" xfId="0" builtinId="0"/>
    <cellStyle name="Normální 214" xfId="3" xr:uid="{00000000-0005-0000-0000-000001000000}"/>
    <cellStyle name="Normální 215" xfId="4" xr:uid="{00000000-0005-0000-0000-000002000000}"/>
    <cellStyle name="Normální 216" xfId="5" xr:uid="{00000000-0005-0000-0000-000003000000}"/>
    <cellStyle name="Normální 217" xfId="6" xr:uid="{00000000-0005-0000-0000-000004000000}"/>
    <cellStyle name="Normální 218" xfId="7" xr:uid="{00000000-0005-0000-0000-000005000000}"/>
    <cellStyle name="Normální 219" xfId="8" xr:uid="{00000000-0005-0000-0000-000006000000}"/>
    <cellStyle name="Normální 220" xfId="9" xr:uid="{00000000-0005-0000-0000-000007000000}"/>
    <cellStyle name="Normální 221" xfId="10" xr:uid="{00000000-0005-0000-0000-000008000000}"/>
    <cellStyle name="Normální 222" xfId="11" xr:uid="{00000000-0005-0000-0000-000009000000}"/>
    <cellStyle name="Normální 223" xfId="12" xr:uid="{00000000-0005-0000-0000-00000A000000}"/>
    <cellStyle name="Normální 224" xfId="13" xr:uid="{00000000-0005-0000-0000-00000B000000}"/>
    <cellStyle name="Normální 225" xfId="14" xr:uid="{00000000-0005-0000-0000-00000C000000}"/>
    <cellStyle name="Normální 226" xfId="15" xr:uid="{00000000-0005-0000-0000-00000D000000}"/>
    <cellStyle name="Normální 227" xfId="16" xr:uid="{00000000-0005-0000-0000-00000E000000}"/>
    <cellStyle name="Normální 228" xfId="17" xr:uid="{00000000-0005-0000-0000-00000F000000}"/>
    <cellStyle name="Normální 229" xfId="18" xr:uid="{00000000-0005-0000-0000-000010000000}"/>
    <cellStyle name="Normální 237" xfId="1" xr:uid="{00000000-0005-0000-0000-000011000000}"/>
    <cellStyle name="Normální 238" xfId="2" xr:uid="{00000000-0005-0000-0000-000012000000}"/>
  </cellStyles>
  <dxfs count="2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strike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/>
      </font>
      <fill>
        <patternFill patternType="none">
          <bgColor auto="1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"/>
  <sheetViews>
    <sheetView tabSelected="1" zoomScaleNormal="10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A135" sqref="A135"/>
    </sheetView>
  </sheetViews>
  <sheetFormatPr defaultRowHeight="15" x14ac:dyDescent="0.25"/>
  <cols>
    <col min="1" max="1" width="21.5703125" bestFit="1" customWidth="1"/>
    <col min="2" max="2" width="33" customWidth="1"/>
    <col min="3" max="3" width="19.140625" bestFit="1" customWidth="1"/>
    <col min="4" max="4" width="27.5703125" hidden="1" customWidth="1"/>
    <col min="5" max="5" width="25" bestFit="1" customWidth="1"/>
    <col min="6" max="6" width="27.140625" style="31" bestFit="1" customWidth="1"/>
    <col min="7" max="7" width="19.140625" style="31" bestFit="1" customWidth="1"/>
    <col min="8" max="8" width="22.42578125" style="31" customWidth="1"/>
    <col min="9" max="9" width="16.140625" style="31" bestFit="1" customWidth="1"/>
    <col min="10" max="10" width="20.85546875" style="31" bestFit="1" customWidth="1"/>
    <col min="11" max="11" width="15.85546875" style="31" bestFit="1" customWidth="1"/>
    <col min="12" max="12" width="15.7109375" style="31" bestFit="1" customWidth="1"/>
    <col min="13" max="13" width="15.85546875" style="31" bestFit="1" customWidth="1"/>
    <col min="14" max="14" width="11.85546875" style="31" bestFit="1" customWidth="1"/>
    <col min="15" max="15" width="10.5703125" style="31" customWidth="1"/>
    <col min="16" max="16" width="18.5703125" bestFit="1" customWidth="1"/>
    <col min="17" max="17" width="9.5703125" bestFit="1" customWidth="1"/>
    <col min="18" max="18" width="11.85546875" bestFit="1" customWidth="1"/>
  </cols>
  <sheetData>
    <row r="1" spans="1:19" x14ac:dyDescent="0.25">
      <c r="A1" s="10" t="s">
        <v>41</v>
      </c>
      <c r="B1" s="9" t="s">
        <v>5</v>
      </c>
      <c r="C1" s="9" t="s">
        <v>42</v>
      </c>
      <c r="D1" s="9"/>
      <c r="E1" s="9" t="s">
        <v>6</v>
      </c>
      <c r="F1" s="47" t="s">
        <v>40</v>
      </c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9" x14ac:dyDescent="0.25">
      <c r="A2" t="s">
        <v>735</v>
      </c>
      <c r="B2" t="s">
        <v>482</v>
      </c>
      <c r="C2" s="13" t="str" cm="1">
        <f t="array" ref="C2:D2">IF(A2="","",_xlfn.XLOOKUP(B2,'Parametry a typy produktů'!C:C,'Parametry a typy produktů'!A:B,"Parametr nenalezen"))</f>
        <v>Číselníková hodnota</v>
      </c>
      <c r="D2">
        <v>0</v>
      </c>
      <c r="E2" s="30" t="s">
        <v>14</v>
      </c>
      <c r="F2" s="31" t="s">
        <v>90</v>
      </c>
      <c r="G2" s="31" t="s">
        <v>17</v>
      </c>
      <c r="H2" s="43"/>
    </row>
    <row r="3" spans="1:19" x14ac:dyDescent="0.25">
      <c r="A3" t="str" cm="1">
        <f t="array" ref="A3">IF(OR(B3="",E3=""),"",CONCATENATE(IFERROR(IF(SEARCH(B3,_xlfn.TEXTJOIN(",",TRUE,IF(E$2:E2=E3,B$2:B2,"")))&gt;0,"Duplikát parametru","Parametr OK"),"Parametr OK"),"; ",MATCH(B3,B:B,0)))</f>
        <v>Parametr OK; 3</v>
      </c>
      <c r="B3" t="s">
        <v>16</v>
      </c>
      <c r="C3" s="13" t="str" cm="1">
        <f t="array" ref="C3:D3">IF(A3="","",_xlfn.XLOOKUP(B3,'Parametry a typy produktů'!C:C,'Parametry a typy produktů'!A:B,"Parametr nenalezen"))</f>
        <v>Multihodnota</v>
      </c>
      <c r="D3">
        <v>0</v>
      </c>
      <c r="E3" s="30" t="s">
        <v>14</v>
      </c>
      <c r="F3" s="31" t="s">
        <v>734</v>
      </c>
      <c r="G3" s="43" t="str">
        <f>IF($B3="","",IFERROR(IF(VLOOKUP($B3,$B$2:$O2,6,0)="","",VLOOKUP($B3,$B$2:$O2,6,0)),""))</f>
        <v/>
      </c>
      <c r="H3" s="43" t="str">
        <f>IF($B3="","",IFERROR(IF(VLOOKUP($B3,$B$2:$O2,7,0)="","",VLOOKUP($B3,$B$2:$O2,7,0)),""))</f>
        <v/>
      </c>
      <c r="I3" s="43" t="str">
        <f>IF($B3="","",IFERROR(IF(VLOOKUP($B3,$B$2:$O2,8,0)="","",VLOOKUP($B3,$B$2:$O2,8,0)),""))</f>
        <v/>
      </c>
      <c r="J3" s="43" t="str">
        <f>IF($B3="","",IFERROR(IF(VLOOKUP($B3,$B$2:$O2,9,0)="","",VLOOKUP($B3,$B$2:$O2,9,0)),""))</f>
        <v/>
      </c>
      <c r="K3" s="43" t="str">
        <f>IF($B3="","",IFERROR(IF(VLOOKUP($B3,$B$2:$O2,10,0)="","",VLOOKUP($B3,$B$2:$O2,10,0)),""))</f>
        <v/>
      </c>
      <c r="L3" s="43" t="str">
        <f>IF($B3="","",IFERROR(IF(VLOOKUP($B3,$B$2:$O2,11,0)="","",VLOOKUP($B3,$B$2:$O2,11,0)),""))</f>
        <v/>
      </c>
      <c r="M3" s="43" t="str">
        <f>IF($B3="","",IFERROR(IF(VLOOKUP($B3,$B$2:$O2,12,0)="","",VLOOKUP($B3,$B$2:$O2,12,0)),""))</f>
        <v/>
      </c>
      <c r="N3" s="43" t="str">
        <f>IF($B3="","",IFERROR(IF(VLOOKUP($B3,$B$2:$O2,13,0)="","",VLOOKUP($B3,$B$2:$O2,13,0)),""))</f>
        <v/>
      </c>
      <c r="O3" s="43" t="str">
        <f>IF($B3="","",IFERROR(IF(VLOOKUP($B3,$B$2:$O2,14,0)="","",VLOOKUP($B3,$B$2:$O2,14,0)),""))</f>
        <v/>
      </c>
    </row>
    <row r="4" spans="1:19" x14ac:dyDescent="0.25">
      <c r="A4" t="str" cm="1">
        <f t="array" ref="A4">IF(OR(B4="",E4=""),"",CONCATENATE(IFERROR(IF(SEARCH(B4,_xlfn.TEXTJOIN(",",TRUE,IF(E$2:E3=E4,B$2:B3,"")))&gt;0,"Duplikát parametru","Parametr OK"),"Parametr OK"),"; ",MATCH(B4,B:B,0)))</f>
        <v>Parametr OK; 4</v>
      </c>
      <c r="B4" t="s">
        <v>571</v>
      </c>
      <c r="C4" s="13" t="str" cm="1">
        <f t="array" ref="C4:D4">IF(A4="","",_xlfn.XLOOKUP(B4,'Parametry a typy produktů'!C:C,'Parametry a typy produktů'!A:B,"Parametr nenalezen"))</f>
        <v>Číselníková hodnota</v>
      </c>
      <c r="D4" t="str">
        <v>MHz</v>
      </c>
      <c r="E4" s="30" t="s">
        <v>14</v>
      </c>
      <c r="F4" s="31" t="s">
        <v>499</v>
      </c>
      <c r="G4" s="31" t="s">
        <v>500</v>
      </c>
      <c r="H4" s="31" t="s">
        <v>501</v>
      </c>
      <c r="I4" s="43" t="str">
        <f>IF($B4="","",IFERROR(IF(VLOOKUP($B4,$B$2:$O3,8,0)="","",VLOOKUP($B4,$B$2:$O3,8,0)),""))</f>
        <v/>
      </c>
      <c r="J4" s="43" t="str">
        <f>IF($B4="","",IFERROR(IF(VLOOKUP($B4,$B$2:$O3,9,0)="","",VLOOKUP($B4,$B$2:$O3,9,0)),""))</f>
        <v/>
      </c>
      <c r="K4" s="43" t="str">
        <f>IF($B4="","",IFERROR(IF(VLOOKUP($B4,$B$2:$O3,10,0)="","",VLOOKUP($B4,$B$2:$O3,10,0)),""))</f>
        <v/>
      </c>
      <c r="L4" s="43" t="str">
        <f>IF($B4="","",IFERROR(IF(VLOOKUP($B4,$B$2:$O3,11,0)="","",VLOOKUP($B4,$B$2:$O3,11,0)),""))</f>
        <v/>
      </c>
      <c r="M4" s="43" t="str">
        <f>IF($B4="","",IFERROR(IF(VLOOKUP($B4,$B$2:$O3,12,0)="","",VLOOKUP($B4,$B$2:$O3,12,0)),""))</f>
        <v/>
      </c>
      <c r="N4" s="43" t="str">
        <f>IF($B4="","",IFERROR(IF(VLOOKUP($B4,$B$2:$O3,13,0)="","",VLOOKUP($B4,$B$2:$O3,13,0)),""))</f>
        <v/>
      </c>
      <c r="O4" s="43" t="str">
        <f>IF($B4="","",IFERROR(IF(VLOOKUP($B4,$B$2:$O3,14,0)="","",VLOOKUP($B4,$B$2:$O3,14,0)),""))</f>
        <v/>
      </c>
    </row>
    <row r="5" spans="1:19" x14ac:dyDescent="0.25">
      <c r="A5" t="str" cm="1">
        <f t="array" ref="A5">IF(OR(B5="",E5=""),"",CONCATENATE(IFERROR(IF(SEARCH(B5,_xlfn.TEXTJOIN(",",TRUE,IF(E$2:E4=E5,B$2:B4,"")))&gt;0,"Duplikát parametru","Parametr OK"),"Parametr OK"),"; ",MATCH(B5,B:B,0)))</f>
        <v>Parametr OK; 5</v>
      </c>
      <c r="B5" t="s">
        <v>20</v>
      </c>
      <c r="C5" s="13" t="str" cm="1">
        <f t="array" ref="C5:D5">IF(A5="","",_xlfn.XLOOKUP(B5,'Parametry a typy produktů'!C:C,'Parametry a typy produktů'!A:B,"Parametr nenalezen"))</f>
        <v>Číselníková hodnota</v>
      </c>
      <c r="D5">
        <v>0</v>
      </c>
      <c r="E5" s="30" t="s">
        <v>19</v>
      </c>
      <c r="F5" s="43" t="s">
        <v>94</v>
      </c>
      <c r="G5" s="43" t="s">
        <v>95</v>
      </c>
      <c r="H5" s="43" t="s">
        <v>236</v>
      </c>
      <c r="I5" s="43" t="s">
        <v>96</v>
      </c>
      <c r="J5" s="43" t="s">
        <v>97</v>
      </c>
      <c r="K5" s="43" t="str">
        <f>IF($B5="","",IFERROR(IF(VLOOKUP($B5,$B$2:$O4,10,0)="","",VLOOKUP($B5,$B$2:$O4,10,0)),""))</f>
        <v/>
      </c>
      <c r="L5" s="43" t="str">
        <f>IF($B5="","",IFERROR(IF(VLOOKUP($B5,$B$2:$O4,11,0)="","",VLOOKUP($B5,$B$2:$O4,11,0)),""))</f>
        <v/>
      </c>
      <c r="M5" s="43" t="str">
        <f>IF($B5="","",IFERROR(IF(VLOOKUP($B5,$B$2:$O4,12,0)="","",VLOOKUP($B5,$B$2:$O4,12,0)),""))</f>
        <v/>
      </c>
      <c r="N5" s="43" t="str">
        <f>IF($B5="","",IFERROR(IF(VLOOKUP($B5,$B$2:$O4,13,0)="","",VLOOKUP($B5,$B$2:$O4,13,0)),""))</f>
        <v/>
      </c>
      <c r="O5" s="43" t="str">
        <f>IF($B5="","",IFERROR(IF(VLOOKUP($B5,$B$2:$O4,14,0)="","",VLOOKUP($B5,$B$2:$O4,14,0)),""))</f>
        <v/>
      </c>
    </row>
    <row r="6" spans="1:19" x14ac:dyDescent="0.25">
      <c r="A6" t="str" cm="1">
        <f t="array" ref="A6">IF(OR(B6="",E6=""),"",CONCATENATE(IFERROR(IF(SEARCH(B6,_xlfn.TEXTJOIN(",",TRUE,IF(E$2:E5=E6,B$2:B5,"")))&gt;0,"Duplikát parametru","Parametr OK"),"Parametr OK"),"; ",MATCH(B6,B:B,0)))</f>
        <v>Parametr OK; 6</v>
      </c>
      <c r="B6" t="s">
        <v>21</v>
      </c>
      <c r="C6" s="13" t="str" cm="1">
        <f t="array" ref="C6:D6">IF(A6="","",_xlfn.XLOOKUP(B6,'Parametry a typy produktů'!C:C,'Parametry a typy produktů'!A:B,"Parametr nenalezen"))</f>
        <v>Číselníková hodnota</v>
      </c>
      <c r="D6">
        <v>0</v>
      </c>
      <c r="E6" s="30" t="s">
        <v>19</v>
      </c>
      <c r="F6" s="43" t="s">
        <v>23</v>
      </c>
      <c r="G6" s="43" t="s">
        <v>98</v>
      </c>
      <c r="H6" s="43" t="s">
        <v>99</v>
      </c>
      <c r="I6" s="43" t="str">
        <f>IF($B6="","",IFERROR(IF(VLOOKUP($B6,$B$2:$O5,8,0)="","",VLOOKUP($B6,$B$2:$O5,8,0)),""))</f>
        <v/>
      </c>
      <c r="J6" s="43" t="str">
        <f>IF($B6="","",IFERROR(IF(VLOOKUP($B6,$B$2:$O5,9,0)="","",VLOOKUP($B6,$B$2:$O5,9,0)),""))</f>
        <v/>
      </c>
      <c r="K6" s="43" t="str">
        <f>IF($B6="","",IFERROR(IF(VLOOKUP($B6,$B$2:$O5,10,0)="","",VLOOKUP($B6,$B$2:$O5,10,0)),""))</f>
        <v/>
      </c>
      <c r="L6" s="43" t="str">
        <f>IF($B6="","",IFERROR(IF(VLOOKUP($B6,$B$2:$O5,11,0)="","",VLOOKUP($B6,$B$2:$O5,11,0)),""))</f>
        <v/>
      </c>
      <c r="M6" s="43" t="str">
        <f>IF($B6="","",IFERROR(IF(VLOOKUP($B6,$B$2:$O5,12,0)="","",VLOOKUP($B6,$B$2:$O5,12,0)),""))</f>
        <v/>
      </c>
      <c r="N6" s="43" t="str">
        <f>IF($B6="","",IFERROR(IF(VLOOKUP($B6,$B$2:$O5,13,0)="","",VLOOKUP($B6,$B$2:$O5,13,0)),""))</f>
        <v/>
      </c>
      <c r="O6" s="43" t="str">
        <f>IF($B6="","",IFERROR(IF(VLOOKUP($B6,$B$2:$O5,14,0)="","",VLOOKUP($B6,$B$2:$O5,14,0)),""))</f>
        <v/>
      </c>
    </row>
    <row r="7" spans="1:19" x14ac:dyDescent="0.25">
      <c r="A7" t="str" cm="1">
        <f t="array" ref="A7">IF(OR(B7="",E7=""),"",CONCATENATE(IFERROR(IF(SEARCH(B7,_xlfn.TEXTJOIN(",",TRUE,IF(E$2:E6=E7,B$2:B6,"")))&gt;0,"Duplikát parametru","Parametr OK"),"Parametr OK"),"; ",MATCH(B7,B:B,0)))</f>
        <v>Parametr OK; 7</v>
      </c>
      <c r="B7" t="s">
        <v>22</v>
      </c>
      <c r="C7" s="13" t="str" cm="1">
        <f t="array" ref="C7:D7">IF(A7="","",_xlfn.XLOOKUP(B7,'Parametry a typy produktů'!C:C,'Parametry a typy produktů'!A:B,"Parametr nenalezen"))</f>
        <v>Číselníková hodnota</v>
      </c>
      <c r="D7">
        <v>0</v>
      </c>
      <c r="E7" s="30" t="s">
        <v>19</v>
      </c>
      <c r="F7" s="43" t="s">
        <v>24</v>
      </c>
      <c r="G7" s="43" t="s">
        <v>23</v>
      </c>
      <c r="H7" s="43" t="str">
        <f>IF($B7="","",IFERROR(IF(VLOOKUP($B7,$B$2:$O6,7,0)="","",VLOOKUP($B7,$B$2:$O6,7,0)),""))</f>
        <v/>
      </c>
      <c r="I7" s="43" t="str">
        <f>IF($B7="","",IFERROR(IF(VLOOKUP($B7,$B$2:$O6,8,0)="","",VLOOKUP($B7,$B$2:$O6,8,0)),""))</f>
        <v/>
      </c>
      <c r="J7" s="43" t="str">
        <f>IF($B7="","",IFERROR(IF(VLOOKUP($B7,$B$2:$O6,9,0)="","",VLOOKUP($B7,$B$2:$O6,9,0)),""))</f>
        <v/>
      </c>
      <c r="K7" s="43" t="str">
        <f>IF($B7="","",IFERROR(IF(VLOOKUP($B7,$B$2:$O6,10,0)="","",VLOOKUP($B7,$B$2:$O6,10,0)),""))</f>
        <v/>
      </c>
      <c r="L7" s="43" t="str">
        <f>IF($B7="","",IFERROR(IF(VLOOKUP($B7,$B$2:$O6,11,0)="","",VLOOKUP($B7,$B$2:$O6,11,0)),""))</f>
        <v/>
      </c>
      <c r="M7" s="43" t="str">
        <f>IF($B7="","",IFERROR(IF(VLOOKUP($B7,$B$2:$O6,12,0)="","",VLOOKUP($B7,$B$2:$O6,12,0)),""))</f>
        <v/>
      </c>
      <c r="N7" s="43" t="str">
        <f>IF($B7="","",IFERROR(IF(VLOOKUP($B7,$B$2:$O6,13,0)="","",VLOOKUP($B7,$B$2:$O6,13,0)),""))</f>
        <v/>
      </c>
      <c r="O7" s="43" t="str">
        <f>IF($B7="","",IFERROR(IF(VLOOKUP($B7,$B$2:$O6,14,0)="","",VLOOKUP($B7,$B$2:$O6,14,0)),""))</f>
        <v/>
      </c>
    </row>
    <row r="8" spans="1:19" x14ac:dyDescent="0.25">
      <c r="A8" t="str" cm="1">
        <f t="array" ref="A8">IF(OR(B8="",E8=""),"",CONCATENATE(IFERROR(IF(SEARCH(B8,_xlfn.TEXTJOIN(",",TRUE,IF(E$2:E7=E8,B$2:B7,"")))&gt;0,"Duplikát parametru","Parametr OK"),"Parametr OK"),"; ",MATCH(B8,B:B,0)))</f>
        <v>Parametr OK; 8</v>
      </c>
      <c r="B8" t="s">
        <v>51</v>
      </c>
      <c r="C8" s="13" t="str" cm="1">
        <f t="array" ref="C8:D8">IF(A8="","",_xlfn.XLOOKUP(B8,'Parametry a typy produktů'!C:C,'Parametry a typy produktů'!A:B,"Parametr nenalezen"))</f>
        <v>Číselníková hodnota</v>
      </c>
      <c r="D8">
        <v>0</v>
      </c>
      <c r="E8" s="30" t="s">
        <v>19</v>
      </c>
      <c r="F8" s="43" t="s">
        <v>72</v>
      </c>
      <c r="G8" s="43" t="s">
        <v>74</v>
      </c>
      <c r="H8" s="43" t="s">
        <v>103</v>
      </c>
      <c r="I8" s="43" t="s">
        <v>73</v>
      </c>
      <c r="J8" s="43" t="s">
        <v>100</v>
      </c>
      <c r="K8" s="43" t="s">
        <v>101</v>
      </c>
      <c r="L8" s="43" t="s">
        <v>102</v>
      </c>
      <c r="M8" s="43" t="s">
        <v>71</v>
      </c>
      <c r="N8" s="43" t="str">
        <f>IF($B8="","",IFERROR(IF(VLOOKUP($B8,$B$2:$O7,13,0)="","",VLOOKUP($B8,$B$2:$O7,13,0)),""))</f>
        <v/>
      </c>
      <c r="O8" s="43" t="str">
        <f>IF($B8="","",IFERROR(IF(VLOOKUP($B8,$B$2:$O7,14,0)="","",VLOOKUP($B8,$B$2:$O7,14,0)),""))</f>
        <v/>
      </c>
    </row>
    <row r="9" spans="1:19" x14ac:dyDescent="0.25">
      <c r="A9" t="str" cm="1">
        <f t="array" ref="A9">IF(OR(B9="",E9=""),"",CONCATENATE(IFERROR(IF(SEARCH(B9,_xlfn.TEXTJOIN(",",TRUE,IF(E$2:E8=E9,B$2:B8,"")))&gt;0,"Duplikát parametru","Parametr OK"),"Parametr OK"),"; ",MATCH(B9,B:B,0)))</f>
        <v>Parametr OK; 9</v>
      </c>
      <c r="B9" t="s">
        <v>69</v>
      </c>
      <c r="C9" s="13" t="str" cm="1">
        <f t="array" ref="C9:D9">IF(A9="","",_xlfn.XLOOKUP(B9,'Parametry a typy produktů'!C:C,'Parametry a typy produktů'!A:B,"Parametr nenalezen"))</f>
        <v>Multihodnota</v>
      </c>
      <c r="D9">
        <v>0</v>
      </c>
      <c r="E9" s="30" t="s">
        <v>19</v>
      </c>
      <c r="F9" s="43" t="s">
        <v>736</v>
      </c>
      <c r="G9" s="43" t="str">
        <f>IF($B9="","",IFERROR(IF(VLOOKUP($B9,$B$2:$O8,6,0)="","",VLOOKUP($B9,$B$2:$O8,6,0)),""))</f>
        <v/>
      </c>
      <c r="H9" s="43" t="str">
        <f>IF($B9="","",IFERROR(IF(VLOOKUP($B9,$B$2:$O8,7,0)="","",VLOOKUP($B9,$B$2:$O8,7,0)),""))</f>
        <v/>
      </c>
      <c r="I9" s="43" t="str">
        <f>IF($B9="","",IFERROR(IF(VLOOKUP($B9,$B$2:$O8,8,0)="","",VLOOKUP($B9,$B$2:$O8,8,0)),""))</f>
        <v/>
      </c>
      <c r="J9" s="43" t="str">
        <f>IF($B9="","",IFERROR(IF(VLOOKUP($B9,$B$2:$O8,9,0)="","",VLOOKUP($B9,$B$2:$O8,9,0)),""))</f>
        <v/>
      </c>
      <c r="K9" s="43" t="str">
        <f>IF($B9="","",IFERROR(IF(VLOOKUP($B9,$B$2:$O8,10,0)="","",VLOOKUP($B9,$B$2:$O8,10,0)),""))</f>
        <v/>
      </c>
      <c r="L9" s="43" t="str">
        <f>IF($B9="","",IFERROR(IF(VLOOKUP($B9,$B$2:$O8,11,0)="","",VLOOKUP($B9,$B$2:$O8,11,0)),""))</f>
        <v/>
      </c>
      <c r="M9" s="43" t="str">
        <f>IF($B9="","",IFERROR(IF(VLOOKUP($B9,$B$2:$O8,12,0)="","",VLOOKUP($B9,$B$2:$O8,12,0)),""))</f>
        <v/>
      </c>
      <c r="N9" s="43" t="str">
        <f>IF($B9="","",IFERROR(IF(VLOOKUP($B9,$B$2:$O8,13,0)="","",VLOOKUP($B9,$B$2:$O8,13,0)),""))</f>
        <v/>
      </c>
      <c r="O9" s="43" t="str">
        <f>IF($B9="","",IFERROR(IF(VLOOKUP($B9,$B$2:$O8,14,0)="","",VLOOKUP($B9,$B$2:$O8,14,0)),""))</f>
        <v/>
      </c>
    </row>
    <row r="10" spans="1:19" x14ac:dyDescent="0.25">
      <c r="A10" t="str" cm="1">
        <f t="array" ref="A10">IF(OR(B10="",E10=""),"",CONCATENATE(IFERROR(IF(SEARCH(B10,_xlfn.TEXTJOIN(",",TRUE,IF(E$2:E9=E10,B$2:B9,"")))&gt;0,"Duplikát parametru","Parametr OK"),"Parametr OK"),"; ",MATCH(B10,B:B,0)))</f>
        <v>Parametr OK; 10</v>
      </c>
      <c r="B10" t="s">
        <v>26</v>
      </c>
      <c r="C10" s="13" t="str" cm="1">
        <f t="array" ref="C10:D10">IF(A10="","",_xlfn.XLOOKUP(B10,'Parametry a typy produktů'!C:C,'Parametry a typy produktů'!A:B,"Parametr nenalezen"))</f>
        <v>Číselníková hodnota</v>
      </c>
      <c r="D10">
        <v>0</v>
      </c>
      <c r="E10" s="30" t="s">
        <v>107</v>
      </c>
      <c r="F10" s="43" t="s">
        <v>28</v>
      </c>
      <c r="G10" s="43" t="s">
        <v>30</v>
      </c>
      <c r="H10" s="43" t="s">
        <v>29</v>
      </c>
      <c r="I10" s="43" t="str">
        <f>IF($B10="","",IFERROR(IF(VLOOKUP($B10,$B$2:$O9,8,0)="","",VLOOKUP($B10,$B$2:$O9,8,0)),""))</f>
        <v/>
      </c>
      <c r="J10" s="43" t="str">
        <f>IF($B10="","",IFERROR(IF(VLOOKUP($B10,$B$2:$O9,9,0)="","",VLOOKUP($B10,$B$2:$O9,9,0)),""))</f>
        <v/>
      </c>
      <c r="K10" s="43" t="str">
        <f>IF($B10="","",IFERROR(IF(VLOOKUP($B10,$B$2:$O9,10,0)="","",VLOOKUP($B10,$B$2:$O9,10,0)),""))</f>
        <v/>
      </c>
      <c r="L10" s="43" t="str">
        <f>IF($B10="","",IFERROR(IF(VLOOKUP($B10,$B$2:$O9,11,0)="","",VLOOKUP($B10,$B$2:$O9,11,0)),""))</f>
        <v/>
      </c>
      <c r="M10" s="43" t="str">
        <f>IF($B10="","",IFERROR(IF(VLOOKUP($B10,$B$2:$O9,12,0)="","",VLOOKUP($B10,$B$2:$O9,12,0)),""))</f>
        <v/>
      </c>
      <c r="N10" s="43" t="str">
        <f>IF($B10="","",IFERROR(IF(VLOOKUP($B10,$B$2:$O9,13,0)="","",VLOOKUP($B10,$B$2:$O9,13,0)),""))</f>
        <v/>
      </c>
      <c r="O10" s="43" t="str">
        <f>IF($B10="","",IFERROR(IF(VLOOKUP($B10,$B$2:$O9,14,0)="","",VLOOKUP($B10,$B$2:$O9,14,0)),""))</f>
        <v/>
      </c>
    </row>
    <row r="11" spans="1:19" x14ac:dyDescent="0.25">
      <c r="A11" t="str" cm="1">
        <f t="array" ref="A11">IF(OR(B11="",E11=""),"",CONCATENATE(IFERROR(IF(SEARCH(B11,_xlfn.TEXTJOIN(",",TRUE,IF(E$2:E10=E11,B$2:B10,"")))&gt;0,"Duplikát parametru","Parametr OK"),"Parametr OK"),"; ",MATCH(B11,B:B,0)))</f>
        <v>Parametr OK; 11</v>
      </c>
      <c r="B11" t="s">
        <v>110</v>
      </c>
      <c r="C11" s="13" t="str" cm="1">
        <f t="array" ref="C11:D11">IF(A11="","",_xlfn.XLOOKUP(B11,'Parametry a typy produktů'!C:C,'Parametry a typy produktů'!A:B,"Parametr nenalezen"))</f>
        <v>Číselníková hodnota</v>
      </c>
      <c r="D11" t="str">
        <v>cm</v>
      </c>
      <c r="E11" s="30" t="s">
        <v>107</v>
      </c>
      <c r="F11" s="44" t="s">
        <v>552</v>
      </c>
      <c r="G11" s="44" t="s">
        <v>553</v>
      </c>
      <c r="H11" s="44" t="s">
        <v>554</v>
      </c>
      <c r="I11" s="44" t="s">
        <v>555</v>
      </c>
      <c r="J11" s="44" t="s">
        <v>556</v>
      </c>
      <c r="K11" s="44" t="s">
        <v>557</v>
      </c>
      <c r="L11" s="44" t="s">
        <v>558</v>
      </c>
      <c r="M11" s="44" t="s">
        <v>554</v>
      </c>
      <c r="N11" s="44" t="s">
        <v>559</v>
      </c>
      <c r="P11" s="44"/>
      <c r="Q11" s="44"/>
    </row>
    <row r="12" spans="1:19" x14ac:dyDescent="0.25">
      <c r="A12" t="str" cm="1">
        <f t="array" ref="A12">IF(OR(B12="",E12=""),"",CONCATENATE(IFERROR(IF(SEARCH(B12,_xlfn.TEXTJOIN(",",TRUE,IF(E$2:E11=E12,B$2:B11,"")))&gt;0,"Duplikát parametru","Parametr OK"),"Parametr OK"),"; ",MATCH(B12,B:B,0)))</f>
        <v>Parametr OK; 12</v>
      </c>
      <c r="B12" t="s">
        <v>114</v>
      </c>
      <c r="C12" s="13" t="str" cm="1">
        <f t="array" ref="C12:D12">IF(A12="","",_xlfn.XLOOKUP(B12,'Parametry a typy produktů'!C:C,'Parametry a typy produktů'!A:B,"Parametr nenalezen"))</f>
        <v>Číselníková hodnota</v>
      </c>
      <c r="D12" t="str">
        <v>"</v>
      </c>
      <c r="E12" s="30" t="s">
        <v>107</v>
      </c>
      <c r="F12" s="44" t="s">
        <v>560</v>
      </c>
      <c r="G12" s="44" t="s">
        <v>561</v>
      </c>
      <c r="H12" s="44" t="s">
        <v>562</v>
      </c>
      <c r="I12" s="44" t="s">
        <v>563</v>
      </c>
      <c r="J12" s="44" t="s">
        <v>564</v>
      </c>
      <c r="K12" s="44" t="s">
        <v>566</v>
      </c>
      <c r="L12" s="44" t="s">
        <v>565</v>
      </c>
      <c r="M12" s="44" t="s">
        <v>567</v>
      </c>
      <c r="N12" s="44"/>
      <c r="P12" s="44"/>
      <c r="Q12" s="44"/>
      <c r="R12" s="44"/>
      <c r="S12" s="44"/>
    </row>
    <row r="13" spans="1:19" x14ac:dyDescent="0.25">
      <c r="A13" t="str" cm="1">
        <f t="array" ref="A13">IF(OR(B13="",E13=""),"",CONCATENATE(IFERROR(IF(SEARCH(B13,_xlfn.TEXTJOIN(",",TRUE,IF(E$2:E12=E13,B$2:B12,"")))&gt;0,"Duplikát parametru","Parametr OK"),"Parametr OK"),"; ",MATCH(B13,B:B,0)))</f>
        <v>Parametr OK; 13</v>
      </c>
      <c r="B13" t="s">
        <v>109</v>
      </c>
      <c r="C13" s="13" t="str" cm="1">
        <f t="array" ref="C13:D13">IF(A13="","",_xlfn.XLOOKUP(B13,'Parametry a typy produktů'!C:C,'Parametry a typy produktů'!A:B,"Parametr nenalezen"))</f>
        <v>Multihodnota</v>
      </c>
      <c r="D13">
        <v>0</v>
      </c>
      <c r="E13" s="30" t="s">
        <v>107</v>
      </c>
      <c r="S13" s="45"/>
    </row>
    <row r="14" spans="1:19" x14ac:dyDescent="0.25">
      <c r="A14" t="str" cm="1">
        <f t="array" ref="A14">IF(OR(B14="",E14=""),"",CONCATENATE(IFERROR(IF(SEARCH(B14,_xlfn.TEXTJOIN(",",TRUE,IF(E$2:E13=E14,B$2:B13,"")))&gt;0,"Duplikát parametru","Parametr OK"),"Parametr OK"),"; ",MATCH(B14,B:B,0)))</f>
        <v>Parametr OK; 14</v>
      </c>
      <c r="B14" t="s">
        <v>480</v>
      </c>
      <c r="C14" s="13" t="str" cm="1">
        <f t="array" ref="C14:D14">IF(A14="","",_xlfn.XLOOKUP(B14,'Parametry a typy produktů'!C:C,'Parametry a typy produktů'!A:B,"Parametr nenalezen"))</f>
        <v>Číselníková hodnota</v>
      </c>
      <c r="D14" t="str">
        <v>mm</v>
      </c>
      <c r="E14" s="30" t="s">
        <v>107</v>
      </c>
      <c r="F14" s="45">
        <v>26</v>
      </c>
      <c r="G14" s="45">
        <v>87</v>
      </c>
      <c r="H14" s="45">
        <v>85</v>
      </c>
      <c r="I14" s="45">
        <v>91</v>
      </c>
      <c r="J14" s="45">
        <v>70</v>
      </c>
      <c r="K14" s="45">
        <v>55</v>
      </c>
      <c r="L14" s="45">
        <v>53</v>
      </c>
      <c r="M14" s="45">
        <v>65</v>
      </c>
      <c r="N14" s="45">
        <v>57</v>
      </c>
      <c r="O14" s="45">
        <v>75</v>
      </c>
      <c r="P14" s="45">
        <v>43</v>
      </c>
    </row>
    <row r="15" spans="1:19" x14ac:dyDescent="0.25">
      <c r="A15" t="str" cm="1">
        <f t="array" ref="A15">IF(OR(B15="",E15=""),"",CONCATENATE(IFERROR(IF(SEARCH(B15,_xlfn.TEXTJOIN(",",TRUE,IF(E$2:E14=E15,B$2:B14,"")))&gt;0,"Duplikát parametru","Parametr OK"),"Parametr OK"),"; ",MATCH(B15,B:B,0)))</f>
        <v>Parametr OK; 15</v>
      </c>
      <c r="B15" t="s">
        <v>481</v>
      </c>
      <c r="C15" s="13" t="str" cm="1">
        <f t="array" ref="C15:D15">IF(A15="","",_xlfn.XLOOKUP(B15,'Parametry a typy produktů'!C:C,'Parametry a typy produktů'!A:B,"Parametr nenalezen"))</f>
        <v>Číselníková hodnota</v>
      </c>
      <c r="D15" t="str">
        <v>mm</v>
      </c>
      <c r="E15" s="30" t="s">
        <v>107</v>
      </c>
      <c r="F15" s="45">
        <v>26</v>
      </c>
      <c r="G15" s="45">
        <v>197</v>
      </c>
      <c r="H15" s="45">
        <v>392</v>
      </c>
      <c r="I15" s="45">
        <v>398</v>
      </c>
      <c r="J15" s="45">
        <v>408</v>
      </c>
      <c r="K15" s="45">
        <v>500</v>
      </c>
      <c r="L15" s="45">
        <v>510</v>
      </c>
      <c r="M15" s="45">
        <v>720</v>
      </c>
      <c r="N15" s="45">
        <v>367</v>
      </c>
      <c r="O15" s="45">
        <v>75</v>
      </c>
      <c r="P15" s="45">
        <v>43</v>
      </c>
      <c r="S15" s="45"/>
    </row>
    <row r="16" spans="1:19" x14ac:dyDescent="0.25">
      <c r="A16" t="str" cm="1">
        <f t="array" ref="A16">IF(OR(B16="",E16=""),"",CONCATENATE(IFERROR(IF(SEARCH(B16,_xlfn.TEXTJOIN(",",TRUE,IF(E$2:E15=E16,B$2:B15,"")))&gt;0,"Duplikát parametru","Parametr OK"),"Parametr OK"),"; ",MATCH(B16,B:B,0)))</f>
        <v>Parametr OK; 2</v>
      </c>
      <c r="B16" t="s">
        <v>482</v>
      </c>
      <c r="C16" s="13" t="str" cm="1">
        <f t="array" ref="C16:D16">IF(A16="","",_xlfn.XLOOKUP(B16,'Parametry a typy produktů'!C:C,'Parametry a typy produktů'!A:B,"Parametr nenalezen"))</f>
        <v>Číselníková hodnota</v>
      </c>
      <c r="D16">
        <v>0</v>
      </c>
      <c r="E16" s="30" t="s">
        <v>43</v>
      </c>
      <c r="F16" s="43" t="str">
        <f>IF($B16="","",IFERROR(IF(VLOOKUP($B16,$B$2:$O15,5,0)="","",VLOOKUP($B16,$B$2:$O15,5,0)),""))</f>
        <v>Vnitřní</v>
      </c>
      <c r="G16" s="43" t="str">
        <f>IF($B16="","",IFERROR(IF(VLOOKUP($B16,$B$2:$O15,6,0)="","",VLOOKUP($B16,$B$2:$O15,6,0)),""))</f>
        <v>Venkovní</v>
      </c>
      <c r="H16" s="43" t="str">
        <f>IF($B16="","",IFERROR(IF(VLOOKUP($B16,$B$2:$O15,7,0)="","",VLOOKUP($B16,$B$2:$O15,7,0)),""))</f>
        <v/>
      </c>
      <c r="I16" s="43" t="str">
        <f>IF($B16="","",IFERROR(IF(VLOOKUP($B16,$B$2:$O15,8,0)="","",VLOOKUP($B16,$B$2:$O15,8,0)),""))</f>
        <v/>
      </c>
      <c r="J16" s="43" t="str">
        <f>IF($B16="","",IFERROR(IF(VLOOKUP($B16,$B$2:$O15,9,0)="","",VLOOKUP($B16,$B$2:$O15,9,0)),""))</f>
        <v/>
      </c>
      <c r="K16" s="43" t="str">
        <f>IF($B16="","",IFERROR(IF(VLOOKUP($B16,$B$2:$O15,10,0)="","",VLOOKUP($B16,$B$2:$O15,10,0)),""))</f>
        <v/>
      </c>
      <c r="L16" s="43" t="str">
        <f>IF($B16="","",IFERROR(IF(VLOOKUP($B16,$B$2:$O15,11,0)="","",VLOOKUP($B16,$B$2:$O15,11,0)),""))</f>
        <v/>
      </c>
      <c r="M16" s="43" t="str">
        <f>IF($B16="","",IFERROR(IF(VLOOKUP($B16,$B$2:$O15,12,0)="","",VLOOKUP($B16,$B$2:$O15,12,0)),""))</f>
        <v/>
      </c>
      <c r="N16" s="43" t="str">
        <f>IF($B16="","",IFERROR(IF(VLOOKUP($B16,$B$2:$O15,13,0)="","",VLOOKUP($B16,$B$2:$O15,13,0)),""))</f>
        <v/>
      </c>
      <c r="O16" s="43" t="str">
        <f>IF($B16="","",IFERROR(IF(VLOOKUP($B16,$B$2:$O15,14,0)="","",VLOOKUP($B16,$B$2:$O15,14,0)),""))</f>
        <v/>
      </c>
    </row>
    <row r="17" spans="1:15" x14ac:dyDescent="0.25">
      <c r="A17" t="str" cm="1">
        <f t="array" ref="A17">IF(OR(B17="",E17=""),"",CONCATENATE(IFERROR(IF(SEARCH(B17,_xlfn.TEXTJOIN(",",TRUE,IF(E$2:E16=E17,B$2:B16,"")))&gt;0,"Duplikát parametru","Parametr OK"),"Parametr OK"),"; ",MATCH(B17,B:B,0)))</f>
        <v>Parametr OK; 17</v>
      </c>
      <c r="B17" t="s">
        <v>9</v>
      </c>
      <c r="C17" s="13" t="str" cm="1">
        <f t="array" ref="C17:D17">IF(A17="","",_xlfn.XLOOKUP(B17,'Parametry a typy produktů'!C:C,'Parametry a typy produktů'!A:B,"Parametr nenalezen"))</f>
        <v>Číselníková hodnota</v>
      </c>
      <c r="D17">
        <v>0</v>
      </c>
      <c r="E17" s="30" t="s">
        <v>43</v>
      </c>
      <c r="F17" s="43" t="s">
        <v>201</v>
      </c>
      <c r="G17" s="43" t="s">
        <v>202</v>
      </c>
      <c r="H17" s="43" t="s">
        <v>126</v>
      </c>
      <c r="I17" s="43" t="s">
        <v>507</v>
      </c>
      <c r="J17" s="43" t="s">
        <v>508</v>
      </c>
      <c r="K17" s="43" t="str">
        <f>IF($B17="","",IFERROR(IF(VLOOKUP($B17,$B$2:$O16,10,0)="","",VLOOKUP($B17,$B$2:$O16,10,0)),""))</f>
        <v/>
      </c>
      <c r="L17" s="43" t="str">
        <f>IF($B17="","",IFERROR(IF(VLOOKUP($B17,$B$2:$O16,11,0)="","",VLOOKUP($B17,$B$2:$O16,11,0)),""))</f>
        <v/>
      </c>
      <c r="M17" s="43" t="str">
        <f>IF($B17="","",IFERROR(IF(VLOOKUP($B17,$B$2:$O16,12,0)="","",VLOOKUP($B17,$B$2:$O16,12,0)),""))</f>
        <v/>
      </c>
      <c r="N17" s="43" t="str">
        <f>IF($B17="","",IFERROR(IF(VLOOKUP($B17,$B$2:$O16,13,0)="","",VLOOKUP($B17,$B$2:$O16,13,0)),""))</f>
        <v/>
      </c>
      <c r="O17" s="43" t="str">
        <f>IF($B17="","",IFERROR(IF(VLOOKUP($B17,$B$2:$O16,14,0)="","",VLOOKUP($B17,$B$2:$O16,14,0)),""))</f>
        <v/>
      </c>
    </row>
    <row r="18" spans="1:15" x14ac:dyDescent="0.25">
      <c r="A18" t="str" cm="1">
        <f t="array" ref="A18">IF(OR(B18="",E18=""),"",CONCATENATE(IFERROR(IF(SEARCH(B18,_xlfn.TEXTJOIN(",",TRUE,IF(E$2:E17=E18,B$2:B17,"")))&gt;0,"Duplikát parametru","Parametr OK"),"Parametr OK"),"; ",MATCH(B18,B:B,0)))</f>
        <v>Parametr OK; 18</v>
      </c>
      <c r="B18" t="s">
        <v>121</v>
      </c>
      <c r="C18" s="13" t="str" cm="1">
        <f t="array" ref="C18:D18">IF(A18="","",_xlfn.XLOOKUP(B18,'Parametry a typy produktů'!C:C,'Parametry a typy produktů'!A:B,"Parametr nenalezen"))</f>
        <v>Číselníková hodnota</v>
      </c>
      <c r="D18">
        <v>0</v>
      </c>
      <c r="E18" s="30" t="s">
        <v>43</v>
      </c>
      <c r="F18" s="43" t="s">
        <v>127</v>
      </c>
      <c r="G18" s="43" t="s">
        <v>474</v>
      </c>
      <c r="H18" s="43" t="str">
        <f>IF($B18="","",IFERROR(IF(VLOOKUP($B18,$B$2:$O17,7,0)="","",VLOOKUP($B18,$B$2:$O17,7,0)),""))</f>
        <v/>
      </c>
      <c r="I18" s="43" t="str">
        <f>IF($B18="","",IFERROR(IF(VLOOKUP($B18,$B$2:$O17,8,0)="","",VLOOKUP($B18,$B$2:$O17,8,0)),""))</f>
        <v/>
      </c>
      <c r="J18" s="43" t="str">
        <f>IF($B18="","",IFERROR(IF(VLOOKUP($B18,$B$2:$O17,9,0)="","",VLOOKUP($B18,$B$2:$O17,9,0)),""))</f>
        <v/>
      </c>
      <c r="K18" s="43" t="str">
        <f>IF($B18="","",IFERROR(IF(VLOOKUP($B18,$B$2:$O17,10,0)="","",VLOOKUP($B18,$B$2:$O17,10,0)),""))</f>
        <v/>
      </c>
      <c r="L18" s="43" t="str">
        <f>IF($B18="","",IFERROR(IF(VLOOKUP($B18,$B$2:$O17,11,0)="","",VLOOKUP($B18,$B$2:$O17,11,0)),""))</f>
        <v/>
      </c>
      <c r="M18" s="43" t="str">
        <f>IF($B18="","",IFERROR(IF(VLOOKUP($B18,$B$2:$O17,12,0)="","",VLOOKUP($B18,$B$2:$O17,12,0)),""))</f>
        <v/>
      </c>
      <c r="N18" s="43" t="str">
        <f>IF($B18="","",IFERROR(IF(VLOOKUP($B18,$B$2:$O17,13,0)="","",VLOOKUP($B18,$B$2:$O17,13,0)),""))</f>
        <v/>
      </c>
      <c r="O18" s="43" t="str">
        <f>IF($B18="","",IFERROR(IF(VLOOKUP($B18,$B$2:$O17,14,0)="","",VLOOKUP($B18,$B$2:$O17,14,0)),""))</f>
        <v/>
      </c>
    </row>
    <row r="19" spans="1:15" x14ac:dyDescent="0.25">
      <c r="A19" t="str" cm="1">
        <f t="array" ref="A19">IF(OR(B19="",E19=""),"",CONCATENATE(IFERROR(IF(SEARCH(B19,_xlfn.TEXTJOIN(",",TRUE,IF(E$2:E18=E19,B$2:B18,"")))&gt;0,"Duplikát parametru","Parametr OK"),"Parametr OK"),"; ",MATCH(B19,B:B,0)))</f>
        <v>Parametr OK; 19</v>
      </c>
      <c r="B19" t="s">
        <v>58</v>
      </c>
      <c r="C19" s="13" t="str" cm="1">
        <f t="array" ref="C19:D19">IF(A19="","",_xlfn.XLOOKUP(B19,'Parametry a typy produktů'!C:C,'Parametry a typy produktů'!A:B,"Parametr nenalezen"))</f>
        <v>Multihodnota</v>
      </c>
      <c r="D19">
        <v>0</v>
      </c>
      <c r="E19" s="30" t="s">
        <v>43</v>
      </c>
      <c r="F19" s="43" t="s">
        <v>748</v>
      </c>
      <c r="G19" s="43" t="str">
        <f>IF($B19="","",IFERROR(IF(VLOOKUP($B19,$B$2:$O18,6,0)="","",VLOOKUP($B19,$B$2:$O18,6,0)),""))</f>
        <v/>
      </c>
      <c r="H19" s="43" t="str">
        <f>IF($B19="","",IFERROR(IF(VLOOKUP($B19,$B$2:$O18,7,0)="","",VLOOKUP($B19,$B$2:$O18,7,0)),""))</f>
        <v/>
      </c>
      <c r="I19" s="43" t="str">
        <f>IF($B19="","",IFERROR(IF(VLOOKUP($B19,$B$2:$O18,8,0)="","",VLOOKUP($B19,$B$2:$O18,8,0)),""))</f>
        <v/>
      </c>
      <c r="J19" s="43" t="str">
        <f>IF($B19="","",IFERROR(IF(VLOOKUP($B19,$B$2:$O18,9,0)="","",VLOOKUP($B19,$B$2:$O18,9,0)),""))</f>
        <v/>
      </c>
      <c r="K19" s="43" t="str">
        <f>IF($B19="","",IFERROR(IF(VLOOKUP($B19,$B$2:$O18,10,0)="","",VLOOKUP($B19,$B$2:$O18,10,0)),""))</f>
        <v/>
      </c>
      <c r="L19" s="43" t="str">
        <f>IF($B19="","",IFERROR(IF(VLOOKUP($B19,$B$2:$O18,11,0)="","",VLOOKUP($B19,$B$2:$O18,11,0)),""))</f>
        <v/>
      </c>
      <c r="M19" s="43" t="str">
        <f>IF($B19="","",IFERROR(IF(VLOOKUP($B19,$B$2:$O18,12,0)="","",VLOOKUP($B19,$B$2:$O18,12,0)),""))</f>
        <v/>
      </c>
      <c r="N19" s="43" t="str">
        <f>IF($B19="","",IFERROR(IF(VLOOKUP($B19,$B$2:$O18,13,0)="","",VLOOKUP($B19,$B$2:$O18,13,0)),""))</f>
        <v/>
      </c>
      <c r="O19" s="43" t="str">
        <f>IF($B19="","",IFERROR(IF(VLOOKUP($B19,$B$2:$O18,14,0)="","",VLOOKUP($B19,$B$2:$O18,14,0)),""))</f>
        <v/>
      </c>
    </row>
    <row r="20" spans="1:15" x14ac:dyDescent="0.25">
      <c r="A20" t="str" cm="1">
        <f t="array" ref="A20">IF(OR(B20="",E20=""),"",CONCATENATE(IFERROR(IF(SEARCH(B20,_xlfn.TEXTJOIN(",",TRUE,IF(E$2:E19=E20,B$2:B19,"")))&gt;0,"Duplikát parametru","Parametr OK"),"Parametr OK"),"; ",MATCH(B20,B:B,0)))</f>
        <v>Parametr OK; 20</v>
      </c>
      <c r="B20" t="s">
        <v>75</v>
      </c>
      <c r="C20" s="13" t="str" cm="1">
        <f t="array" ref="C20:D20">IF(A20="","",_xlfn.XLOOKUP(B20,'Parametry a typy produktů'!C:C,'Parametry a typy produktů'!A:B,"Parametr nenalezen"))</f>
        <v>Multihodnota</v>
      </c>
      <c r="D20">
        <v>0</v>
      </c>
      <c r="E20" s="30" t="s">
        <v>43</v>
      </c>
      <c r="F20" s="43" t="s">
        <v>749</v>
      </c>
      <c r="G20" s="43" t="str">
        <f>IF($B20="","",IFERROR(IF(VLOOKUP($B20,$B$2:$O19,6,0)="","",VLOOKUP($B20,$B$2:$O19,6,0)),""))</f>
        <v/>
      </c>
      <c r="H20" s="43" t="str">
        <f>IF($B20="","",IFERROR(IF(VLOOKUP($B20,$B$2:$O19,7,0)="","",VLOOKUP($B20,$B$2:$O19,7,0)),""))</f>
        <v/>
      </c>
      <c r="I20" s="43" t="str">
        <f>IF($B20="","",IFERROR(IF(VLOOKUP($B20,$B$2:$O19,8,0)="","",VLOOKUP($B20,$B$2:$O19,8,0)),""))</f>
        <v/>
      </c>
      <c r="J20" s="43" t="str">
        <f>IF($B20="","",IFERROR(IF(VLOOKUP($B20,$B$2:$O19,9,0)="","",VLOOKUP($B20,$B$2:$O19,9,0)),""))</f>
        <v/>
      </c>
      <c r="K20" s="43" t="str">
        <f>IF($B20="","",IFERROR(IF(VLOOKUP($B20,$B$2:$O19,10,0)="","",VLOOKUP($B20,$B$2:$O19,10,0)),""))</f>
        <v/>
      </c>
      <c r="L20" s="43" t="str">
        <f>IF($B20="","",IFERROR(IF(VLOOKUP($B20,$B$2:$O19,11,0)="","",VLOOKUP($B20,$B$2:$O19,11,0)),""))</f>
        <v/>
      </c>
      <c r="M20" s="43" t="str">
        <f>IF($B20="","",IFERROR(IF(VLOOKUP($B20,$B$2:$O19,12,0)="","",VLOOKUP($B20,$B$2:$O19,12,0)),""))</f>
        <v/>
      </c>
      <c r="N20" s="43" t="str">
        <f>IF($B20="","",IFERROR(IF(VLOOKUP($B20,$B$2:$O19,13,0)="","",VLOOKUP($B20,$B$2:$O19,13,0)),""))</f>
        <v/>
      </c>
      <c r="O20" s="43" t="str">
        <f>IF($B20="","",IFERROR(IF(VLOOKUP($B20,$B$2:$O19,14,0)="","",VLOOKUP($B20,$B$2:$O19,14,0)),""))</f>
        <v/>
      </c>
    </row>
    <row r="21" spans="1:15" x14ac:dyDescent="0.25">
      <c r="A21" t="str" cm="1">
        <f t="array" ref="A21">IF(OR(B21="",E21=""),"",CONCATENATE(IFERROR(IF(SEARCH(B21,_xlfn.TEXTJOIN(",",TRUE,IF(E$2:E20=E21,B$2:B20,"")))&gt;0,"Duplikát parametru","Parametr OK"),"Parametr OK"),"; ",MATCH(B21,B:B,0)))</f>
        <v>Parametr OK; 21</v>
      </c>
      <c r="B21" t="s">
        <v>76</v>
      </c>
      <c r="C21" s="13" t="str" cm="1">
        <f t="array" ref="C21:D21">IF(A21="","",_xlfn.XLOOKUP(B21,'Parametry a typy produktů'!C:C,'Parametry a typy produktů'!A:B,"Parametr nenalezen"))</f>
        <v>Multihodnota</v>
      </c>
      <c r="D21">
        <v>0</v>
      </c>
      <c r="E21" s="30" t="s">
        <v>43</v>
      </c>
      <c r="F21" s="43" t="s">
        <v>737</v>
      </c>
      <c r="G21" s="43" t="str">
        <f>IF($B21="","",IFERROR(IF(VLOOKUP($B21,$B$2:$O20,6,0)="","",VLOOKUP($B21,$B$2:$O20,6,0)),""))</f>
        <v/>
      </c>
      <c r="H21" s="43" t="str">
        <f>IF($B21="","",IFERROR(IF(VLOOKUP($B21,$B$2:$O20,7,0)="","",VLOOKUP($B21,$B$2:$O20,7,0)),""))</f>
        <v/>
      </c>
      <c r="I21" s="43" t="str">
        <f>IF($B21="","",IFERROR(IF(VLOOKUP($B21,$B$2:$O20,8,0)="","",VLOOKUP($B21,$B$2:$O20,8,0)),""))</f>
        <v/>
      </c>
      <c r="J21" s="43" t="str">
        <f>IF($B21="","",IFERROR(IF(VLOOKUP($B21,$B$2:$O20,9,0)="","",VLOOKUP($B21,$B$2:$O20,9,0)),""))</f>
        <v/>
      </c>
      <c r="K21" s="43" t="str">
        <f>IF($B21="","",IFERROR(IF(VLOOKUP($B21,$B$2:$O20,10,0)="","",VLOOKUP($B21,$B$2:$O20,10,0)),""))</f>
        <v/>
      </c>
      <c r="L21" s="43" t="str">
        <f>IF($B21="","",IFERROR(IF(VLOOKUP($B21,$B$2:$O20,11,0)="","",VLOOKUP($B21,$B$2:$O20,11,0)),""))</f>
        <v/>
      </c>
      <c r="M21" s="43" t="str">
        <f>IF($B21="","",IFERROR(IF(VLOOKUP($B21,$B$2:$O20,12,0)="","",VLOOKUP($B21,$B$2:$O20,12,0)),""))</f>
        <v/>
      </c>
      <c r="N21" s="43" t="str">
        <f>IF($B21="","",IFERROR(IF(VLOOKUP($B21,$B$2:$O20,13,0)="","",VLOOKUP($B21,$B$2:$O20,13,0)),""))</f>
        <v/>
      </c>
      <c r="O21" s="43" t="str">
        <f>IF($B21="","",IFERROR(IF(VLOOKUP($B21,$B$2:$O20,14,0)="","",VLOOKUP($B21,$B$2:$O20,14,0)),""))</f>
        <v/>
      </c>
    </row>
    <row r="22" spans="1:15" x14ac:dyDescent="0.25">
      <c r="A22" t="str" cm="1">
        <f t="array" ref="A22">IF(OR(B22="",E22=""),"",CONCATENATE(IFERROR(IF(SEARCH(B22,_xlfn.TEXTJOIN(",",TRUE,IF(E$2:E21=E22,B$2:B21,"")))&gt;0,"Duplikát parametru","Parametr OK"),"Parametr OK"),"; ",MATCH(B22,B:B,0)))</f>
        <v>Parametr OK; 22</v>
      </c>
      <c r="B22" t="s">
        <v>78</v>
      </c>
      <c r="C22" s="13" t="str" cm="1">
        <f t="array" ref="C22:D22">IF(A22="","",_xlfn.XLOOKUP(B22,'Parametry a typy produktů'!C:C,'Parametry a typy produktů'!A:B,"Parametr nenalezen"))</f>
        <v>Číselníková hodnota</v>
      </c>
      <c r="D22">
        <v>0</v>
      </c>
      <c r="E22" s="30" t="s">
        <v>43</v>
      </c>
      <c r="F22" s="43" t="s">
        <v>88</v>
      </c>
      <c r="G22" s="43" t="s">
        <v>89</v>
      </c>
      <c r="H22" s="43" t="str">
        <f>IF($B22="","",IFERROR(IF(VLOOKUP($B22,$B$2:$O21,7,0)="","",VLOOKUP($B22,$B$2:$O21,7,0)),""))</f>
        <v/>
      </c>
      <c r="I22" s="43" t="str">
        <f>IF($B22="","",IFERROR(IF(VLOOKUP($B22,$B$2:$O21,8,0)="","",VLOOKUP($B22,$B$2:$O21,8,0)),""))</f>
        <v/>
      </c>
      <c r="J22" s="43" t="str">
        <f>IF($B22="","",IFERROR(IF(VLOOKUP($B22,$B$2:$O21,9,0)="","",VLOOKUP($B22,$B$2:$O21,9,0)),""))</f>
        <v/>
      </c>
      <c r="K22" s="43" t="str">
        <f>IF($B22="","",IFERROR(IF(VLOOKUP($B22,$B$2:$O21,10,0)="","",VLOOKUP($B22,$B$2:$O21,10,0)),""))</f>
        <v/>
      </c>
      <c r="L22" s="43" t="str">
        <f>IF($B22="","",IFERROR(IF(VLOOKUP($B22,$B$2:$O21,11,0)="","",VLOOKUP($B22,$B$2:$O21,11,0)),""))</f>
        <v/>
      </c>
      <c r="M22" s="43" t="str">
        <f>IF($B22="","",IFERROR(IF(VLOOKUP($B22,$B$2:$O21,12,0)="","",VLOOKUP($B22,$B$2:$O21,12,0)),""))</f>
        <v/>
      </c>
      <c r="N22" s="43" t="str">
        <f>IF($B22="","",IFERROR(IF(VLOOKUP($B22,$B$2:$O21,13,0)="","",VLOOKUP($B22,$B$2:$O21,13,0)),""))</f>
        <v/>
      </c>
      <c r="O22" s="43" t="str">
        <f>IF($B22="","",IFERROR(IF(VLOOKUP($B22,$B$2:$O21,14,0)="","",VLOOKUP($B22,$B$2:$O21,14,0)),""))</f>
        <v/>
      </c>
    </row>
    <row r="23" spans="1:15" x14ac:dyDescent="0.25">
      <c r="A23" t="str" cm="1">
        <f t="array" ref="A23">IF(OR(B23="",E23=""),"",CONCATENATE(IFERROR(IF(SEARCH(B23,_xlfn.TEXTJOIN(",",TRUE,IF(E$2:E22=E23,B$2:B22,"")))&gt;0,"Duplikát parametru","Parametr OK"),"Parametr OK"),"; ",MATCH(B23,B:B,0)))</f>
        <v>Parametr OK; 23</v>
      </c>
      <c r="B23" t="s">
        <v>79</v>
      </c>
      <c r="C23" s="13" t="str" cm="1">
        <f t="array" ref="C23:D23">IF(A23="","",_xlfn.XLOOKUP(B23,'Parametry a typy produktů'!C:C,'Parametry a typy produktů'!A:B,"Parametr nenalezen"))</f>
        <v>Číselníková hodnota</v>
      </c>
      <c r="D23">
        <v>0</v>
      </c>
      <c r="E23" s="30" t="s">
        <v>43</v>
      </c>
      <c r="F23" s="43" t="s">
        <v>128</v>
      </c>
      <c r="G23" s="43" t="s">
        <v>129</v>
      </c>
      <c r="H23" s="43" t="str">
        <f>IF($B23="","",IFERROR(IF(VLOOKUP($B23,$B$2:$O22,7,0)="","",VLOOKUP($B23,$B$2:$O22,7,0)),""))</f>
        <v/>
      </c>
      <c r="I23" s="43" t="str">
        <f>IF($B23="","",IFERROR(IF(VLOOKUP($B23,$B$2:$O22,8,0)="","",VLOOKUP($B23,$B$2:$O22,8,0)),""))</f>
        <v/>
      </c>
      <c r="J23" s="43" t="str">
        <f>IF($B23="","",IFERROR(IF(VLOOKUP($B23,$B$2:$O22,9,0)="","",VLOOKUP($B23,$B$2:$O22,9,0)),""))</f>
        <v/>
      </c>
      <c r="K23" s="43" t="str">
        <f>IF($B23="","",IFERROR(IF(VLOOKUP($B23,$B$2:$O22,10,0)="","",VLOOKUP($B23,$B$2:$O22,10,0)),""))</f>
        <v/>
      </c>
      <c r="L23" s="43" t="str">
        <f>IF($B23="","",IFERROR(IF(VLOOKUP($B23,$B$2:$O22,11,0)="","",VLOOKUP($B23,$B$2:$O22,11,0)),""))</f>
        <v/>
      </c>
      <c r="M23" s="43" t="str">
        <f>IF($B23="","",IFERROR(IF(VLOOKUP($B23,$B$2:$O22,12,0)="","",VLOOKUP($B23,$B$2:$O22,12,0)),""))</f>
        <v/>
      </c>
      <c r="N23" s="43" t="str">
        <f>IF($B23="","",IFERROR(IF(VLOOKUP($B23,$B$2:$O22,13,0)="","",VLOOKUP($B23,$B$2:$O22,13,0)),""))</f>
        <v/>
      </c>
      <c r="O23" s="43" t="str">
        <f>IF($B23="","",IFERROR(IF(VLOOKUP($B23,$B$2:$O22,14,0)="","",VLOOKUP($B23,$B$2:$O22,14,0)),""))</f>
        <v/>
      </c>
    </row>
    <row r="24" spans="1:15" x14ac:dyDescent="0.25">
      <c r="A24" t="str" cm="1">
        <f t="array" ref="A24">IF(OR(B24="",E24=""),"",CONCATENATE(IFERROR(IF(SEARCH(B24,_xlfn.TEXTJOIN(",",TRUE,IF(E$2:E23=E24,B$2:B23,"")))&gt;0,"Duplikát parametru","Parametr OK"),"Parametr OK"),"; ",MATCH(B24,B:B,0)))</f>
        <v>Parametr OK; 24</v>
      </c>
      <c r="B24" t="s">
        <v>153</v>
      </c>
      <c r="C24" s="13" t="str" cm="1">
        <f t="array" ref="C24:D24">IF(A24="","",_xlfn.XLOOKUP(B24,'Parametry a typy produktů'!C:C,'Parametry a typy produktů'!A:B,"Parametr nenalezen"))</f>
        <v>Číselníková hodnota</v>
      </c>
      <c r="D24">
        <v>0</v>
      </c>
      <c r="E24" s="30" t="s">
        <v>43</v>
      </c>
      <c r="F24" s="43" t="s">
        <v>11</v>
      </c>
      <c r="G24" s="43" t="s">
        <v>12</v>
      </c>
      <c r="H24" s="43" t="s">
        <v>473</v>
      </c>
      <c r="I24" s="43" t="s">
        <v>155</v>
      </c>
      <c r="J24" s="43" t="str">
        <f>IF($B24="","",IFERROR(IF(VLOOKUP($B24,$B$2:$O23,9,0)="","",VLOOKUP($B24,$B$2:$O23,9,0)),""))</f>
        <v/>
      </c>
      <c r="K24" s="43" t="str">
        <f>IF($B24="","",IFERROR(IF(VLOOKUP($B24,$B$2:$O23,10,0)="","",VLOOKUP($B24,$B$2:$O23,10,0)),""))</f>
        <v/>
      </c>
      <c r="L24" s="43" t="str">
        <f>IF($B24="","",IFERROR(IF(VLOOKUP($B24,$B$2:$O23,11,0)="","",VLOOKUP($B24,$B$2:$O23,11,0)),""))</f>
        <v/>
      </c>
      <c r="M24" s="43" t="str">
        <f>IF($B24="","",IFERROR(IF(VLOOKUP($B24,$B$2:$O23,12,0)="","",VLOOKUP($B24,$B$2:$O23,12,0)),""))</f>
        <v/>
      </c>
      <c r="N24" s="43" t="str">
        <f>IF($B24="","",IFERROR(IF(VLOOKUP($B24,$B$2:$O23,13,0)="","",VLOOKUP($B24,$B$2:$O23,13,0)),""))</f>
        <v/>
      </c>
      <c r="O24" s="43" t="str">
        <f>IF($B24="","",IFERROR(IF(VLOOKUP($B24,$B$2:$O23,14,0)="","",VLOOKUP($B24,$B$2:$O23,14,0)),""))</f>
        <v/>
      </c>
    </row>
    <row r="25" spans="1:15" x14ac:dyDescent="0.25">
      <c r="A25" t="str" cm="1">
        <f t="array" ref="A25">IF(OR(B25="",E25=""),"",CONCATENATE(IFERROR(IF(SEARCH(B25,_xlfn.TEXTJOIN(",",TRUE,IF(E$2:E24=E25,B$2:B24,"")))&gt;0,"Duplikát parametru","Parametr OK"),"Parametr OK"),"; ",MATCH(B25,B:B,0)))</f>
        <v>Parametr OK; 25</v>
      </c>
      <c r="B25" t="s">
        <v>618</v>
      </c>
      <c r="C25" s="13" t="str" cm="1">
        <f t="array" ref="C25:D25">IF(A25="","",_xlfn.XLOOKUP(B25,'Parametry a typy produktů'!C:C,'Parametry a typy produktů'!A:B,"Parametr nenalezen"))</f>
        <v>Číselníková hodnota</v>
      </c>
      <c r="D25" t="str">
        <v>K</v>
      </c>
      <c r="E25" s="30" t="s">
        <v>173</v>
      </c>
      <c r="F25" s="43" t="s">
        <v>476</v>
      </c>
      <c r="G25" s="43" t="s">
        <v>475</v>
      </c>
      <c r="H25" s="43" t="s">
        <v>477</v>
      </c>
      <c r="I25" s="43" t="s">
        <v>498</v>
      </c>
      <c r="J25" s="43" t="s">
        <v>133</v>
      </c>
      <c r="K25" s="43" t="s">
        <v>215</v>
      </c>
      <c r="L25" s="43" t="str">
        <f>IF($B25="","",IFERROR(IF(VLOOKUP($B25,$B$2:$O24,11,0)="","",VLOOKUP($B25,$B$2:$O24,11,0)),""))</f>
        <v/>
      </c>
      <c r="M25" s="43" t="str">
        <f>IF($B25="","",IFERROR(IF(VLOOKUP($B25,$B$2:$O24,12,0)="","",VLOOKUP($B25,$B$2:$O24,12,0)),""))</f>
        <v/>
      </c>
      <c r="N25" s="43" t="str">
        <f>IF($B25="","",IFERROR(IF(VLOOKUP($B25,$B$2:$O24,13,0)="","",VLOOKUP($B25,$B$2:$O24,13,0)),""))</f>
        <v/>
      </c>
      <c r="O25" s="43" t="str">
        <f>IF($B25="","",IFERROR(IF(VLOOKUP($B25,$B$2:$O24,14,0)="","",VLOOKUP($B25,$B$2:$O24,14,0)),""))</f>
        <v/>
      </c>
    </row>
    <row r="26" spans="1:15" x14ac:dyDescent="0.25">
      <c r="A26" t="str" cm="1">
        <f t="array" ref="A26">IF(OR(B26="",E26=""),"",CONCATENATE(IFERROR(IF(SEARCH(B26,_xlfn.TEXTJOIN(",",TRUE,IF(E$2:E25=E26,B$2:B25,"")))&gt;0,"Duplikát parametru","Parametr OK"),"Parametr OK"),"; ",MATCH(B26,B:B,0)))</f>
        <v>Parametr OK; 26</v>
      </c>
      <c r="B26" t="s">
        <v>484</v>
      </c>
      <c r="C26" s="13" t="str" cm="1">
        <f t="array" ref="C26:D26">IF(A26="","",_xlfn.XLOOKUP(B26,'Parametry a typy produktů'!C:C,'Parametry a typy produktů'!A:B,"Parametr nenalezen"))</f>
        <v>Číselníková hodnota</v>
      </c>
      <c r="D26">
        <v>0</v>
      </c>
      <c r="E26" s="30" t="s">
        <v>173</v>
      </c>
      <c r="F26" s="43" t="s">
        <v>134</v>
      </c>
      <c r="G26" s="43" t="s">
        <v>135</v>
      </c>
      <c r="H26" s="43" t="s">
        <v>136</v>
      </c>
      <c r="I26" s="43" t="s">
        <v>487</v>
      </c>
      <c r="J26" s="43" t="s">
        <v>176</v>
      </c>
      <c r="K26" s="43" t="str">
        <f>IF($B26="","",IFERROR(IF(VLOOKUP($B26,$B$2:$O25,10,0)="","",VLOOKUP($B26,$B$2:$O25,10,0)),""))</f>
        <v/>
      </c>
      <c r="L26" s="43" t="str">
        <f>IF($B26="","",IFERROR(IF(VLOOKUP($B26,$B$2:$O25,11,0)="","",VLOOKUP($B26,$B$2:$O25,11,0)),""))</f>
        <v/>
      </c>
      <c r="M26" s="43" t="str">
        <f>IF($B26="","",IFERROR(IF(VLOOKUP($B26,$B$2:$O25,12,0)="","",VLOOKUP($B26,$B$2:$O25,12,0)),""))</f>
        <v/>
      </c>
      <c r="N26" s="43" t="str">
        <f>IF($B26="","",IFERROR(IF(VLOOKUP($B26,$B$2:$O25,13,0)="","",VLOOKUP($B26,$B$2:$O25,13,0)),""))</f>
        <v/>
      </c>
      <c r="O26" s="43" t="str">
        <f>IF($B26="","",IFERROR(IF(VLOOKUP($B26,$B$2:$O25,14,0)="","",VLOOKUP($B26,$B$2:$O25,14,0)),""))</f>
        <v/>
      </c>
    </row>
    <row r="27" spans="1:15" x14ac:dyDescent="0.25">
      <c r="A27" t="str" cm="1">
        <f t="array" ref="A27">IF(OR(B27="",E27=""),"",CONCATENATE(IFERROR(IF(SEARCH(B27,_xlfn.TEXTJOIN(",",TRUE,IF(E$2:E26=E27,B$2:B26,"")))&gt;0,"Duplikát parametru","Parametr OK"),"Parametr OK"),"; ",MATCH(B27,B:B,0)))</f>
        <v>Parametr OK; 27</v>
      </c>
      <c r="B27" t="s">
        <v>137</v>
      </c>
      <c r="C27" s="13" t="str" cm="1">
        <f t="array" ref="C27:D27">IF(A27="","",_xlfn.XLOOKUP(B27,'Parametry a typy produktů'!C:C,'Parametry a typy produktů'!A:B,"Parametr nenalezen"))</f>
        <v>Číselníková hodnota</v>
      </c>
      <c r="D27">
        <v>0</v>
      </c>
      <c r="E27" s="30" t="s">
        <v>173</v>
      </c>
      <c r="F27" s="43" t="s">
        <v>140</v>
      </c>
      <c r="G27" s="43" t="s">
        <v>141</v>
      </c>
      <c r="H27" s="43" t="s">
        <v>145</v>
      </c>
      <c r="I27" s="43" t="s">
        <v>142</v>
      </c>
      <c r="J27" s="43" t="s">
        <v>143</v>
      </c>
      <c r="K27" s="43" t="s">
        <v>144</v>
      </c>
      <c r="L27" s="43" t="str">
        <f>IF($B27="","",IFERROR(IF(VLOOKUP($B27,$B$2:$O26,11,0)="","",VLOOKUP($B27,$B$2:$O26,11,0)),""))</f>
        <v/>
      </c>
      <c r="M27" s="43" t="str">
        <f>IF($B27="","",IFERROR(IF(VLOOKUP($B27,$B$2:$O26,12,0)="","",VLOOKUP($B27,$B$2:$O26,12,0)),""))</f>
        <v/>
      </c>
      <c r="N27" s="43" t="str">
        <f>IF($B27="","",IFERROR(IF(VLOOKUP($B27,$B$2:$O26,13,0)="","",VLOOKUP($B27,$B$2:$O26,13,0)),""))</f>
        <v/>
      </c>
      <c r="O27" s="43" t="str">
        <f>IF($B27="","",IFERROR(IF(VLOOKUP($B27,$B$2:$O26,14,0)="","",VLOOKUP($B27,$B$2:$O26,14,0)),""))</f>
        <v/>
      </c>
    </row>
    <row r="28" spans="1:15" x14ac:dyDescent="0.25">
      <c r="A28" t="str" cm="1">
        <f t="array" ref="A28">IF(OR(B28="",E28=""),"",CONCATENATE(IFERROR(IF(SEARCH(B28,_xlfn.TEXTJOIN(",",TRUE,IF(E$2:E27=E28,B$2:B27,"")))&gt;0,"Duplikát parametru","Parametr OK"),"Parametr OK"),"; ",MATCH(B28,B:B,0)))</f>
        <v>Parametr OK; 28</v>
      </c>
      <c r="B28" t="s">
        <v>622</v>
      </c>
      <c r="C28" s="13" t="str" cm="1">
        <f t="array" ref="C28:D28">IF(A28="","",_xlfn.XLOOKUP(B28,'Parametry a typy produktů'!C:C,'Parametry a typy produktů'!A:B,"Parametr nenalezen"))</f>
        <v>Číselníková hodnota</v>
      </c>
      <c r="D28" t="str">
        <v>W</v>
      </c>
      <c r="E28" s="30" t="s">
        <v>173</v>
      </c>
      <c r="F28" s="43" t="s">
        <v>502</v>
      </c>
      <c r="G28" s="43" t="s">
        <v>503</v>
      </c>
      <c r="H28" s="43" t="s">
        <v>488</v>
      </c>
      <c r="I28" s="43" t="str">
        <f>IF($B28="","",IFERROR(IF(VLOOKUP($B28,$B$2:$O27,8,0)="","",VLOOKUP($B28,$B$2:$O27,8,0)),""))</f>
        <v/>
      </c>
      <c r="J28" s="43" t="str">
        <f>IF($B28="","",IFERROR(IF(VLOOKUP($B28,$B$2:$O27,9,0)="","",VLOOKUP($B28,$B$2:$O27,9,0)),""))</f>
        <v/>
      </c>
      <c r="K28" s="43" t="str">
        <f>IF($B28="","",IFERROR(IF(VLOOKUP($B28,$B$2:$O27,10,0)="","",VLOOKUP($B28,$B$2:$O27,10,0)),""))</f>
        <v/>
      </c>
      <c r="L28" s="43" t="str">
        <f>IF($B28="","",IFERROR(IF(VLOOKUP($B28,$B$2:$O27,11,0)="","",VLOOKUP($B28,$B$2:$O27,11,0)),""))</f>
        <v/>
      </c>
      <c r="M28" s="43" t="str">
        <f>IF($B28="","",IFERROR(IF(VLOOKUP($B28,$B$2:$O27,12,0)="","",VLOOKUP($B28,$B$2:$O27,12,0)),""))</f>
        <v/>
      </c>
      <c r="N28" s="43" t="str">
        <f>IF($B28="","",IFERROR(IF(VLOOKUP($B28,$B$2:$O27,13,0)="","",VLOOKUP($B28,$B$2:$O27,13,0)),""))</f>
        <v/>
      </c>
      <c r="O28" s="43" t="str">
        <f>IF($B28="","",IFERROR(IF(VLOOKUP($B28,$B$2:$O27,14,0)="","",VLOOKUP($B28,$B$2:$O27,14,0)),""))</f>
        <v/>
      </c>
    </row>
    <row r="29" spans="1:15" x14ac:dyDescent="0.25">
      <c r="A29" t="str" cm="1">
        <f t="array" ref="A29">IF(OR(B29="",E29=""),"",CONCATENATE(IFERROR(IF(SEARCH(B29,_xlfn.TEXTJOIN(",",TRUE,IF(E$2:E28=E29,B$2:B28,"")))&gt;0,"Duplikát parametru","Parametr OK"),"Parametr OK"),"; ",MATCH(B29,B:B,0)))</f>
        <v>Parametr OK; 25</v>
      </c>
      <c r="B29" t="s">
        <v>618</v>
      </c>
      <c r="C29" s="13" t="str" cm="1">
        <f t="array" ref="C29:D29">IF(A29="","",_xlfn.XLOOKUP(B29,'Parametry a typy produktů'!C:C,'Parametry a typy produktů'!A:B,"Parametr nenalezen"))</f>
        <v>Číselníková hodnota</v>
      </c>
      <c r="D29" t="str">
        <v>K</v>
      </c>
      <c r="E29" s="30" t="s">
        <v>146</v>
      </c>
      <c r="F29" s="43" t="str">
        <f>IF($B29="","",IFERROR(IF(VLOOKUP($B29,$B$2:$O28,5,0)="","",VLOOKUP($B29,$B$2:$O28,5,0)),""))</f>
        <v>3000 K</v>
      </c>
      <c r="G29" s="43" t="str">
        <f>IF($B29="","",IFERROR(IF(VLOOKUP($B29,$B$2:$O28,6,0)="","",VLOOKUP($B29,$B$2:$O28,6,0)),""))</f>
        <v>4000 K</v>
      </c>
      <c r="H29" s="43" t="str">
        <f>IF($B29="","",IFERROR(IF(VLOOKUP($B29,$B$2:$O28,7,0)="","",VLOOKUP($B29,$B$2:$O28,7,0)),""))</f>
        <v>6000 K</v>
      </c>
      <c r="I29" s="43" t="str">
        <f>IF($B29="","",IFERROR(IF(VLOOKUP($B29,$B$2:$O28,8,0)="","",VLOOKUP($B29,$B$2:$O28,8,0)),""))</f>
        <v>3000-6000 K</v>
      </c>
      <c r="J29" s="43" t="str">
        <f>IF($B29="","",IFERROR(IF(VLOOKUP($B29,$B$2:$O28,9,0)="","",VLOOKUP($B29,$B$2:$O28,9,0)),""))</f>
        <v>RGB</v>
      </c>
      <c r="K29" s="43" t="str">
        <f>IF($B29="","",IFERROR(IF(VLOOKUP($B29,$B$2:$O28,10,0)="","",VLOOKUP($B29,$B$2:$O28,10,0)),""))</f>
        <v>RGB + CCT</v>
      </c>
      <c r="L29" s="43" t="str">
        <f>IF($B29="","",IFERROR(IF(VLOOKUP($B29,$B$2:$O28,11,0)="","",VLOOKUP($B29,$B$2:$O28,11,0)),""))</f>
        <v/>
      </c>
      <c r="M29" s="43" t="str">
        <f>IF($B29="","",IFERROR(IF(VLOOKUP($B29,$B$2:$O28,12,0)="","",VLOOKUP($B29,$B$2:$O28,12,0)),""))</f>
        <v/>
      </c>
      <c r="N29" s="43" t="str">
        <f>IF($B29="","",IFERROR(IF(VLOOKUP($B29,$B$2:$O28,13,0)="","",VLOOKUP($B29,$B$2:$O28,13,0)),""))</f>
        <v/>
      </c>
      <c r="O29" s="43" t="str">
        <f>IF($B29="","",IFERROR(IF(VLOOKUP($B29,$B$2:$O28,14,0)="","",VLOOKUP($B29,$B$2:$O28,14,0)),""))</f>
        <v/>
      </c>
    </row>
    <row r="30" spans="1:15" x14ac:dyDescent="0.25">
      <c r="A30" t="str" cm="1">
        <f t="array" ref="A30">IF(OR(B30="",E30=""),"",CONCATENATE(IFERROR(IF(SEARCH(B30,_xlfn.TEXTJOIN(",",TRUE,IF(E$2:E29=E30,B$2:B29,"")))&gt;0,"Duplikát parametru","Parametr OK"),"Parametr OK"),"; ",MATCH(B30,B:B,0)))</f>
        <v>Parametr OK; 24</v>
      </c>
      <c r="B30" t="s">
        <v>153</v>
      </c>
      <c r="C30" s="13" t="str" cm="1">
        <f t="array" ref="C30:D30">IF(A30="","",_xlfn.XLOOKUP(B30,'Parametry a typy produktů'!C:C,'Parametry a typy produktů'!A:B,"Parametr nenalezen"))</f>
        <v>Číselníková hodnota</v>
      </c>
      <c r="D30">
        <v>0</v>
      </c>
      <c r="E30" s="30" t="s">
        <v>489</v>
      </c>
      <c r="F30" s="43" t="str">
        <f>IF($B30="","",IFERROR(IF(VLOOKUP($B30,$B$2:$O29,5,0)="","",VLOOKUP($B30,$B$2:$O29,5,0)),""))</f>
        <v>IP20</v>
      </c>
      <c r="G30" s="43" t="str">
        <f>IF($B30="","",IFERROR(IF(VLOOKUP($B30,$B$2:$O29,6,0)="","",VLOOKUP($B30,$B$2:$O29,6,0)),""))</f>
        <v>IP44</v>
      </c>
      <c r="H30" s="43" t="str">
        <f>IF($B30="","",IFERROR(IF(VLOOKUP($B30,$B$2:$O29,7,0)="","",VLOOKUP($B30,$B$2:$O29,7,0)),""))</f>
        <v>IP54</v>
      </c>
      <c r="I30" s="43" t="str">
        <f>IF($B30="","",IFERROR(IF(VLOOKUP($B30,$B$2:$O29,8,0)="","",VLOOKUP($B30,$B$2:$O29,8,0)),""))</f>
        <v>IP65+</v>
      </c>
      <c r="J30" s="43" t="str">
        <f>IF($B30="","",IFERROR(IF(VLOOKUP($B30,$B$2:$O29,9,0)="","",VLOOKUP($B30,$B$2:$O29,9,0)),""))</f>
        <v/>
      </c>
      <c r="K30" s="43" t="str">
        <f>IF($B30="","",IFERROR(IF(VLOOKUP($B30,$B$2:$O29,10,0)="","",VLOOKUP($B30,$B$2:$O29,10,0)),""))</f>
        <v/>
      </c>
      <c r="L30" s="43" t="str">
        <f>IF($B30="","",IFERROR(IF(VLOOKUP($B30,$B$2:$O29,11,0)="","",VLOOKUP($B30,$B$2:$O29,11,0)),""))</f>
        <v/>
      </c>
      <c r="M30" s="43" t="str">
        <f>IF($B30="","",IFERROR(IF(VLOOKUP($B30,$B$2:$O29,12,0)="","",VLOOKUP($B30,$B$2:$O29,12,0)),""))</f>
        <v/>
      </c>
      <c r="N30" s="43" t="str">
        <f>IF($B30="","",IFERROR(IF(VLOOKUP($B30,$B$2:$O29,13,0)="","",VLOOKUP($B30,$B$2:$O29,13,0)),""))</f>
        <v/>
      </c>
      <c r="O30" s="43" t="str">
        <f>IF($B30="","",IFERROR(IF(VLOOKUP($B30,$B$2:$O29,14,0)="","",VLOOKUP($B30,$B$2:$O29,14,0)),""))</f>
        <v/>
      </c>
    </row>
    <row r="31" spans="1:15" x14ac:dyDescent="0.25">
      <c r="A31" t="str" cm="1">
        <f t="array" ref="A31">IF(OR(B31="",E31=""),"",CONCATENATE(IFERROR(IF(SEARCH(B31,_xlfn.TEXTJOIN(",",TRUE,IF(E$2:E30=E31,B$2:B30,"")))&gt;0,"Duplikát parametru","Parametr OK"),"Parametr OK"),"; ",MATCH(B31,B:B,0)))</f>
        <v>Parametr OK; 25</v>
      </c>
      <c r="B31" t="s">
        <v>618</v>
      </c>
      <c r="C31" s="13" t="str" cm="1">
        <f t="array" ref="C31:D31">IF(A31="","",_xlfn.XLOOKUP(B31,'Parametry a typy produktů'!C:C,'Parametry a typy produktů'!A:B,"Parametr nenalezen"))</f>
        <v>Číselníková hodnota</v>
      </c>
      <c r="D31" t="str">
        <v>K</v>
      </c>
      <c r="E31" s="30" t="s">
        <v>489</v>
      </c>
      <c r="F31" s="43" t="str">
        <f>IF($B31="","",IFERROR(IF(VLOOKUP($B31,$B$2:$O30,5,0)="","",VLOOKUP($B31,$B$2:$O30,5,0)),""))</f>
        <v>3000 K</v>
      </c>
      <c r="G31" s="43" t="str">
        <f>IF($B31="","",IFERROR(IF(VLOOKUP($B31,$B$2:$O30,6,0)="","",VLOOKUP($B31,$B$2:$O30,6,0)),""))</f>
        <v>4000 K</v>
      </c>
      <c r="H31" s="43" t="str">
        <f>IF($B31="","",IFERROR(IF(VLOOKUP($B31,$B$2:$O30,7,0)="","",VLOOKUP($B31,$B$2:$O30,7,0)),""))</f>
        <v>6000 K</v>
      </c>
      <c r="I31" s="43" t="str">
        <f>IF($B31="","",IFERROR(IF(VLOOKUP($B31,$B$2:$O30,8,0)="","",VLOOKUP($B31,$B$2:$O30,8,0)),""))</f>
        <v>3000-6000 K</v>
      </c>
      <c r="J31" s="43" t="str">
        <f>IF($B31="","",IFERROR(IF(VLOOKUP($B31,$B$2:$O30,9,0)="","",VLOOKUP($B31,$B$2:$O30,9,0)),""))</f>
        <v>RGB</v>
      </c>
      <c r="K31" s="43" t="str">
        <f>IF($B31="","",IFERROR(IF(VLOOKUP($B31,$B$2:$O30,10,0)="","",VLOOKUP($B31,$B$2:$O30,10,0)),""))</f>
        <v>RGB + CCT</v>
      </c>
      <c r="L31" s="43" t="str">
        <f>IF($B31="","",IFERROR(IF(VLOOKUP($B31,$B$2:$O30,11,0)="","",VLOOKUP($B31,$B$2:$O30,11,0)),""))</f>
        <v/>
      </c>
      <c r="M31" s="43" t="str">
        <f>IF($B31="","",IFERROR(IF(VLOOKUP($B31,$B$2:$O30,12,0)="","",VLOOKUP($B31,$B$2:$O30,12,0)),""))</f>
        <v/>
      </c>
      <c r="N31" s="43" t="str">
        <f>IF($B31="","",IFERROR(IF(VLOOKUP($B31,$B$2:$O30,13,0)="","",VLOOKUP($B31,$B$2:$O30,13,0)),""))</f>
        <v/>
      </c>
      <c r="O31" s="43" t="str">
        <f>IF($B31="","",IFERROR(IF(VLOOKUP($B31,$B$2:$O30,14,0)="","",VLOOKUP($B31,$B$2:$O30,14,0)),""))</f>
        <v/>
      </c>
    </row>
    <row r="32" spans="1:15" x14ac:dyDescent="0.25">
      <c r="A32" t="str" cm="1">
        <f t="array" ref="A32">IF(OR(B32="",E32=""),"",CONCATENATE(IFERROR(IF(SEARCH(B32,_xlfn.TEXTJOIN(",",TRUE,IF(E$2:E31=E32,B$2:B31,"")))&gt;0,"Duplikát parametru","Parametr OK"),"Parametr OK"),"; ",MATCH(B32,B:B,0)))</f>
        <v>Parametr OK; 25</v>
      </c>
      <c r="B32" t="s">
        <v>618</v>
      </c>
      <c r="C32" s="13" t="str" cm="1">
        <f t="array" ref="C32:D32">IF(A32="","",_xlfn.XLOOKUP(B32,'Parametry a typy produktů'!C:C,'Parametry a typy produktů'!A:B,"Parametr nenalezen"))</f>
        <v>Číselníková hodnota</v>
      </c>
      <c r="D32" t="str">
        <v>K</v>
      </c>
      <c r="E32" s="30" t="s">
        <v>156</v>
      </c>
      <c r="F32" s="43" t="str">
        <f>IF($B32="","",IFERROR(IF(VLOOKUP($B32,$B$2:$O31,5,0)="","",VLOOKUP($B32,$B$2:$O31,5,0)),""))</f>
        <v>3000 K</v>
      </c>
      <c r="G32" s="43" t="str">
        <f>IF($B32="","",IFERROR(IF(VLOOKUP($B32,$B$2:$O31,6,0)="","",VLOOKUP($B32,$B$2:$O31,6,0)),""))</f>
        <v>4000 K</v>
      </c>
      <c r="H32" s="43" t="str">
        <f>IF($B32="","",IFERROR(IF(VLOOKUP($B32,$B$2:$O31,7,0)="","",VLOOKUP($B32,$B$2:$O31,7,0)),""))</f>
        <v>6000 K</v>
      </c>
      <c r="I32" s="43" t="str">
        <f>IF($B32="","",IFERROR(IF(VLOOKUP($B32,$B$2:$O31,8,0)="","",VLOOKUP($B32,$B$2:$O31,8,0)),""))</f>
        <v>3000-6000 K</v>
      </c>
      <c r="J32" s="43" t="str">
        <f>IF($B32="","",IFERROR(IF(VLOOKUP($B32,$B$2:$O31,9,0)="","",VLOOKUP($B32,$B$2:$O31,9,0)),""))</f>
        <v>RGB</v>
      </c>
      <c r="K32" s="43" t="str">
        <f>IF($B32="","",IFERROR(IF(VLOOKUP($B32,$B$2:$O31,10,0)="","",VLOOKUP($B32,$B$2:$O31,10,0)),""))</f>
        <v>RGB + CCT</v>
      </c>
      <c r="L32" s="43" t="str">
        <f>IF($B32="","",IFERROR(IF(VLOOKUP($B32,$B$2:$O31,11,0)="","",VLOOKUP($B32,$B$2:$O31,11,0)),""))</f>
        <v/>
      </c>
      <c r="M32" s="43" t="str">
        <f>IF($B32="","",IFERROR(IF(VLOOKUP($B32,$B$2:$O31,12,0)="","",VLOOKUP($B32,$B$2:$O31,12,0)),""))</f>
        <v/>
      </c>
      <c r="N32" s="43" t="str">
        <f>IF($B32="","",IFERROR(IF(VLOOKUP($B32,$B$2:$O31,13,0)="","",VLOOKUP($B32,$B$2:$O31,13,0)),""))</f>
        <v/>
      </c>
      <c r="O32" s="43" t="str">
        <f>IF($B32="","",IFERROR(IF(VLOOKUP($B32,$B$2:$O31,14,0)="","",VLOOKUP($B32,$B$2:$O31,14,0)),""))</f>
        <v/>
      </c>
    </row>
    <row r="33" spans="1:15" x14ac:dyDescent="0.25">
      <c r="A33" t="s">
        <v>490</v>
      </c>
      <c r="B33" t="s">
        <v>158</v>
      </c>
      <c r="C33" s="13" t="str" cm="1">
        <f t="array" ref="C33:D33">IF(A33="","",_xlfn.XLOOKUP(B33,'Parametry a typy produktů'!C:C,'Parametry a typy produktů'!A:B,"Parametr nenalezen"))</f>
        <v>Číselníková hodnota</v>
      </c>
      <c r="D33">
        <v>0</v>
      </c>
      <c r="E33" s="30" t="s">
        <v>156</v>
      </c>
      <c r="F33" s="43" t="s">
        <v>161</v>
      </c>
      <c r="G33" s="43" t="s">
        <v>162</v>
      </c>
      <c r="H33" s="43" t="s">
        <v>163</v>
      </c>
      <c r="I33" s="43" t="s">
        <v>164</v>
      </c>
      <c r="J33" s="43" t="s">
        <v>165</v>
      </c>
      <c r="K33" s="43" t="s">
        <v>491</v>
      </c>
      <c r="L33" s="43" t="s">
        <v>492</v>
      </c>
      <c r="M33" s="43" t="s">
        <v>493</v>
      </c>
      <c r="N33" s="43" t="s">
        <v>494</v>
      </c>
      <c r="O33" s="43" t="s">
        <v>478</v>
      </c>
    </row>
    <row r="34" spans="1:15" x14ac:dyDescent="0.25">
      <c r="A34" t="str" cm="1">
        <f t="array" ref="A34">IF(OR(B34="",E34=""),"",CONCATENATE(IFERROR(IF(SEARCH(B34,_xlfn.TEXTJOIN(",",TRUE,IF(E$2:E33=E34,B$2:B33,"")))&gt;0,"Duplikát parametru","Parametr OK"),"Parametr OK"),"; ",MATCH(B34,B:B,0)))</f>
        <v>Parametr OK; 34</v>
      </c>
      <c r="B34" t="s">
        <v>171</v>
      </c>
      <c r="C34" s="13" t="str" cm="1">
        <f t="array" ref="C34:D34">IF(A34="","",_xlfn.XLOOKUP(B34,'Parametry a typy produktů'!C:C,'Parametry a typy produktů'!A:B,"Parametr nenalezen"))</f>
        <v>Multihodnota</v>
      </c>
      <c r="D34">
        <v>0</v>
      </c>
      <c r="E34" s="30" t="s">
        <v>156</v>
      </c>
      <c r="F34" s="43" t="s">
        <v>740</v>
      </c>
      <c r="G34" s="43" t="str">
        <f>IF($B34="","",IFERROR(IF(VLOOKUP($B34,$B$2:$O33,6,0)="","",VLOOKUP($B34,$B$2:$O33,6,0)),""))</f>
        <v/>
      </c>
      <c r="H34" s="43" t="str">
        <f>IF($B34="","",IFERROR(IF(VLOOKUP($B34,$B$2:$O33,7,0)="","",VLOOKUP($B34,$B$2:$O33,7,0)),""))</f>
        <v/>
      </c>
      <c r="I34" s="43" t="str">
        <f>IF($B34="","",IFERROR(IF(VLOOKUP($B34,$B$2:$O33,8,0)="","",VLOOKUP($B34,$B$2:$O33,8,0)),""))</f>
        <v/>
      </c>
      <c r="J34" s="43" t="str">
        <f>IF($B34="","",IFERROR(IF(VLOOKUP($B34,$B$2:$O33,9,0)="","",VLOOKUP($B34,$B$2:$O33,9,0)),""))</f>
        <v/>
      </c>
      <c r="K34" s="43" t="str">
        <f>IF($B34="","",IFERROR(IF(VLOOKUP($B34,$B$2:$O33,10,0)="","",VLOOKUP($B34,$B$2:$O33,10,0)),""))</f>
        <v/>
      </c>
      <c r="L34" s="43" t="str">
        <f>IF($B34="","",IFERROR(IF(VLOOKUP($B34,$B$2:$O33,11,0)="","",VLOOKUP($B34,$B$2:$O33,11,0)),""))</f>
        <v/>
      </c>
      <c r="M34" s="43" t="str">
        <f>IF($B34="","",IFERROR(IF(VLOOKUP($B34,$B$2:$O33,12,0)="","",VLOOKUP($B34,$B$2:$O33,12,0)),""))</f>
        <v/>
      </c>
      <c r="N34" s="43" t="str">
        <f>IF($B34="","",IFERROR(IF(VLOOKUP($B34,$B$2:$O33,13,0)="","",VLOOKUP($B34,$B$2:$O33,13,0)),""))</f>
        <v/>
      </c>
      <c r="O34" s="43" t="str">
        <f>IF($B34="","",IFERROR(IF(VLOOKUP($B34,$B$2:$O33,14,0)="","",VLOOKUP($B34,$B$2:$O33,14,0)),""))</f>
        <v/>
      </c>
    </row>
    <row r="35" spans="1:15" x14ac:dyDescent="0.25">
      <c r="A35" t="str" cm="1">
        <f t="array" ref="A35">IF(OR(B35="",E35=""),"",CONCATENATE(IFERROR(IF(SEARCH(B35,_xlfn.TEXTJOIN(",",TRUE,IF(E$2:E34=E35,B$2:B34,"")))&gt;0,"Duplikát parametru","Parametr OK"),"Parametr OK"),"; ",MATCH(B35,B:B,0)))</f>
        <v>Parametr OK; 24</v>
      </c>
      <c r="B35" t="s">
        <v>153</v>
      </c>
      <c r="C35" s="13" t="str" cm="1">
        <f t="array" ref="C35:D35">IF(A35="","",_xlfn.XLOOKUP(B35,'Parametry a typy produktů'!C:C,'Parametry a typy produktů'!A:B,"Parametr nenalezen"))</f>
        <v>Číselníková hodnota</v>
      </c>
      <c r="D35">
        <v>0</v>
      </c>
      <c r="E35" s="30" t="s">
        <v>177</v>
      </c>
      <c r="F35" s="43" t="str">
        <f>IF($B35="","",IFERROR(IF(VLOOKUP($B35,$B$2:$O34,5,0)="","",VLOOKUP($B35,$B$2:$O34,5,0)),""))</f>
        <v>IP20</v>
      </c>
      <c r="G35" s="43" t="str">
        <f>IF($B35="","",IFERROR(IF(VLOOKUP($B35,$B$2:$O34,6,0)="","",VLOOKUP($B35,$B$2:$O34,6,0)),""))</f>
        <v>IP44</v>
      </c>
      <c r="H35" s="43" t="str">
        <f>IF($B35="","",IFERROR(IF(VLOOKUP($B35,$B$2:$O34,7,0)="","",VLOOKUP($B35,$B$2:$O34,7,0)),""))</f>
        <v>IP54</v>
      </c>
      <c r="I35" s="43" t="str">
        <f>IF($B35="","",IFERROR(IF(VLOOKUP($B35,$B$2:$O34,8,0)="","",VLOOKUP($B35,$B$2:$O34,8,0)),""))</f>
        <v>IP65+</v>
      </c>
      <c r="J35" s="43" t="str">
        <f>IF($B35="","",IFERROR(IF(VLOOKUP($B35,$B$2:$O34,9,0)="","",VLOOKUP($B35,$B$2:$O34,9,0)),""))</f>
        <v/>
      </c>
      <c r="K35" s="43" t="str">
        <f>IF($B35="","",IFERROR(IF(VLOOKUP($B35,$B$2:$O34,10,0)="","",VLOOKUP($B35,$B$2:$O34,10,0)),""))</f>
        <v/>
      </c>
      <c r="L35" s="43" t="str">
        <f>IF($B35="","",IFERROR(IF(VLOOKUP($B35,$B$2:$O34,11,0)="","",VLOOKUP($B35,$B$2:$O34,11,0)),""))</f>
        <v/>
      </c>
      <c r="M35" s="43" t="str">
        <f>IF($B35="","",IFERROR(IF(VLOOKUP($B35,$B$2:$O34,12,0)="","",VLOOKUP($B35,$B$2:$O34,12,0)),""))</f>
        <v/>
      </c>
      <c r="N35" s="43" t="str">
        <f>IF($B35="","",IFERROR(IF(VLOOKUP($B35,$B$2:$O34,13,0)="","",VLOOKUP($B35,$B$2:$O34,13,0)),""))</f>
        <v/>
      </c>
      <c r="O35" s="43" t="str">
        <f>IF($B35="","",IFERROR(IF(VLOOKUP($B35,$B$2:$O34,14,0)="","",VLOOKUP($B35,$B$2:$O34,14,0)),""))</f>
        <v/>
      </c>
    </row>
    <row r="36" spans="1:15" x14ac:dyDescent="0.25">
      <c r="A36" t="str" cm="1">
        <f t="array" ref="A36">IF(OR(B36="",E36=""),"",CONCATENATE(IFERROR(IF(SEARCH(B36,_xlfn.TEXTJOIN(",",TRUE,IF(E$2:E35=E36,B$2:B35,"")))&gt;0,"Duplikát parametru","Parametr OK"),"Parametr OK"),"; ",MATCH(B36,B:B,0)))</f>
        <v>Parametr OK; 25</v>
      </c>
      <c r="B36" t="s">
        <v>618</v>
      </c>
      <c r="C36" s="13" t="str" cm="1">
        <f t="array" ref="C36:D36">IF(A36="","",_xlfn.XLOOKUP(B36,'Parametry a typy produktů'!C:C,'Parametry a typy produktů'!A:B,"Parametr nenalezen"))</f>
        <v>Číselníková hodnota</v>
      </c>
      <c r="D36" t="str">
        <v>K</v>
      </c>
      <c r="E36" s="30" t="s">
        <v>177</v>
      </c>
      <c r="F36" s="43" t="str">
        <f>IF($B36="","",IFERROR(IF(VLOOKUP($B36,$B$2:$O35,5,0)="","",VLOOKUP($B36,$B$2:$O35,5,0)),""))</f>
        <v>3000 K</v>
      </c>
      <c r="G36" s="43" t="str">
        <f>IF($B36="","",IFERROR(IF(VLOOKUP($B36,$B$2:$O35,6,0)="","",VLOOKUP($B36,$B$2:$O35,6,0)),""))</f>
        <v>4000 K</v>
      </c>
      <c r="H36" s="43" t="str">
        <f>IF($B36="","",IFERROR(IF(VLOOKUP($B36,$B$2:$O35,7,0)="","",VLOOKUP($B36,$B$2:$O35,7,0)),""))</f>
        <v>6000 K</v>
      </c>
      <c r="I36" s="43" t="str">
        <f>IF($B36="","",IFERROR(IF(VLOOKUP($B36,$B$2:$O35,8,0)="","",VLOOKUP($B36,$B$2:$O35,8,0)),""))</f>
        <v>3000-6000 K</v>
      </c>
      <c r="J36" s="43" t="str">
        <f>IF($B36="","",IFERROR(IF(VLOOKUP($B36,$B$2:$O35,9,0)="","",VLOOKUP($B36,$B$2:$O35,9,0)),""))</f>
        <v>RGB</v>
      </c>
      <c r="K36" s="43" t="str">
        <f>IF($B36="","",IFERROR(IF(VLOOKUP($B36,$B$2:$O35,10,0)="","",VLOOKUP($B36,$B$2:$O35,10,0)),""))</f>
        <v>RGB + CCT</v>
      </c>
      <c r="L36" s="43" t="str">
        <f>IF($B36="","",IFERROR(IF(VLOOKUP($B36,$B$2:$O35,11,0)="","",VLOOKUP($B36,$B$2:$O35,11,0)),""))</f>
        <v/>
      </c>
      <c r="M36" s="43" t="str">
        <f>IF($B36="","",IFERROR(IF(VLOOKUP($B36,$B$2:$O35,12,0)="","",VLOOKUP($B36,$B$2:$O35,12,0)),""))</f>
        <v/>
      </c>
      <c r="N36" s="43" t="str">
        <f>IF($B36="","",IFERROR(IF(VLOOKUP($B36,$B$2:$O35,13,0)="","",VLOOKUP($B36,$B$2:$O35,13,0)),""))</f>
        <v/>
      </c>
      <c r="O36" s="43" t="str">
        <f>IF($B36="","",IFERROR(IF(VLOOKUP($B36,$B$2:$O35,14,0)="","",VLOOKUP($B36,$B$2:$O35,14,0)),""))</f>
        <v/>
      </c>
    </row>
    <row r="37" spans="1:15" x14ac:dyDescent="0.25">
      <c r="A37" t="s">
        <v>490</v>
      </c>
      <c r="B37" t="s">
        <v>158</v>
      </c>
      <c r="C37" s="13" t="str" cm="1">
        <f t="array" ref="C37:D37">IF(A37="","",_xlfn.XLOOKUP(B37,'Parametry a typy produktů'!C:C,'Parametry a typy produktů'!A:B,"Parametr nenalezen"))</f>
        <v>Číselníková hodnota</v>
      </c>
      <c r="D37">
        <v>0</v>
      </c>
      <c r="E37" s="30" t="s">
        <v>177</v>
      </c>
      <c r="F37" s="43" t="str">
        <f>IF($B37="","",IFERROR(IF(VLOOKUP($B37,$B$2:$O36,5,0)="","",VLOOKUP($B37,$B$2:$O36,5,0)),""))</f>
        <v>Černá</v>
      </c>
      <c r="G37" s="43" t="str">
        <f>IF($B37="","",IFERROR(IF(VLOOKUP($B37,$B$2:$O36,6,0)="","",VLOOKUP($B37,$B$2:$O36,6,0)),""))</f>
        <v>Bílá</v>
      </c>
      <c r="H37" s="43" t="str">
        <f>IF($B37="","",IFERROR(IF(VLOOKUP($B37,$B$2:$O36,7,0)="","",VLOOKUP($B37,$B$2:$O36,7,0)),""))</f>
        <v>Hnědá</v>
      </c>
      <c r="I37" s="43" t="str">
        <f>IF($B37="","",IFERROR(IF(VLOOKUP($B37,$B$2:$O36,8,0)="","",VLOOKUP($B37,$B$2:$O36,8,0)),""))</f>
        <v>Červená</v>
      </c>
      <c r="J37" s="43" t="str">
        <f>IF($B37="","",IFERROR(IF(VLOOKUP($B37,$B$2:$O36,9,0)="","",VLOOKUP($B37,$B$2:$O36,9,0)),""))</f>
        <v>Zelená</v>
      </c>
      <c r="K37" s="43" t="str">
        <f>IF($B37="","",IFERROR(IF(VLOOKUP($B37,$B$2:$O36,10,0)="","",VLOOKUP($B37,$B$2:$O36,10,0)),""))</f>
        <v>Modrá</v>
      </c>
      <c r="L37" s="43" t="str">
        <f>IF($B37="","",IFERROR(IF(VLOOKUP($B37,$B$2:$O36,11,0)="","",VLOOKUP($B37,$B$2:$O36,11,0)),""))</f>
        <v>Žlutá</v>
      </c>
      <c r="M37" s="43" t="str">
        <f>IF($B37="","",IFERROR(IF(VLOOKUP($B37,$B$2:$O36,12,0)="","",VLOOKUP($B37,$B$2:$O36,12,0)),""))</f>
        <v>Fialová</v>
      </c>
      <c r="N37" s="43" t="str">
        <f>IF($B37="","",IFERROR(IF(VLOOKUP($B37,$B$2:$O36,13,0)="","",VLOOKUP($B37,$B$2:$O36,13,0)),""))</f>
        <v>Růžová</v>
      </c>
      <c r="O37" s="43" t="str">
        <f>IF($B37="","",IFERROR(IF(VLOOKUP($B37,$B$2:$O36,14,0)="","",VLOOKUP($B37,$B$2:$O36,14,0)),""))</f>
        <v>Vícebarevná</v>
      </c>
    </row>
    <row r="38" spans="1:15" x14ac:dyDescent="0.25">
      <c r="A38" t="str" cm="1">
        <f t="array" ref="A38">IF(OR(B38="",E38=""),"",CONCATENATE(IFERROR(IF(SEARCH(B38,_xlfn.TEXTJOIN(",",TRUE,IF(E$2:E37=E38,B$2:B37,"")))&gt;0,"Duplikát parametru","Parametr OK"),"Parametr OK"),"; ",MATCH(B38,B:B,0)))</f>
        <v>Parametr OK; 24</v>
      </c>
      <c r="B38" t="s">
        <v>153</v>
      </c>
      <c r="C38" s="13" t="str" cm="1">
        <f t="array" ref="C38:D38">IF(A38="","",_xlfn.XLOOKUP(B38,'Parametry a typy produktů'!C:C,'Parametry a typy produktů'!A:B,"Parametr nenalezen"))</f>
        <v>Číselníková hodnota</v>
      </c>
      <c r="D38">
        <v>0</v>
      </c>
      <c r="E38" s="30" t="s">
        <v>183</v>
      </c>
      <c r="F38" s="43" t="str">
        <f>IF($B38="","",IFERROR(IF(VLOOKUP($B38,$B$2:$O37,5,0)="","",VLOOKUP($B38,$B$2:$O37,5,0)),""))</f>
        <v>IP20</v>
      </c>
      <c r="G38" s="43" t="str">
        <f>IF($B38="","",IFERROR(IF(VLOOKUP($B38,$B$2:$O37,6,0)="","",VLOOKUP($B38,$B$2:$O37,6,0)),""))</f>
        <v>IP44</v>
      </c>
      <c r="H38" s="43" t="str">
        <f>IF($B38="","",IFERROR(IF(VLOOKUP($B38,$B$2:$O37,7,0)="","",VLOOKUP($B38,$B$2:$O37,7,0)),""))</f>
        <v>IP54</v>
      </c>
      <c r="I38" s="43" t="str">
        <f>IF($B38="","",IFERROR(IF(VLOOKUP($B38,$B$2:$O37,8,0)="","",VLOOKUP($B38,$B$2:$O37,8,0)),""))</f>
        <v>IP65+</v>
      </c>
      <c r="J38" s="43" t="str">
        <f>IF($B38="","",IFERROR(IF(VLOOKUP($B38,$B$2:$O37,9,0)="","",VLOOKUP($B38,$B$2:$O37,9,0)),""))</f>
        <v/>
      </c>
      <c r="K38" s="43" t="str">
        <f>IF($B38="","",IFERROR(IF(VLOOKUP($B38,$B$2:$O37,10,0)="","",VLOOKUP($B38,$B$2:$O37,10,0)),""))</f>
        <v/>
      </c>
      <c r="L38" s="43" t="str">
        <f>IF($B38="","",IFERROR(IF(VLOOKUP($B38,$B$2:$O37,11,0)="","",VLOOKUP($B38,$B$2:$O37,11,0)),""))</f>
        <v/>
      </c>
      <c r="M38" s="43" t="str">
        <f>IF($B38="","",IFERROR(IF(VLOOKUP($B38,$B$2:$O37,12,0)="","",VLOOKUP($B38,$B$2:$O37,12,0)),""))</f>
        <v/>
      </c>
      <c r="N38" s="43" t="str">
        <f>IF($B38="","",IFERROR(IF(VLOOKUP($B38,$B$2:$O37,13,0)="","",VLOOKUP($B38,$B$2:$O37,13,0)),""))</f>
        <v/>
      </c>
      <c r="O38" s="43" t="str">
        <f>IF($B38="","",IFERROR(IF(VLOOKUP($B38,$B$2:$O37,14,0)="","",VLOOKUP($B38,$B$2:$O37,14,0)),""))</f>
        <v/>
      </c>
    </row>
    <row r="39" spans="1:15" x14ac:dyDescent="0.25">
      <c r="A39" t="str" cm="1">
        <f t="array" ref="A39">IF(OR(B39="",E39=""),"",CONCATENATE(IFERROR(IF(SEARCH(B39,_xlfn.TEXTJOIN(",",TRUE,IF(E$2:E38=E39,B$2:B38,"")))&gt;0,"Duplikát parametru","Parametr OK"),"Parametr OK"),"; ",MATCH(B39,B:B,0)))</f>
        <v>Parametr OK; 25</v>
      </c>
      <c r="B39" t="s">
        <v>618</v>
      </c>
      <c r="C39" s="13" t="str" cm="1">
        <f t="array" ref="C39:D39">IF(A39="","",_xlfn.XLOOKUP(B39,'Parametry a typy produktů'!C:C,'Parametry a typy produktů'!A:B,"Parametr nenalezen"))</f>
        <v>Číselníková hodnota</v>
      </c>
      <c r="D39" t="str">
        <v>K</v>
      </c>
      <c r="E39" s="30" t="s">
        <v>183</v>
      </c>
      <c r="F39" s="43" t="str">
        <f>IF($B39="","",IFERROR(IF(VLOOKUP($B39,$B$2:$O38,5,0)="","",VLOOKUP($B39,$B$2:$O38,5,0)),""))</f>
        <v>3000 K</v>
      </c>
      <c r="G39" s="43" t="str">
        <f>IF($B39="","",IFERROR(IF(VLOOKUP($B39,$B$2:$O38,6,0)="","",VLOOKUP($B39,$B$2:$O38,6,0)),""))</f>
        <v>4000 K</v>
      </c>
      <c r="H39" s="43" t="str">
        <f>IF($B39="","",IFERROR(IF(VLOOKUP($B39,$B$2:$O38,7,0)="","",VLOOKUP($B39,$B$2:$O38,7,0)),""))</f>
        <v>6000 K</v>
      </c>
      <c r="I39" s="43" t="str">
        <f>IF($B39="","",IFERROR(IF(VLOOKUP($B39,$B$2:$O38,8,0)="","",VLOOKUP($B39,$B$2:$O38,8,0)),""))</f>
        <v>3000-6000 K</v>
      </c>
      <c r="J39" s="43" t="str">
        <f>IF($B39="","",IFERROR(IF(VLOOKUP($B39,$B$2:$O38,9,0)="","",VLOOKUP($B39,$B$2:$O38,9,0)),""))</f>
        <v>RGB</v>
      </c>
      <c r="K39" s="43" t="str">
        <f>IF($B39="","",IFERROR(IF(VLOOKUP($B39,$B$2:$O38,10,0)="","",VLOOKUP($B39,$B$2:$O38,10,0)),""))</f>
        <v>RGB + CCT</v>
      </c>
      <c r="L39" s="43" t="str">
        <f>IF($B39="","",IFERROR(IF(VLOOKUP($B39,$B$2:$O38,11,0)="","",VLOOKUP($B39,$B$2:$O38,11,0)),""))</f>
        <v/>
      </c>
      <c r="M39" s="43" t="str">
        <f>IF($B39="","",IFERROR(IF(VLOOKUP($B39,$B$2:$O38,12,0)="","",VLOOKUP($B39,$B$2:$O38,12,0)),""))</f>
        <v/>
      </c>
      <c r="N39" s="43" t="str">
        <f>IF($B39="","",IFERROR(IF(VLOOKUP($B39,$B$2:$O38,13,0)="","",VLOOKUP($B39,$B$2:$O38,13,0)),""))</f>
        <v/>
      </c>
      <c r="O39" s="43" t="str">
        <f>IF($B39="","",IFERROR(IF(VLOOKUP($B39,$B$2:$O38,14,0)="","",VLOOKUP($B39,$B$2:$O38,14,0)),""))</f>
        <v/>
      </c>
    </row>
    <row r="40" spans="1:15" x14ac:dyDescent="0.25">
      <c r="A40" t="str" cm="1">
        <f t="array" ref="A40">IF(OR(B40="",E40=""),"",CONCATENATE(IFERROR(IF(SEARCH(B40,_xlfn.TEXTJOIN(",",TRUE,IF(E$2:E39=E40,B$2:B39,"")))&gt;0,"Duplikát parametru","Parametr OK"),"Parametr OK"),"; ",MATCH(B40,B:B,0)))</f>
        <v>Parametr OK; 24</v>
      </c>
      <c r="B40" t="s">
        <v>153</v>
      </c>
      <c r="C40" s="13" t="str" cm="1">
        <f t="array" ref="C40:D40">IF(A40="","",_xlfn.XLOOKUP(B40,'Parametry a typy produktů'!C:C,'Parametry a typy produktů'!A:B,"Parametr nenalezen"))</f>
        <v>Číselníková hodnota</v>
      </c>
      <c r="D40">
        <v>0</v>
      </c>
      <c r="E40" s="30" t="s">
        <v>189</v>
      </c>
      <c r="F40" s="43" t="str">
        <f>IF($B40="","",IFERROR(IF(VLOOKUP($B40,$B$2:$O39,5,0)="","",VLOOKUP($B40,$B$2:$O39,5,0)),""))</f>
        <v>IP20</v>
      </c>
      <c r="G40" s="43" t="str">
        <f>IF($B40="","",IFERROR(IF(VLOOKUP($B40,$B$2:$O39,6,0)="","",VLOOKUP($B40,$B$2:$O39,6,0)),""))</f>
        <v>IP44</v>
      </c>
      <c r="H40" s="43" t="str">
        <f>IF($B40="","",IFERROR(IF(VLOOKUP($B40,$B$2:$O39,7,0)="","",VLOOKUP($B40,$B$2:$O39,7,0)),""))</f>
        <v>IP54</v>
      </c>
      <c r="I40" s="43" t="str">
        <f>IF($B40="","",IFERROR(IF(VLOOKUP($B40,$B$2:$O39,8,0)="","",VLOOKUP($B40,$B$2:$O39,8,0)),""))</f>
        <v>IP65+</v>
      </c>
      <c r="J40" s="43" t="str">
        <f>IF($B40="","",IFERROR(IF(VLOOKUP($B40,$B$2:$O39,9,0)="","",VLOOKUP($B40,$B$2:$O39,9,0)),""))</f>
        <v/>
      </c>
      <c r="K40" s="43" t="str">
        <f>IF($B40="","",IFERROR(IF(VLOOKUP($B40,$B$2:$O39,10,0)="","",VLOOKUP($B40,$B$2:$O39,10,0)),""))</f>
        <v/>
      </c>
      <c r="L40" s="43" t="str">
        <f>IF($B40="","",IFERROR(IF(VLOOKUP($B40,$B$2:$O39,11,0)="","",VLOOKUP($B40,$B$2:$O39,11,0)),""))</f>
        <v/>
      </c>
      <c r="M40" s="43" t="str">
        <f>IF($B40="","",IFERROR(IF(VLOOKUP($B40,$B$2:$O39,12,0)="","",VLOOKUP($B40,$B$2:$O39,12,0)),""))</f>
        <v/>
      </c>
      <c r="N40" s="43" t="str">
        <f>IF($B40="","",IFERROR(IF(VLOOKUP($B40,$B$2:$O39,13,0)="","",VLOOKUP($B40,$B$2:$O39,13,0)),""))</f>
        <v/>
      </c>
      <c r="O40" s="43" t="str">
        <f>IF($B40="","",IFERROR(IF(VLOOKUP($B40,$B$2:$O39,14,0)="","",VLOOKUP($B40,$B$2:$O39,14,0)),""))</f>
        <v/>
      </c>
    </row>
    <row r="41" spans="1:15" x14ac:dyDescent="0.25">
      <c r="A41" t="str" cm="1">
        <f t="array" ref="A41">IF(OR(B41="",E41=""),"",CONCATENATE(IFERROR(IF(SEARCH(B41,_xlfn.TEXTJOIN(",",TRUE,IF(E$2:E40=E41,B$2:B40,"")))&gt;0,"Duplikát parametru","Parametr OK"),"Parametr OK"),"; ",MATCH(B41,B:B,0)))</f>
        <v>Parametr OK; 41</v>
      </c>
      <c r="B41" t="s">
        <v>195</v>
      </c>
      <c r="C41" s="13" t="str" cm="1">
        <f t="array" ref="C41:D41">IF(A41="","",_xlfn.XLOOKUP(B41,'Parametry a typy produktů'!C:C,'Parametry a typy produktů'!A:B,"Parametr nenalezen"))</f>
        <v>Číselníková hodnota</v>
      </c>
      <c r="D41">
        <v>0</v>
      </c>
      <c r="E41" s="30" t="s">
        <v>189</v>
      </c>
      <c r="F41" s="43" t="s">
        <v>751</v>
      </c>
      <c r="G41" s="43" t="s">
        <v>752</v>
      </c>
      <c r="H41" s="43" t="s">
        <v>753</v>
      </c>
      <c r="I41" s="43" t="str">
        <f>IF($B41="","",IFERROR(IF(VLOOKUP($B41,$B$2:$O40,8,0)="","",VLOOKUP($B41,$B$2:$O40,8,0)),""))</f>
        <v/>
      </c>
      <c r="J41" s="43" t="str">
        <f>IF($B41="","",IFERROR(IF(VLOOKUP($B41,$B$2:$O40,9,0)="","",VLOOKUP($B41,$B$2:$O40,9,0)),""))</f>
        <v/>
      </c>
      <c r="K41" s="43" t="str">
        <f>IF($B41="","",IFERROR(IF(VLOOKUP($B41,$B$2:$O40,10,0)="","",VLOOKUP($B41,$B$2:$O40,10,0)),""))</f>
        <v/>
      </c>
      <c r="L41" s="43" t="str">
        <f>IF($B41="","",IFERROR(IF(VLOOKUP($B41,$B$2:$O40,11,0)="","",VLOOKUP($B41,$B$2:$O40,11,0)),""))</f>
        <v/>
      </c>
      <c r="M41" s="43" t="str">
        <f>IF($B41="","",IFERROR(IF(VLOOKUP($B41,$B$2:$O40,12,0)="","",VLOOKUP($B41,$B$2:$O40,12,0)),""))</f>
        <v/>
      </c>
      <c r="N41" s="43" t="str">
        <f>IF($B41="","",IFERROR(IF(VLOOKUP($B41,$B$2:$O40,13,0)="","",VLOOKUP($B41,$B$2:$O40,13,0)),""))</f>
        <v/>
      </c>
      <c r="O41" s="43" t="str">
        <f>IF($B41="","",IFERROR(IF(VLOOKUP($B41,$B$2:$O40,14,0)="","",VLOOKUP($B41,$B$2:$O40,14,0)),""))</f>
        <v/>
      </c>
    </row>
    <row r="42" spans="1:15" x14ac:dyDescent="0.25">
      <c r="A42" t="str" cm="1">
        <f t="array" ref="A42">IF(OR(B42="",E42=""),"",CONCATENATE(IFERROR(IF(SEARCH(B42,_xlfn.TEXTJOIN(",",TRUE,IF(E$2:E41=E42,B$2:B41,"")))&gt;0,"Duplikát parametru","Parametr OK"),"Parametr OK"),"; ",MATCH(B42,B:B,0)))</f>
        <v>Parametr OK; 17</v>
      </c>
      <c r="B42" t="s">
        <v>9</v>
      </c>
      <c r="C42" s="13" t="str" cm="1">
        <f t="array" ref="C42:D42">IF(A42="","",_xlfn.XLOOKUP(B42,'Parametry a typy produktů'!C:C,'Parametry a typy produktů'!A:B,"Parametr nenalezen"))</f>
        <v>Číselníková hodnota</v>
      </c>
      <c r="D42">
        <v>0</v>
      </c>
      <c r="E42" s="30" t="s">
        <v>198</v>
      </c>
      <c r="F42" s="43" t="str">
        <f>IF($B42="","",IFERROR(IF(VLOOKUP($B42,$B$2:$O41,5,0)="","",VLOOKUP($B42,$B$2:$O41,5,0)),""))</f>
        <v>Síťové</v>
      </c>
      <c r="G42" s="43" t="str">
        <f>IF($B42="","",IFERROR(IF(VLOOKUP($B42,$B$2:$O41,6,0)="","",VLOOKUP($B42,$B$2:$O41,6,0)),""))</f>
        <v>Bateriové</v>
      </c>
      <c r="H42" s="43" t="str">
        <f>IF($B42="","",IFERROR(IF(VLOOKUP($B42,$B$2:$O41,7,0)="","",VLOOKUP($B42,$B$2:$O41,7,0)),""))</f>
        <v>Bez baterií</v>
      </c>
      <c r="I42" s="43" t="str">
        <f>IF($B42="","",IFERROR(IF(VLOOKUP($B42,$B$2:$O41,8,0)="","",VLOOKUP($B42,$B$2:$O41,8,0)),""))</f>
        <v>230 V</v>
      </c>
      <c r="J42" s="43" t="str">
        <f>IF($B42="","",IFERROR(IF(VLOOKUP($B42,$B$2:$O41,9,0)="","",VLOOKUP($B42,$B$2:$O41,9,0)),""))</f>
        <v>12 V</v>
      </c>
      <c r="K42" s="43" t="str">
        <f>IF($B42="","",IFERROR(IF(VLOOKUP($B42,$B$2:$O41,10,0)="","",VLOOKUP($B42,$B$2:$O41,10,0)),""))</f>
        <v/>
      </c>
      <c r="L42" s="43" t="str">
        <f>IF($B42="","",IFERROR(IF(VLOOKUP($B42,$B$2:$O41,11,0)="","",VLOOKUP($B42,$B$2:$O41,11,0)),""))</f>
        <v/>
      </c>
      <c r="M42" s="43" t="str">
        <f>IF($B42="","",IFERROR(IF(VLOOKUP($B42,$B$2:$O41,12,0)="","",VLOOKUP($B42,$B$2:$O41,12,0)),""))</f>
        <v/>
      </c>
      <c r="N42" s="43" t="str">
        <f>IF($B42="","",IFERROR(IF(VLOOKUP($B42,$B$2:$O41,13,0)="","",VLOOKUP($B42,$B$2:$O41,13,0)),""))</f>
        <v/>
      </c>
      <c r="O42" s="43" t="str">
        <f>IF($B42="","",IFERROR(IF(VLOOKUP($B42,$B$2:$O41,14,0)="","",VLOOKUP($B42,$B$2:$O41,14,0)),""))</f>
        <v/>
      </c>
    </row>
    <row r="43" spans="1:15" x14ac:dyDescent="0.25">
      <c r="A43" t="str" cm="1">
        <f t="array" ref="A43">IF(OR(B43="",E43=""),"",CONCATENATE(IFERROR(IF(SEARCH(B43,_xlfn.TEXTJOIN(",",TRUE,IF(E$2:E42=E43,B$2:B42,"")))&gt;0,"Duplikát parametru","Parametr OK"),"Parametr OK"),"; ",MATCH(B43,B:B,0)))</f>
        <v>Parametr OK; 24</v>
      </c>
      <c r="B43" t="s">
        <v>153</v>
      </c>
      <c r="C43" s="13" t="str" cm="1">
        <f t="array" ref="C43:D43">IF(A43="","",_xlfn.XLOOKUP(B43,'Parametry a typy produktů'!C:C,'Parametry a typy produktů'!A:B,"Parametr nenalezen"))</f>
        <v>Číselníková hodnota</v>
      </c>
      <c r="D43">
        <v>0</v>
      </c>
      <c r="E43" s="30" t="s">
        <v>198</v>
      </c>
      <c r="F43" s="43" t="str">
        <f>IF($B43="","",IFERROR(IF(VLOOKUP($B43,$B$2:$O42,5,0)="","",VLOOKUP($B43,$B$2:$O42,5,0)),""))</f>
        <v>IP20</v>
      </c>
      <c r="G43" s="43" t="str">
        <f>IF($B43="","",IFERROR(IF(VLOOKUP($B43,$B$2:$O42,6,0)="","",VLOOKUP($B43,$B$2:$O42,6,0)),""))</f>
        <v>IP44</v>
      </c>
      <c r="H43" s="43" t="str">
        <f>IF($B43="","",IFERROR(IF(VLOOKUP($B43,$B$2:$O42,7,0)="","",VLOOKUP($B43,$B$2:$O42,7,0)),""))</f>
        <v>IP54</v>
      </c>
      <c r="I43" s="43" t="str">
        <f>IF($B43="","",IFERROR(IF(VLOOKUP($B43,$B$2:$O42,8,0)="","",VLOOKUP($B43,$B$2:$O42,8,0)),""))</f>
        <v>IP65+</v>
      </c>
      <c r="J43" s="43" t="str">
        <f>IF($B43="","",IFERROR(IF(VLOOKUP($B43,$B$2:$O42,9,0)="","",VLOOKUP($B43,$B$2:$O42,9,0)),""))</f>
        <v/>
      </c>
      <c r="K43" s="43" t="str">
        <f>IF($B43="","",IFERROR(IF(VLOOKUP($B43,$B$2:$O42,10,0)="","",VLOOKUP($B43,$B$2:$O42,10,0)),""))</f>
        <v/>
      </c>
      <c r="L43" s="43" t="str">
        <f>IF($B43="","",IFERROR(IF(VLOOKUP($B43,$B$2:$O42,11,0)="","",VLOOKUP($B43,$B$2:$O42,11,0)),""))</f>
        <v/>
      </c>
      <c r="M43" s="43" t="str">
        <f>IF($B43="","",IFERROR(IF(VLOOKUP($B43,$B$2:$O42,12,0)="","",VLOOKUP($B43,$B$2:$O42,12,0)),""))</f>
        <v/>
      </c>
      <c r="N43" s="43" t="str">
        <f>IF($B43="","",IFERROR(IF(VLOOKUP($B43,$B$2:$O42,13,0)="","",VLOOKUP($B43,$B$2:$O42,13,0)),""))</f>
        <v/>
      </c>
      <c r="O43" s="43" t="str">
        <f>IF($B43="","",IFERROR(IF(VLOOKUP($B43,$B$2:$O42,14,0)="","",VLOOKUP($B43,$B$2:$O42,14,0)),""))</f>
        <v/>
      </c>
    </row>
    <row r="44" spans="1:15" x14ac:dyDescent="0.25">
      <c r="A44" t="str" cm="1">
        <f t="array" ref="A44">IF(OR(B44="",E44=""),"",CONCATENATE(IFERROR(IF(SEARCH(B44,_xlfn.TEXTJOIN(",",TRUE,IF(E$2:E43=E44,B$2:B43,"")))&gt;0,"Duplikát parametru","Parametr OK"),"Parametr OK"),"; ",MATCH(B44,B:B,0)))</f>
        <v>Parametr OK; 25</v>
      </c>
      <c r="B44" t="s">
        <v>618</v>
      </c>
      <c r="C44" s="13" t="str" cm="1">
        <f t="array" ref="C44:D44">IF(A44="","",_xlfn.XLOOKUP(B44,'Parametry a typy produktů'!C:C,'Parametry a typy produktů'!A:B,"Parametr nenalezen"))</f>
        <v>Číselníková hodnota</v>
      </c>
      <c r="D44" t="str">
        <v>K</v>
      </c>
      <c r="E44" s="30" t="s">
        <v>198</v>
      </c>
      <c r="F44" s="43" t="str">
        <f>IF($B44="","",IFERROR(IF(VLOOKUP($B44,$B$2:$O43,5,0)="","",VLOOKUP($B44,$B$2:$O43,5,0)),""))</f>
        <v>3000 K</v>
      </c>
      <c r="G44" s="43" t="str">
        <f>IF($B44="","",IFERROR(IF(VLOOKUP($B44,$B$2:$O43,6,0)="","",VLOOKUP($B44,$B$2:$O43,6,0)),""))</f>
        <v>4000 K</v>
      </c>
      <c r="H44" s="43" t="str">
        <f>IF($B44="","",IFERROR(IF(VLOOKUP($B44,$B$2:$O43,7,0)="","",VLOOKUP($B44,$B$2:$O43,7,0)),""))</f>
        <v>6000 K</v>
      </c>
      <c r="I44" s="43" t="str">
        <f>IF($B44="","",IFERROR(IF(VLOOKUP($B44,$B$2:$O43,8,0)="","",VLOOKUP($B44,$B$2:$O43,8,0)),""))</f>
        <v>3000-6000 K</v>
      </c>
      <c r="J44" s="43" t="str">
        <f>IF($B44="","",IFERROR(IF(VLOOKUP($B44,$B$2:$O43,9,0)="","",VLOOKUP($B44,$B$2:$O43,9,0)),""))</f>
        <v>RGB</v>
      </c>
      <c r="K44" s="43" t="str">
        <f>IF($B44="","",IFERROR(IF(VLOOKUP($B44,$B$2:$O43,10,0)="","",VLOOKUP($B44,$B$2:$O43,10,0)),""))</f>
        <v>RGB + CCT</v>
      </c>
      <c r="L44" s="43" t="str">
        <f>IF($B44="","",IFERROR(IF(VLOOKUP($B44,$B$2:$O43,11,0)="","",VLOOKUP($B44,$B$2:$O43,11,0)),""))</f>
        <v/>
      </c>
      <c r="M44" s="43" t="str">
        <f>IF($B44="","",IFERROR(IF(VLOOKUP($B44,$B$2:$O43,12,0)="","",VLOOKUP($B44,$B$2:$O43,12,0)),""))</f>
        <v/>
      </c>
      <c r="N44" s="43" t="str">
        <f>IF($B44="","",IFERROR(IF(VLOOKUP($B44,$B$2:$O43,13,0)="","",VLOOKUP($B44,$B$2:$O43,13,0)),""))</f>
        <v/>
      </c>
      <c r="O44" s="43" t="str">
        <f>IF($B44="","",IFERROR(IF(VLOOKUP($B44,$B$2:$O43,14,0)="","",VLOOKUP($B44,$B$2:$O43,14,0)),""))</f>
        <v/>
      </c>
    </row>
    <row r="45" spans="1:15" x14ac:dyDescent="0.25">
      <c r="A45" t="str" cm="1">
        <f t="array" ref="A45">IF(OR(B45="",E45=""),"",CONCATENATE(IFERROR(IF(SEARCH(B45,_xlfn.TEXTJOIN(",",TRUE,IF(E$2:E44=E45,B$2:B44,"")))&gt;0,"Duplikát parametru","Parametr OK"),"Parametr OK"),"; ",MATCH(B45,B:B,0)))</f>
        <v>Parametr OK; 24</v>
      </c>
      <c r="B45" t="s">
        <v>153</v>
      </c>
      <c r="C45" s="13" t="str" cm="1">
        <f t="array" ref="C45:D45">IF(A45="","",_xlfn.XLOOKUP(B45,'Parametry a typy produktů'!C:C,'Parametry a typy produktů'!A:B,"Parametr nenalezen"))</f>
        <v>Číselníková hodnota</v>
      </c>
      <c r="D45">
        <v>0</v>
      </c>
      <c r="E45" s="30" t="s">
        <v>205</v>
      </c>
      <c r="F45" s="43" t="str">
        <f>IF($B45="","",IFERROR(IF(VLOOKUP($B45,$B$2:$O44,5,0)="","",VLOOKUP($B45,$B$2:$O44,5,0)),""))</f>
        <v>IP20</v>
      </c>
      <c r="G45" s="43" t="str">
        <f>IF($B45="","",IFERROR(IF(VLOOKUP($B45,$B$2:$O44,6,0)="","",VLOOKUP($B45,$B$2:$O44,6,0)),""))</f>
        <v>IP44</v>
      </c>
      <c r="H45" s="43" t="str">
        <f>IF($B45="","",IFERROR(IF(VLOOKUP($B45,$B$2:$O44,7,0)="","",VLOOKUP($B45,$B$2:$O44,7,0)),""))</f>
        <v>IP54</v>
      </c>
      <c r="I45" s="43" t="str">
        <f>IF($B45="","",IFERROR(IF(VLOOKUP($B45,$B$2:$O44,8,0)="","",VLOOKUP($B45,$B$2:$O44,8,0)),""))</f>
        <v>IP65+</v>
      </c>
      <c r="J45" s="43" t="str">
        <f>IF($B45="","",IFERROR(IF(VLOOKUP($B45,$B$2:$O44,9,0)="","",VLOOKUP($B45,$B$2:$O44,9,0)),""))</f>
        <v/>
      </c>
      <c r="K45" s="43" t="str">
        <f>IF($B45="","",IFERROR(IF(VLOOKUP($B45,$B$2:$O44,10,0)="","",VLOOKUP($B45,$B$2:$O44,10,0)),""))</f>
        <v/>
      </c>
      <c r="L45" s="43" t="str">
        <f>IF($B45="","",IFERROR(IF(VLOOKUP($B45,$B$2:$O44,11,0)="","",VLOOKUP($B45,$B$2:$O44,11,0)),""))</f>
        <v/>
      </c>
      <c r="M45" s="43" t="str">
        <f>IF($B45="","",IFERROR(IF(VLOOKUP($B45,$B$2:$O44,12,0)="","",VLOOKUP($B45,$B$2:$O44,12,0)),""))</f>
        <v/>
      </c>
      <c r="N45" s="43" t="str">
        <f>IF($B45="","",IFERROR(IF(VLOOKUP($B45,$B$2:$O44,13,0)="","",VLOOKUP($B45,$B$2:$O44,13,0)),""))</f>
        <v/>
      </c>
      <c r="O45" s="43" t="str">
        <f>IF($B45="","",IFERROR(IF(VLOOKUP($B45,$B$2:$O44,14,0)="","",VLOOKUP($B45,$B$2:$O44,14,0)),""))</f>
        <v/>
      </c>
    </row>
    <row r="46" spans="1:15" x14ac:dyDescent="0.25">
      <c r="A46" t="str" cm="1">
        <f t="array" ref="A46">IF(OR(B46="",E46=""),"",CONCATENATE(IFERROR(IF(SEARCH(B46,_xlfn.TEXTJOIN(",",TRUE,IF(E$2:E45=E46,B$2:B45,"")))&gt;0,"Duplikát parametru","Parametr OK"),"Parametr OK"),"; ",MATCH(B46,B:B,0)))</f>
        <v>Parametr OK; 25</v>
      </c>
      <c r="B46" t="s">
        <v>618</v>
      </c>
      <c r="C46" s="13" t="str" cm="1">
        <f t="array" ref="C46:D46">IF(A46="","",_xlfn.XLOOKUP(B46,'Parametry a typy produktů'!C:C,'Parametry a typy produktů'!A:B,"Parametr nenalezen"))</f>
        <v>Číselníková hodnota</v>
      </c>
      <c r="D46" t="str">
        <v>K</v>
      </c>
      <c r="E46" s="30" t="s">
        <v>205</v>
      </c>
      <c r="F46" s="43" t="str">
        <f>IF($B46="","",IFERROR(IF(VLOOKUP($B46,$B$2:$O45,5,0)="","",VLOOKUP($B46,$B$2:$O45,5,0)),""))</f>
        <v>3000 K</v>
      </c>
      <c r="G46" s="43" t="str">
        <f>IF($B46="","",IFERROR(IF(VLOOKUP($B46,$B$2:$O45,6,0)="","",VLOOKUP($B46,$B$2:$O45,6,0)),""))</f>
        <v>4000 K</v>
      </c>
      <c r="H46" s="43" t="str">
        <f>IF($B46="","",IFERROR(IF(VLOOKUP($B46,$B$2:$O45,7,0)="","",VLOOKUP($B46,$B$2:$O45,7,0)),""))</f>
        <v>6000 K</v>
      </c>
      <c r="I46" s="43" t="str">
        <f>IF($B46="","",IFERROR(IF(VLOOKUP($B46,$B$2:$O45,8,0)="","",VLOOKUP($B46,$B$2:$O45,8,0)),""))</f>
        <v>3000-6000 K</v>
      </c>
      <c r="J46" s="43" t="str">
        <f>IF($B46="","",IFERROR(IF(VLOOKUP($B46,$B$2:$O45,9,0)="","",VLOOKUP($B46,$B$2:$O45,9,0)),""))</f>
        <v>RGB</v>
      </c>
      <c r="K46" s="43" t="str">
        <f>IF($B46="","",IFERROR(IF(VLOOKUP($B46,$B$2:$O45,10,0)="","",VLOOKUP($B46,$B$2:$O45,10,0)),""))</f>
        <v>RGB + CCT</v>
      </c>
      <c r="L46" s="43" t="str">
        <f>IF($B46="","",IFERROR(IF(VLOOKUP($B46,$B$2:$O45,11,0)="","",VLOOKUP($B46,$B$2:$O45,11,0)),""))</f>
        <v/>
      </c>
      <c r="M46" s="43" t="str">
        <f>IF($B46="","",IFERROR(IF(VLOOKUP($B46,$B$2:$O45,12,0)="","",VLOOKUP($B46,$B$2:$O45,12,0)),""))</f>
        <v/>
      </c>
      <c r="N46" s="43" t="str">
        <f>IF($B46="","",IFERROR(IF(VLOOKUP($B46,$B$2:$O45,13,0)="","",VLOOKUP($B46,$B$2:$O45,13,0)),""))</f>
        <v/>
      </c>
      <c r="O46" s="43" t="str">
        <f>IF($B46="","",IFERROR(IF(VLOOKUP($B46,$B$2:$O45,14,0)="","",VLOOKUP($B46,$B$2:$O45,14,0)),""))</f>
        <v/>
      </c>
    </row>
    <row r="47" spans="1:15" x14ac:dyDescent="0.25">
      <c r="A47" t="s">
        <v>490</v>
      </c>
      <c r="B47" t="s">
        <v>158</v>
      </c>
      <c r="C47" s="13" t="str" cm="1">
        <f t="array" ref="C47:D47">IF(A47="","",_xlfn.XLOOKUP(B47,'Parametry a typy produktů'!C:C,'Parametry a typy produktů'!A:B,"Parametr nenalezen"))</f>
        <v>Číselníková hodnota</v>
      </c>
      <c r="D47">
        <v>0</v>
      </c>
      <c r="E47" s="30" t="s">
        <v>205</v>
      </c>
      <c r="F47" s="43" t="str">
        <f>IF($B47="","",IFERROR(IF(VLOOKUP($B47,$B$2:$O46,5,0)="","",VLOOKUP($B47,$B$2:$O46,5,0)),""))</f>
        <v>Černá</v>
      </c>
      <c r="G47" s="43" t="str">
        <f>IF($B47="","",IFERROR(IF(VLOOKUP($B47,$B$2:$O46,6,0)="","",VLOOKUP($B47,$B$2:$O46,6,0)),""))</f>
        <v>Bílá</v>
      </c>
      <c r="H47" s="43" t="str">
        <f>IF($B47="","",IFERROR(IF(VLOOKUP($B47,$B$2:$O46,7,0)="","",VLOOKUP($B47,$B$2:$O46,7,0)),""))</f>
        <v>Hnědá</v>
      </c>
      <c r="I47" s="43" t="str">
        <f>IF($B47="","",IFERROR(IF(VLOOKUP($B47,$B$2:$O46,8,0)="","",VLOOKUP($B47,$B$2:$O46,8,0)),""))</f>
        <v>Červená</v>
      </c>
      <c r="J47" s="43" t="str">
        <f>IF($B47="","",IFERROR(IF(VLOOKUP($B47,$B$2:$O46,9,0)="","",VLOOKUP($B47,$B$2:$O46,9,0)),""))</f>
        <v>Zelená</v>
      </c>
      <c r="K47" s="43" t="str">
        <f>IF($B47="","",IFERROR(IF(VLOOKUP($B47,$B$2:$O46,10,0)="","",VLOOKUP($B47,$B$2:$O46,10,0)),""))</f>
        <v>Modrá</v>
      </c>
      <c r="L47" s="43" t="str">
        <f>IF($B47="","",IFERROR(IF(VLOOKUP($B47,$B$2:$O46,11,0)="","",VLOOKUP($B47,$B$2:$O46,11,0)),""))</f>
        <v>Žlutá</v>
      </c>
      <c r="M47" s="43" t="str">
        <f>IF($B47="","",IFERROR(IF(VLOOKUP($B47,$B$2:$O46,12,0)="","",VLOOKUP($B47,$B$2:$O46,12,0)),""))</f>
        <v>Fialová</v>
      </c>
      <c r="N47" s="43" t="str">
        <f>IF($B47="","",IFERROR(IF(VLOOKUP($B47,$B$2:$O46,13,0)="","",VLOOKUP($B47,$B$2:$O46,13,0)),""))</f>
        <v>Růžová</v>
      </c>
      <c r="O47" s="43" t="str">
        <f>IF($B47="","",IFERROR(IF(VLOOKUP($B47,$B$2:$O46,14,0)="","",VLOOKUP($B47,$B$2:$O46,14,0)),""))</f>
        <v>Vícebarevná</v>
      </c>
    </row>
    <row r="48" spans="1:15" x14ac:dyDescent="0.25">
      <c r="A48" t="str" cm="1">
        <f t="array" ref="A48">IF(OR(B48="",E48=""),"",CONCATENATE(IFERROR(IF(SEARCH(B48,_xlfn.TEXTJOIN(",",TRUE,IF(E$2:E47=E48,B$2:B47,"")))&gt;0,"Duplikát parametru","Parametr OK"),"Parametr OK"),"; ",MATCH(B48,B:B,0)))</f>
        <v>Parametr OK; 48</v>
      </c>
      <c r="B48" t="s">
        <v>209</v>
      </c>
      <c r="C48" s="13" t="str" cm="1">
        <f t="array" ref="C48:D48">IF(A48="","",_xlfn.XLOOKUP(B48,'Parametry a typy produktů'!C:C,'Parametry a typy produktů'!A:B,"Parametr nenalezen"))</f>
        <v>Číselníková hodnota</v>
      </c>
      <c r="D48">
        <v>0</v>
      </c>
      <c r="E48" s="30" t="s">
        <v>205</v>
      </c>
      <c r="F48" s="43" t="s">
        <v>212</v>
      </c>
      <c r="G48" s="43" t="s">
        <v>495</v>
      </c>
      <c r="H48" s="43" t="s">
        <v>214</v>
      </c>
      <c r="I48" s="43" t="s">
        <v>213</v>
      </c>
      <c r="J48" s="43" t="str">
        <f>IF($B48="","",IFERROR(IF(VLOOKUP($B48,$B$2:$O47,9,0)="","",VLOOKUP($B48,$B$2:$O47,9,0)),""))</f>
        <v/>
      </c>
      <c r="K48" s="43" t="str">
        <f>IF($B48="","",IFERROR(IF(VLOOKUP($B48,$B$2:$O47,10,0)="","",VLOOKUP($B48,$B$2:$O47,10,0)),""))</f>
        <v/>
      </c>
      <c r="L48" s="43" t="str">
        <f>IF($B48="","",IFERROR(IF(VLOOKUP($B48,$B$2:$O47,11,0)="","",VLOOKUP($B48,$B$2:$O47,11,0)),""))</f>
        <v/>
      </c>
      <c r="M48" s="43" t="str">
        <f>IF($B48="","",IFERROR(IF(VLOOKUP($B48,$B$2:$O47,12,0)="","",VLOOKUP($B48,$B$2:$O47,12,0)),""))</f>
        <v/>
      </c>
      <c r="N48" s="43" t="str">
        <f>IF($B48="","",IFERROR(IF(VLOOKUP($B48,$B$2:$O47,13,0)="","",VLOOKUP($B48,$B$2:$O47,13,0)),""))</f>
        <v/>
      </c>
      <c r="O48" s="43" t="str">
        <f>IF($B48="","",IFERROR(IF(VLOOKUP($B48,$B$2:$O47,14,0)="","",VLOOKUP($B48,$B$2:$O47,14,0)),""))</f>
        <v/>
      </c>
    </row>
    <row r="49" spans="1:15" x14ac:dyDescent="0.25">
      <c r="A49" t="str" cm="1">
        <f t="array" ref="A49">IF(OR(B49="",E49=""),"",CONCATENATE(IFERROR(IF(SEARCH(B49,_xlfn.TEXTJOIN(",",TRUE,IF(E$2:E48=E49,B$2:B48,"")))&gt;0,"Duplikát parametru","Parametr OK"),"Parametr OK"),"; ",MATCH(B49,B:B,0)))</f>
        <v>Parametr OK; 21</v>
      </c>
      <c r="B49" t="s">
        <v>76</v>
      </c>
      <c r="C49" s="13" t="str" cm="1">
        <f t="array" ref="C49:D49">IF(A49="","",_xlfn.XLOOKUP(B49,'Parametry a typy produktů'!C:C,'Parametry a typy produktů'!A:B,"Parametr nenalezen"))</f>
        <v>Multihodnota</v>
      </c>
      <c r="D49">
        <v>0</v>
      </c>
      <c r="E49" s="30" t="s">
        <v>206</v>
      </c>
      <c r="F49" s="43" t="str">
        <f>IF($B49="","",IFERROR(IF(VLOOKUP($B49,$B$2:$O48,5,0)="","",VLOOKUP($B49,$B$2:$O48,5,0)),""))</f>
        <v>Android|iOS</v>
      </c>
      <c r="G49" s="43" t="str">
        <f>IF($B49="","",IFERROR(IF(VLOOKUP($B49,$B$2:$O48,6,0)="","",VLOOKUP($B49,$B$2:$O48,6,0)),""))</f>
        <v/>
      </c>
      <c r="H49" s="43" t="str">
        <f>IF($B49="","",IFERROR(IF(VLOOKUP($B49,$B$2:$O48,7,0)="","",VLOOKUP($B49,$B$2:$O48,7,0)),""))</f>
        <v/>
      </c>
      <c r="I49" s="43" t="str">
        <f>IF($B49="","",IFERROR(IF(VLOOKUP($B49,$B$2:$O48,8,0)="","",VLOOKUP($B49,$B$2:$O48,8,0)),""))</f>
        <v/>
      </c>
      <c r="J49" s="43" t="str">
        <f>IF($B49="","",IFERROR(IF(VLOOKUP($B49,$B$2:$O48,9,0)="","",VLOOKUP($B49,$B$2:$O48,9,0)),""))</f>
        <v/>
      </c>
      <c r="K49" s="43" t="str">
        <f>IF($B49="","",IFERROR(IF(VLOOKUP($B49,$B$2:$O48,10,0)="","",VLOOKUP($B49,$B$2:$O48,10,0)),""))</f>
        <v/>
      </c>
      <c r="L49" s="43" t="str">
        <f>IF($B49="","",IFERROR(IF(VLOOKUP($B49,$B$2:$O48,11,0)="","",VLOOKUP($B49,$B$2:$O48,11,0)),""))</f>
        <v/>
      </c>
      <c r="M49" s="43" t="str">
        <f>IF($B49="","",IFERROR(IF(VLOOKUP($B49,$B$2:$O48,12,0)="","",VLOOKUP($B49,$B$2:$O48,12,0)),""))</f>
        <v/>
      </c>
      <c r="N49" s="43" t="str">
        <f>IF($B49="","",IFERROR(IF(VLOOKUP($B49,$B$2:$O48,13,0)="","",VLOOKUP($B49,$B$2:$O48,13,0)),""))</f>
        <v/>
      </c>
      <c r="O49" s="43" t="str">
        <f>IF($B49="","",IFERROR(IF(VLOOKUP($B49,$B$2:$O48,14,0)="","",VLOOKUP($B49,$B$2:$O48,14,0)),""))</f>
        <v/>
      </c>
    </row>
    <row r="50" spans="1:15" x14ac:dyDescent="0.25">
      <c r="A50" t="str" cm="1">
        <f t="array" ref="A50">IF(OR(B50="",E50=""),"",CONCATENATE(IFERROR(IF(SEARCH(B50,_xlfn.TEXTJOIN(",",TRUE,IF(E$2:E49=E50,B$2:B49,"")))&gt;0,"Duplikát parametru","Parametr OK"),"Parametr OK"),"; ",MATCH(B50,B:B,0)))</f>
        <v>Parametr OK; 24</v>
      </c>
      <c r="B50" t="s">
        <v>153</v>
      </c>
      <c r="C50" s="13" t="str" cm="1">
        <f t="array" ref="C50:D50">IF(A50="","",_xlfn.XLOOKUP(B50,'Parametry a typy produktů'!C:C,'Parametry a typy produktů'!A:B,"Parametr nenalezen"))</f>
        <v>Číselníková hodnota</v>
      </c>
      <c r="D50">
        <v>0</v>
      </c>
      <c r="E50" s="30" t="s">
        <v>206</v>
      </c>
      <c r="F50" s="43" t="str">
        <f>IF($B50="","",IFERROR(IF(VLOOKUP($B50,$B$2:$O49,5,0)="","",VLOOKUP($B50,$B$2:$O49,5,0)),""))</f>
        <v>IP20</v>
      </c>
      <c r="G50" s="43" t="str">
        <f>IF($B50="","",IFERROR(IF(VLOOKUP($B50,$B$2:$O49,6,0)="","",VLOOKUP($B50,$B$2:$O49,6,0)),""))</f>
        <v>IP44</v>
      </c>
      <c r="H50" s="43" t="str">
        <f>IF($B50="","",IFERROR(IF(VLOOKUP($B50,$B$2:$O49,7,0)="","",VLOOKUP($B50,$B$2:$O49,7,0)),""))</f>
        <v>IP54</v>
      </c>
      <c r="I50" s="43" t="str">
        <f>IF($B50="","",IFERROR(IF(VLOOKUP($B50,$B$2:$O49,8,0)="","",VLOOKUP($B50,$B$2:$O49,8,0)),""))</f>
        <v>IP65+</v>
      </c>
      <c r="J50" s="43" t="str">
        <f>IF($B50="","",IFERROR(IF(VLOOKUP($B50,$B$2:$O49,9,0)="","",VLOOKUP($B50,$B$2:$O49,9,0)),""))</f>
        <v/>
      </c>
      <c r="K50" s="43" t="str">
        <f>IF($B50="","",IFERROR(IF(VLOOKUP($B50,$B$2:$O49,10,0)="","",VLOOKUP($B50,$B$2:$O49,10,0)),""))</f>
        <v/>
      </c>
      <c r="L50" s="43" t="str">
        <f>IF($B50="","",IFERROR(IF(VLOOKUP($B50,$B$2:$O49,11,0)="","",VLOOKUP($B50,$B$2:$O49,11,0)),""))</f>
        <v/>
      </c>
      <c r="M50" s="43" t="str">
        <f>IF($B50="","",IFERROR(IF(VLOOKUP($B50,$B$2:$O49,12,0)="","",VLOOKUP($B50,$B$2:$O49,12,0)),""))</f>
        <v/>
      </c>
      <c r="N50" s="43" t="str">
        <f>IF($B50="","",IFERROR(IF(VLOOKUP($B50,$B$2:$O49,13,0)="","",VLOOKUP($B50,$B$2:$O49,13,0)),""))</f>
        <v/>
      </c>
      <c r="O50" s="43" t="str">
        <f>IF($B50="","",IFERROR(IF(VLOOKUP($B50,$B$2:$O49,14,0)="","",VLOOKUP($B50,$B$2:$O49,14,0)),""))</f>
        <v/>
      </c>
    </row>
    <row r="51" spans="1:15" x14ac:dyDescent="0.25">
      <c r="A51" t="str" cm="1">
        <f t="array" ref="A51">IF(OR(B51="",E51=""),"",CONCATENATE(IFERROR(IF(SEARCH(B51,_xlfn.TEXTJOIN(",",TRUE,IF(E$2:E50=E51,B$2:B50,"")))&gt;0,"Duplikát parametru","Parametr OK"),"Parametr OK"),"; ",MATCH(B51,B:B,0)))</f>
        <v>Parametr OK; 25</v>
      </c>
      <c r="B51" t="s">
        <v>618</v>
      </c>
      <c r="C51" s="13" t="str" cm="1">
        <f t="array" ref="C51:D51">IF(A51="","",_xlfn.XLOOKUP(B51,'Parametry a typy produktů'!C:C,'Parametry a typy produktů'!A:B,"Parametr nenalezen"))</f>
        <v>Číselníková hodnota</v>
      </c>
      <c r="D51" t="str">
        <v>K</v>
      </c>
      <c r="E51" s="30" t="s">
        <v>206</v>
      </c>
      <c r="F51" s="43" t="str">
        <f>IF($B51="","",IFERROR(IF(VLOOKUP($B51,$B$2:$O50,5,0)="","",VLOOKUP($B51,$B$2:$O50,5,0)),""))</f>
        <v>3000 K</v>
      </c>
      <c r="G51" s="43" t="str">
        <f>IF($B51="","",IFERROR(IF(VLOOKUP($B51,$B$2:$O50,6,0)="","",VLOOKUP($B51,$B$2:$O50,6,0)),""))</f>
        <v>4000 K</v>
      </c>
      <c r="H51" s="43" t="str">
        <f>IF($B51="","",IFERROR(IF(VLOOKUP($B51,$B$2:$O50,7,0)="","",VLOOKUP($B51,$B$2:$O50,7,0)),""))</f>
        <v>6000 K</v>
      </c>
      <c r="I51" s="43" t="str">
        <f>IF($B51="","",IFERROR(IF(VLOOKUP($B51,$B$2:$O50,8,0)="","",VLOOKUP($B51,$B$2:$O50,8,0)),""))</f>
        <v>3000-6000 K</v>
      </c>
      <c r="J51" s="43" t="str">
        <f>IF($B51="","",IFERROR(IF(VLOOKUP($B51,$B$2:$O50,9,0)="","",VLOOKUP($B51,$B$2:$O50,9,0)),""))</f>
        <v>RGB</v>
      </c>
      <c r="K51" s="43" t="str">
        <f>IF($B51="","",IFERROR(IF(VLOOKUP($B51,$B$2:$O50,10,0)="","",VLOOKUP($B51,$B$2:$O50,10,0)),""))</f>
        <v>RGB + CCT</v>
      </c>
      <c r="L51" s="43" t="str">
        <f>IF($B51="","",IFERROR(IF(VLOOKUP($B51,$B$2:$O50,11,0)="","",VLOOKUP($B51,$B$2:$O50,11,0)),""))</f>
        <v/>
      </c>
      <c r="M51" s="43" t="str">
        <f>IF($B51="","",IFERROR(IF(VLOOKUP($B51,$B$2:$O50,12,0)="","",VLOOKUP($B51,$B$2:$O50,12,0)),""))</f>
        <v/>
      </c>
      <c r="N51" s="43" t="str">
        <f>IF($B51="","",IFERROR(IF(VLOOKUP($B51,$B$2:$O50,13,0)="","",VLOOKUP($B51,$B$2:$O50,13,0)),""))</f>
        <v/>
      </c>
      <c r="O51" s="43" t="str">
        <f>IF($B51="","",IFERROR(IF(VLOOKUP($B51,$B$2:$O50,14,0)="","",VLOOKUP($B51,$B$2:$O50,14,0)),""))</f>
        <v/>
      </c>
    </row>
    <row r="52" spans="1:15" x14ac:dyDescent="0.25">
      <c r="A52" t="str" cm="1">
        <f t="array" ref="A52">IF(OR(B52="",E52=""),"",CONCATENATE(IFERROR(IF(SEARCH(B52,_xlfn.TEXTJOIN(",",TRUE,IF(E$2:E51=E52,B$2:B51,"")))&gt;0,"Duplikát parametru","Parametr OK"),"Parametr OK"),"; ",MATCH(B52,B:B,0)))</f>
        <v>Parametr OK; 26</v>
      </c>
      <c r="B52" t="s">
        <v>484</v>
      </c>
      <c r="C52" s="13" t="str" cm="1">
        <f t="array" ref="C52:D52">IF(A52="","",_xlfn.XLOOKUP(B52,'Parametry a typy produktů'!C:C,'Parametry a typy produktů'!A:B,"Parametr nenalezen"))</f>
        <v>Číselníková hodnota</v>
      </c>
      <c r="D52">
        <v>0</v>
      </c>
      <c r="E52" s="30" t="s">
        <v>206</v>
      </c>
      <c r="F52" s="43" t="str">
        <f>IF($B52="","",IFERROR(IF(VLOOKUP($B52,$B$2:$O51,5,0)="","",VLOOKUP($B52,$B$2:$O51,5,0)),""))</f>
        <v>E27</v>
      </c>
      <c r="G52" s="43" t="str">
        <f>IF($B52="","",IFERROR(IF(VLOOKUP($B52,$B$2:$O51,6,0)="","",VLOOKUP($B52,$B$2:$O51,6,0)),""))</f>
        <v>E17</v>
      </c>
      <c r="H52" s="43" t="str">
        <f>IF($B52="","",IFERROR(IF(VLOOKUP($B52,$B$2:$O51,7,0)="","",VLOOKUP($B52,$B$2:$O51,7,0)),""))</f>
        <v>GU10</v>
      </c>
      <c r="I52" s="43" t="str">
        <f>IF($B52="","",IFERROR(IF(VLOOKUP($B52,$B$2:$O51,8,0)="","",VLOOKUP($B52,$B$2:$O51,8,0)),""))</f>
        <v>G4 &amp; G9</v>
      </c>
      <c r="J52" s="43" t="str">
        <f>IF($B52="","",IFERROR(IF(VLOOKUP($B52,$B$2:$O51,9,0)="","",VLOOKUP($B52,$B$2:$O51,9,0)),""))</f>
        <v>G13</v>
      </c>
      <c r="K52" s="43" t="str">
        <f>IF($B52="","",IFERROR(IF(VLOOKUP($B52,$B$2:$O51,10,0)="","",VLOOKUP($B52,$B$2:$O51,10,0)),""))</f>
        <v/>
      </c>
      <c r="L52" s="43" t="str">
        <f>IF($B52="","",IFERROR(IF(VLOOKUP($B52,$B$2:$O51,11,0)="","",VLOOKUP($B52,$B$2:$O51,11,0)),""))</f>
        <v/>
      </c>
      <c r="M52" s="43" t="str">
        <f>IF($B52="","",IFERROR(IF(VLOOKUP($B52,$B$2:$O51,12,0)="","",VLOOKUP($B52,$B$2:$O51,12,0)),""))</f>
        <v/>
      </c>
      <c r="N52" s="43" t="str">
        <f>IF($B52="","",IFERROR(IF(VLOOKUP($B52,$B$2:$O51,13,0)="","",VLOOKUP($B52,$B$2:$O51,13,0)),""))</f>
        <v/>
      </c>
      <c r="O52" s="43" t="str">
        <f>IF($B52="","",IFERROR(IF(VLOOKUP($B52,$B$2:$O51,14,0)="","",VLOOKUP($B52,$B$2:$O51,14,0)),""))</f>
        <v/>
      </c>
    </row>
    <row r="53" spans="1:15" x14ac:dyDescent="0.25">
      <c r="A53" t="str" cm="1">
        <f t="array" ref="A53">IF(OR(B53="",E53=""),"",CONCATENATE(IFERROR(IF(SEARCH(B53,_xlfn.TEXTJOIN(",",TRUE,IF(E$2:E52=E53,B$2:B52,"")))&gt;0,"Duplikát parametru","Parametr OK"),"Parametr OK"),"; ",MATCH(B53,B:B,0)))</f>
        <v>Parametr OK; 17</v>
      </c>
      <c r="B53" t="s">
        <v>9</v>
      </c>
      <c r="C53" s="13" t="str" cm="1">
        <f t="array" ref="C53:D53">IF(A53="","",_xlfn.XLOOKUP(B53,'Parametry a typy produktů'!C:C,'Parametry a typy produktů'!A:B,"Parametr nenalezen"))</f>
        <v>Číselníková hodnota</v>
      </c>
      <c r="D53">
        <v>0</v>
      </c>
      <c r="E53" s="30" t="s">
        <v>255</v>
      </c>
      <c r="F53" s="43" t="str">
        <f>IF($B53="","",IFERROR(IF(VLOOKUP($B53,$B$2:$O52,5,0)="","",VLOOKUP($B53,$B$2:$O52,5,0)),""))</f>
        <v>Síťové</v>
      </c>
      <c r="G53" s="43" t="str">
        <f>IF($B53="","",IFERROR(IF(VLOOKUP($B53,$B$2:$O52,6,0)="","",VLOOKUP($B53,$B$2:$O52,6,0)),""))</f>
        <v>Bateriové</v>
      </c>
      <c r="H53" s="43" t="str">
        <f>IF($B53="","",IFERROR(IF(VLOOKUP($B53,$B$2:$O52,7,0)="","",VLOOKUP($B53,$B$2:$O52,7,0)),""))</f>
        <v>Bez baterií</v>
      </c>
      <c r="I53" s="43" t="str">
        <f>IF($B53="","",IFERROR(IF(VLOOKUP($B53,$B$2:$O52,8,0)="","",VLOOKUP($B53,$B$2:$O52,8,0)),""))</f>
        <v>230 V</v>
      </c>
      <c r="J53" s="43" t="str">
        <f>IF($B53="","",IFERROR(IF(VLOOKUP($B53,$B$2:$O52,9,0)="","",VLOOKUP($B53,$B$2:$O52,9,0)),""))</f>
        <v>12 V</v>
      </c>
      <c r="K53" s="43" t="str">
        <f>IF($B53="","",IFERROR(IF(VLOOKUP($B53,$B$2:$O52,10,0)="","",VLOOKUP($B53,$B$2:$O52,10,0)),""))</f>
        <v/>
      </c>
      <c r="L53" s="43" t="str">
        <f>IF($B53="","",IFERROR(IF(VLOOKUP($B53,$B$2:$O52,11,0)="","",VLOOKUP($B53,$B$2:$O52,11,0)),""))</f>
        <v/>
      </c>
      <c r="M53" s="43" t="str">
        <f>IF($B53="","",IFERROR(IF(VLOOKUP($B53,$B$2:$O52,12,0)="","",VLOOKUP($B53,$B$2:$O52,12,0)),""))</f>
        <v/>
      </c>
      <c r="N53" s="43" t="str">
        <f>IF($B53="","",IFERROR(IF(VLOOKUP($B53,$B$2:$O52,13,0)="","",VLOOKUP($B53,$B$2:$O52,13,0)),""))</f>
        <v/>
      </c>
      <c r="O53" s="43" t="str">
        <f>IF($B53="","",IFERROR(IF(VLOOKUP($B53,$B$2:$O52,14,0)="","",VLOOKUP($B53,$B$2:$O52,14,0)),""))</f>
        <v/>
      </c>
    </row>
    <row r="54" spans="1:15" x14ac:dyDescent="0.25">
      <c r="A54" t="str" cm="1">
        <f t="array" ref="A54">IF(OR(B54="",E54=""),"",CONCATENATE(IFERROR(IF(SEARCH(B54,_xlfn.TEXTJOIN(",",TRUE,IF(E$2:E53=E54,B$2:B53,"")))&gt;0,"Duplikát parametru","Parametr OK"),"Parametr OK"),"; ",MATCH(B54,B:B,0)))</f>
        <v>Parametr OK; 18</v>
      </c>
      <c r="B54" t="s">
        <v>121</v>
      </c>
      <c r="C54" s="13" t="str" cm="1">
        <f t="array" ref="C54:D54">IF(A54="","",_xlfn.XLOOKUP(B54,'Parametry a typy produktů'!C:C,'Parametry a typy produktů'!A:B,"Parametr nenalezen"))</f>
        <v>Číselníková hodnota</v>
      </c>
      <c r="D54">
        <v>0</v>
      </c>
      <c r="E54" s="30" t="s">
        <v>255</v>
      </c>
      <c r="F54" s="43" t="str">
        <f>IF($B54="","",IFERROR(IF(VLOOKUP($B54,$B$2:$O53,5,0)="","",VLOOKUP($B54,$B$2:$O53,5,0)),""))</f>
        <v>FullHD</v>
      </c>
      <c r="G54" s="43" t="str">
        <f>IF($B54="","",IFERROR(IF(VLOOKUP($B54,$B$2:$O53,6,0)="","",VLOOKUP($B54,$B$2:$O53,6,0)),""))</f>
        <v>HD</v>
      </c>
      <c r="H54" s="43" t="str">
        <f>IF($B54="","",IFERROR(IF(VLOOKUP($B54,$B$2:$O53,7,0)="","",VLOOKUP($B54,$B$2:$O53,7,0)),""))</f>
        <v/>
      </c>
      <c r="I54" s="43" t="str">
        <f>IF($B54="","",IFERROR(IF(VLOOKUP($B54,$B$2:$O53,8,0)="","",VLOOKUP($B54,$B$2:$O53,8,0)),""))</f>
        <v/>
      </c>
      <c r="J54" s="43" t="str">
        <f>IF($B54="","",IFERROR(IF(VLOOKUP($B54,$B$2:$O53,9,0)="","",VLOOKUP($B54,$B$2:$O53,9,0)),""))</f>
        <v/>
      </c>
      <c r="K54" s="43" t="str">
        <f>IF($B54="","",IFERROR(IF(VLOOKUP($B54,$B$2:$O53,10,0)="","",VLOOKUP($B54,$B$2:$O53,10,0)),""))</f>
        <v/>
      </c>
      <c r="L54" s="43" t="str">
        <f>IF($B54="","",IFERROR(IF(VLOOKUP($B54,$B$2:$O53,11,0)="","",VLOOKUP($B54,$B$2:$O53,11,0)),""))</f>
        <v/>
      </c>
      <c r="M54" s="43" t="str">
        <f>IF($B54="","",IFERROR(IF(VLOOKUP($B54,$B$2:$O53,12,0)="","",VLOOKUP($B54,$B$2:$O53,12,0)),""))</f>
        <v/>
      </c>
      <c r="N54" s="43" t="str">
        <f>IF($B54="","",IFERROR(IF(VLOOKUP($B54,$B$2:$O53,13,0)="","",VLOOKUP($B54,$B$2:$O53,13,0)),""))</f>
        <v/>
      </c>
      <c r="O54" s="43" t="str">
        <f>IF($B54="","",IFERROR(IF(VLOOKUP($B54,$B$2:$O53,14,0)="","",VLOOKUP($B54,$B$2:$O53,14,0)),""))</f>
        <v/>
      </c>
    </row>
    <row r="55" spans="1:15" x14ac:dyDescent="0.25">
      <c r="A55" t="str" cm="1">
        <f t="array" ref="A55">IF(OR(B55="",E55=""),"",CONCATENATE(IFERROR(IF(SEARCH(B55,_xlfn.TEXTJOIN(",",TRUE,IF(E$2:E54=E55,B$2:B54,"")))&gt;0,"Duplikát parametru","Parametr OK"),"Parametr OK"),"; ",MATCH(B55,B:B,0)))</f>
        <v>Parametr OK; 19</v>
      </c>
      <c r="B55" t="s">
        <v>58</v>
      </c>
      <c r="C55" s="13" t="str" cm="1">
        <f t="array" ref="C55:D55">IF(A55="","",_xlfn.XLOOKUP(B55,'Parametry a typy produktů'!C:C,'Parametry a typy produktů'!A:B,"Parametr nenalezen"))</f>
        <v>Multihodnota</v>
      </c>
      <c r="D55">
        <v>0</v>
      </c>
      <c r="E55" s="30" t="s">
        <v>255</v>
      </c>
      <c r="F55" s="43" t="str">
        <f>IF($B55="","",IFERROR(IF(VLOOKUP($B55,$B$2:$O54,5,0)="","",VLOOKUP($B55,$B$2:$O54,5,0)),""))</f>
        <v>Paměťová karta|Cloud</v>
      </c>
      <c r="G55" s="43" t="str">
        <f>IF($B55="","",IFERROR(IF(VLOOKUP($B55,$B$2:$O54,6,0)="","",VLOOKUP($B55,$B$2:$O54,6,0)),""))</f>
        <v/>
      </c>
      <c r="H55" s="43" t="str">
        <f>IF($B55="","",IFERROR(IF(VLOOKUP($B55,$B$2:$O54,7,0)="","",VLOOKUP($B55,$B$2:$O54,7,0)),""))</f>
        <v/>
      </c>
      <c r="I55" s="43" t="str">
        <f>IF($B55="","",IFERROR(IF(VLOOKUP($B55,$B$2:$O54,8,0)="","",VLOOKUP($B55,$B$2:$O54,8,0)),""))</f>
        <v/>
      </c>
      <c r="J55" s="43" t="str">
        <f>IF($B55="","",IFERROR(IF(VLOOKUP($B55,$B$2:$O54,9,0)="","",VLOOKUP($B55,$B$2:$O54,9,0)),""))</f>
        <v/>
      </c>
      <c r="K55" s="43" t="str">
        <f>IF($B55="","",IFERROR(IF(VLOOKUP($B55,$B$2:$O54,10,0)="","",VLOOKUP($B55,$B$2:$O54,10,0)),""))</f>
        <v/>
      </c>
      <c r="L55" s="43" t="str">
        <f>IF($B55="","",IFERROR(IF(VLOOKUP($B55,$B$2:$O54,11,0)="","",VLOOKUP($B55,$B$2:$O54,11,0)),""))</f>
        <v/>
      </c>
      <c r="M55" s="43" t="str">
        <f>IF($B55="","",IFERROR(IF(VLOOKUP($B55,$B$2:$O54,12,0)="","",VLOOKUP($B55,$B$2:$O54,12,0)),""))</f>
        <v/>
      </c>
      <c r="N55" s="43" t="str">
        <f>IF($B55="","",IFERROR(IF(VLOOKUP($B55,$B$2:$O54,13,0)="","",VLOOKUP($B55,$B$2:$O54,13,0)),""))</f>
        <v/>
      </c>
      <c r="O55" s="43" t="str">
        <f>IF($B55="","",IFERROR(IF(VLOOKUP($B55,$B$2:$O54,14,0)="","",VLOOKUP($B55,$B$2:$O54,14,0)),""))</f>
        <v/>
      </c>
    </row>
    <row r="56" spans="1:15" x14ac:dyDescent="0.25">
      <c r="A56" t="str" cm="1">
        <f t="array" ref="A56">IF(OR(B56="",E56=""),"",CONCATENATE(IFERROR(IF(SEARCH(B56,_xlfn.TEXTJOIN(",",TRUE,IF(E$2:E55=E56,B$2:B55,"")))&gt;0,"Duplikát parametru","Parametr OK"),"Parametr OK"),"; ",MATCH(B56,B:B,0)))</f>
        <v>Parametr OK; 20</v>
      </c>
      <c r="B56" t="s">
        <v>75</v>
      </c>
      <c r="C56" s="13" t="str" cm="1">
        <f t="array" ref="C56:D56">IF(A56="","",_xlfn.XLOOKUP(B56,'Parametry a typy produktů'!C:C,'Parametry a typy produktů'!A:B,"Parametr nenalezen"))</f>
        <v>Multihodnota</v>
      </c>
      <c r="D56">
        <v>0</v>
      </c>
      <c r="E56" s="30" t="s">
        <v>255</v>
      </c>
      <c r="F56" s="43" t="str">
        <f>IF($B56="","",IFERROR(IF(VLOOKUP($B56,$B$2:$O55,5,0)="","",VLOOKUP($B56,$B$2:$O55,5,0)),""))</f>
        <v>Čeština|Slovenština|Angličtina</v>
      </c>
      <c r="G56" s="43" t="str">
        <f>IF($B56="","",IFERROR(IF(VLOOKUP($B56,$B$2:$O55,6,0)="","",VLOOKUP($B56,$B$2:$O55,6,0)),""))</f>
        <v/>
      </c>
      <c r="H56" s="43" t="str">
        <f>IF($B56="","",IFERROR(IF(VLOOKUP($B56,$B$2:$O55,7,0)="","",VLOOKUP($B56,$B$2:$O55,7,0)),""))</f>
        <v/>
      </c>
      <c r="I56" s="43" t="str">
        <f>IF($B56="","",IFERROR(IF(VLOOKUP($B56,$B$2:$O55,8,0)="","",VLOOKUP($B56,$B$2:$O55,8,0)),""))</f>
        <v/>
      </c>
      <c r="J56" s="43" t="str">
        <f>IF($B56="","",IFERROR(IF(VLOOKUP($B56,$B$2:$O55,9,0)="","",VLOOKUP($B56,$B$2:$O55,9,0)),""))</f>
        <v/>
      </c>
      <c r="K56" s="43" t="str">
        <f>IF($B56="","",IFERROR(IF(VLOOKUP($B56,$B$2:$O55,10,0)="","",VLOOKUP($B56,$B$2:$O55,10,0)),""))</f>
        <v/>
      </c>
      <c r="L56" s="43" t="str">
        <f>IF($B56="","",IFERROR(IF(VLOOKUP($B56,$B$2:$O55,11,0)="","",VLOOKUP($B56,$B$2:$O55,11,0)),""))</f>
        <v/>
      </c>
      <c r="M56" s="43" t="str">
        <f>IF($B56="","",IFERROR(IF(VLOOKUP($B56,$B$2:$O55,12,0)="","",VLOOKUP($B56,$B$2:$O55,12,0)),""))</f>
        <v/>
      </c>
      <c r="N56" s="43" t="str">
        <f>IF($B56="","",IFERROR(IF(VLOOKUP($B56,$B$2:$O55,13,0)="","",VLOOKUP($B56,$B$2:$O55,13,0)),""))</f>
        <v/>
      </c>
      <c r="O56" s="43" t="str">
        <f>IF($B56="","",IFERROR(IF(VLOOKUP($B56,$B$2:$O55,14,0)="","",VLOOKUP($B56,$B$2:$O55,14,0)),""))</f>
        <v/>
      </c>
    </row>
    <row r="57" spans="1:15" x14ac:dyDescent="0.25">
      <c r="A57" t="str" cm="1">
        <f t="array" ref="A57">IF(OR(B57="",E57=""),"",CONCATENATE(IFERROR(IF(SEARCH(B57,_xlfn.TEXTJOIN(",",TRUE,IF(E$2:E56=E57,B$2:B56,"")))&gt;0,"Duplikát parametru","Parametr OK"),"Parametr OK"),"; ",MATCH(B57,B:B,0)))</f>
        <v>Parametr OK; 22</v>
      </c>
      <c r="B57" t="s">
        <v>78</v>
      </c>
      <c r="C57" s="13" t="str" cm="1">
        <f t="array" ref="C57:D57">IF(A57="","",_xlfn.XLOOKUP(B57,'Parametry a typy produktů'!C:C,'Parametry a typy produktů'!A:B,"Parametr nenalezen"))</f>
        <v>Číselníková hodnota</v>
      </c>
      <c r="D57">
        <v>0</v>
      </c>
      <c r="E57" s="30" t="s">
        <v>255</v>
      </c>
      <c r="F57" s="43" t="str">
        <f>IF($B57="","",IFERROR(IF(VLOOKUP($B57,$B$2:$O56,5,0)="","",VLOOKUP($B57,$B$2:$O56,5,0)),""))</f>
        <v>H.264</v>
      </c>
      <c r="G57" s="43" t="str">
        <f>IF($B57="","",IFERROR(IF(VLOOKUP($B57,$B$2:$O56,6,0)="","",VLOOKUP($B57,$B$2:$O56,6,0)),""))</f>
        <v>H.265</v>
      </c>
      <c r="H57" s="43" t="str">
        <f>IF($B57="","",IFERROR(IF(VLOOKUP($B57,$B$2:$O56,7,0)="","",VLOOKUP($B57,$B$2:$O56,7,0)),""))</f>
        <v/>
      </c>
      <c r="I57" s="43" t="str">
        <f>IF($B57="","",IFERROR(IF(VLOOKUP($B57,$B$2:$O56,8,0)="","",VLOOKUP($B57,$B$2:$O56,8,0)),""))</f>
        <v/>
      </c>
      <c r="J57" s="43" t="str">
        <f>IF($B57="","",IFERROR(IF(VLOOKUP($B57,$B$2:$O56,9,0)="","",VLOOKUP($B57,$B$2:$O56,9,0)),""))</f>
        <v/>
      </c>
      <c r="K57" s="43" t="str">
        <f>IF($B57="","",IFERROR(IF(VLOOKUP($B57,$B$2:$O56,10,0)="","",VLOOKUP($B57,$B$2:$O56,10,0)),""))</f>
        <v/>
      </c>
      <c r="L57" s="43" t="str">
        <f>IF($B57="","",IFERROR(IF(VLOOKUP($B57,$B$2:$O56,11,0)="","",VLOOKUP($B57,$B$2:$O56,11,0)),""))</f>
        <v/>
      </c>
      <c r="M57" s="43" t="str">
        <f>IF($B57="","",IFERROR(IF(VLOOKUP($B57,$B$2:$O56,12,0)="","",VLOOKUP($B57,$B$2:$O56,12,0)),""))</f>
        <v/>
      </c>
      <c r="N57" s="43" t="str">
        <f>IF($B57="","",IFERROR(IF(VLOOKUP($B57,$B$2:$O56,13,0)="","",VLOOKUP($B57,$B$2:$O56,13,0)),""))</f>
        <v/>
      </c>
      <c r="O57" s="43" t="str">
        <f>IF($B57="","",IFERROR(IF(VLOOKUP($B57,$B$2:$O56,14,0)="","",VLOOKUP($B57,$B$2:$O56,14,0)),""))</f>
        <v/>
      </c>
    </row>
    <row r="58" spans="1:15" x14ac:dyDescent="0.25">
      <c r="A58" t="str" cm="1">
        <f t="array" ref="A58">IF(OR(B58="",E58=""),"",CONCATENATE(IFERROR(IF(SEARCH(B58,_xlfn.TEXTJOIN(",",TRUE,IF(E$2:E57=E58,B$2:B57,"")))&gt;0,"Duplikát parametru","Parametr OK"),"Parametr OK"),"; ",MATCH(B58,B:B,0)))</f>
        <v>Parametr OK; 23</v>
      </c>
      <c r="B58" t="s">
        <v>79</v>
      </c>
      <c r="C58" s="13" t="str" cm="1">
        <f t="array" ref="C58:D58">IF(A58="","",_xlfn.XLOOKUP(B58,'Parametry a typy produktů'!C:C,'Parametry a typy produktů'!A:B,"Parametr nenalezen"))</f>
        <v>Číselníková hodnota</v>
      </c>
      <c r="D58">
        <v>0</v>
      </c>
      <c r="E58" s="30" t="s">
        <v>255</v>
      </c>
      <c r="F58" s="43" t="str">
        <f>IF($B58="","",IFERROR(IF(VLOOKUP($B58,$B$2:$O57,5,0)="","",VLOOKUP($B58,$B$2:$O57,5,0)),""))</f>
        <v>microSDHC</v>
      </c>
      <c r="G58" s="43" t="str">
        <f>IF($B58="","",IFERROR(IF(VLOOKUP($B58,$B$2:$O57,6,0)="","",VLOOKUP($B58,$B$2:$O57,6,0)),""))</f>
        <v>microSDXC</v>
      </c>
      <c r="H58" s="43" t="str">
        <f>IF($B58="","",IFERROR(IF(VLOOKUP($B58,$B$2:$O57,7,0)="","",VLOOKUP($B58,$B$2:$O57,7,0)),""))</f>
        <v/>
      </c>
      <c r="I58" s="43" t="str">
        <f>IF($B58="","",IFERROR(IF(VLOOKUP($B58,$B$2:$O57,8,0)="","",VLOOKUP($B58,$B$2:$O57,8,0)),""))</f>
        <v/>
      </c>
      <c r="J58" s="43" t="str">
        <f>IF($B58="","",IFERROR(IF(VLOOKUP($B58,$B$2:$O57,9,0)="","",VLOOKUP($B58,$B$2:$O57,9,0)),""))</f>
        <v/>
      </c>
      <c r="K58" s="43" t="str">
        <f>IF($B58="","",IFERROR(IF(VLOOKUP($B58,$B$2:$O57,10,0)="","",VLOOKUP($B58,$B$2:$O57,10,0)),""))</f>
        <v/>
      </c>
      <c r="L58" s="43" t="str">
        <f>IF($B58="","",IFERROR(IF(VLOOKUP($B58,$B$2:$O57,11,0)="","",VLOOKUP($B58,$B$2:$O57,11,0)),""))</f>
        <v/>
      </c>
      <c r="M58" s="43" t="str">
        <f>IF($B58="","",IFERROR(IF(VLOOKUP($B58,$B$2:$O57,12,0)="","",VLOOKUP($B58,$B$2:$O57,12,0)),""))</f>
        <v/>
      </c>
      <c r="N58" s="43" t="str">
        <f>IF($B58="","",IFERROR(IF(VLOOKUP($B58,$B$2:$O57,13,0)="","",VLOOKUP($B58,$B$2:$O57,13,0)),""))</f>
        <v/>
      </c>
      <c r="O58" s="43" t="str">
        <f>IF($B58="","",IFERROR(IF(VLOOKUP($B58,$B$2:$O57,14,0)="","",VLOOKUP($B58,$B$2:$O57,14,0)),""))</f>
        <v/>
      </c>
    </row>
    <row r="59" spans="1:15" x14ac:dyDescent="0.25">
      <c r="A59" t="str" cm="1">
        <f t="array" ref="A59">IF(OR(B59="",E59=""),"",CONCATENATE(IFERROR(IF(SEARCH(B59,_xlfn.TEXTJOIN(",",TRUE,IF(E$2:E58=E59,B$2:B58,"")))&gt;0,"Duplikát parametru","Parametr OK"),"Parametr OK"),"; ",MATCH(B59,B:B,0)))</f>
        <v>Parametr OK; 24</v>
      </c>
      <c r="B59" t="s">
        <v>153</v>
      </c>
      <c r="C59" s="13" t="str" cm="1">
        <f t="array" ref="C59:D59">IF(A59="","",_xlfn.XLOOKUP(B59,'Parametry a typy produktů'!C:C,'Parametry a typy produktů'!A:B,"Parametr nenalezen"))</f>
        <v>Číselníková hodnota</v>
      </c>
      <c r="D59">
        <v>0</v>
      </c>
      <c r="E59" s="30" t="s">
        <v>255</v>
      </c>
      <c r="F59" s="43" t="str">
        <f>IF($B59="","",IFERROR(IF(VLOOKUP($B59,$B$2:$O58,5,0)="","",VLOOKUP($B59,$B$2:$O58,5,0)),""))</f>
        <v>IP20</v>
      </c>
      <c r="G59" s="43" t="str">
        <f>IF($B59="","",IFERROR(IF(VLOOKUP($B59,$B$2:$O58,6,0)="","",VLOOKUP($B59,$B$2:$O58,6,0)),""))</f>
        <v>IP44</v>
      </c>
      <c r="H59" s="43" t="str">
        <f>IF($B59="","",IFERROR(IF(VLOOKUP($B59,$B$2:$O58,7,0)="","",VLOOKUP($B59,$B$2:$O58,7,0)),""))</f>
        <v>IP54</v>
      </c>
      <c r="I59" s="43" t="str">
        <f>IF($B59="","",IFERROR(IF(VLOOKUP($B59,$B$2:$O58,8,0)="","",VLOOKUP($B59,$B$2:$O58,8,0)),""))</f>
        <v>IP65+</v>
      </c>
      <c r="J59" s="43" t="str">
        <f>IF($B59="","",IFERROR(IF(VLOOKUP($B59,$B$2:$O58,9,0)="","",VLOOKUP($B59,$B$2:$O58,9,0)),""))</f>
        <v/>
      </c>
      <c r="K59" s="43" t="str">
        <f>IF($B59="","",IFERROR(IF(VLOOKUP($B59,$B$2:$O58,10,0)="","",VLOOKUP($B59,$B$2:$O58,10,0)),""))</f>
        <v/>
      </c>
      <c r="L59" s="43" t="str">
        <f>IF($B59="","",IFERROR(IF(VLOOKUP($B59,$B$2:$O58,11,0)="","",VLOOKUP($B59,$B$2:$O58,11,0)),""))</f>
        <v/>
      </c>
      <c r="M59" s="43" t="str">
        <f>IF($B59="","",IFERROR(IF(VLOOKUP($B59,$B$2:$O58,12,0)="","",VLOOKUP($B59,$B$2:$O58,12,0)),""))</f>
        <v/>
      </c>
      <c r="N59" s="43" t="str">
        <f>IF($B59="","",IFERROR(IF(VLOOKUP($B59,$B$2:$O58,13,0)="","",VLOOKUP($B59,$B$2:$O58,13,0)),""))</f>
        <v/>
      </c>
      <c r="O59" s="43" t="str">
        <f>IF($B59="","",IFERROR(IF(VLOOKUP($B59,$B$2:$O58,14,0)="","",VLOOKUP($B59,$B$2:$O58,14,0)),""))</f>
        <v/>
      </c>
    </row>
    <row r="60" spans="1:15" x14ac:dyDescent="0.25">
      <c r="A60" t="str" cm="1">
        <f t="array" ref="A60">IF(OR(B60="",E60=""),"",CONCATENATE(IFERROR(IF(SEARCH(B60,_xlfn.TEXTJOIN(",",TRUE,IF(E$2:E59=E60,B$2:B59,"")))&gt;0,"Duplikát parametru","Parametr OK"),"Parametr OK"),"; ",MATCH(B60,B:B,0)))</f>
        <v>Parametr OK; 17</v>
      </c>
      <c r="B60" t="s">
        <v>9</v>
      </c>
      <c r="C60" s="13" t="str" cm="1">
        <f t="array" ref="C60:D60">IF(A60="","",_xlfn.XLOOKUP(B60,'Parametry a typy produktů'!C:C,'Parametry a typy produktů'!A:B,"Parametr nenalezen"))</f>
        <v>Číselníková hodnota</v>
      </c>
      <c r="D60">
        <v>0</v>
      </c>
      <c r="E60" s="30" t="s">
        <v>259</v>
      </c>
      <c r="F60" s="43" t="str">
        <f>IF($B60="","",IFERROR(IF(VLOOKUP($B60,$B$2:$O59,5,0)="","",VLOOKUP($B60,$B$2:$O59,5,0)),""))</f>
        <v>Síťové</v>
      </c>
      <c r="G60" s="43" t="str">
        <f>IF($B60="","",IFERROR(IF(VLOOKUP($B60,$B$2:$O59,6,0)="","",VLOOKUP($B60,$B$2:$O59,6,0)),""))</f>
        <v>Bateriové</v>
      </c>
      <c r="H60" s="43" t="str">
        <f>IF($B60="","",IFERROR(IF(VLOOKUP($B60,$B$2:$O59,7,0)="","",VLOOKUP($B60,$B$2:$O59,7,0)),""))</f>
        <v>Bez baterií</v>
      </c>
      <c r="I60" s="43" t="str">
        <f>IF($B60="","",IFERROR(IF(VLOOKUP($B60,$B$2:$O59,8,0)="","",VLOOKUP($B60,$B$2:$O59,8,0)),""))</f>
        <v>230 V</v>
      </c>
      <c r="J60" s="43" t="str">
        <f>IF($B60="","",IFERROR(IF(VLOOKUP($B60,$B$2:$O59,9,0)="","",VLOOKUP($B60,$B$2:$O59,9,0)),""))</f>
        <v>12 V</v>
      </c>
      <c r="K60" s="43" t="str">
        <f>IF($B60="","",IFERROR(IF(VLOOKUP($B60,$B$2:$O59,10,0)="","",VLOOKUP($B60,$B$2:$O59,10,0)),""))</f>
        <v/>
      </c>
      <c r="L60" s="43" t="str">
        <f>IF($B60="","",IFERROR(IF(VLOOKUP($B60,$B$2:$O59,11,0)="","",VLOOKUP($B60,$B$2:$O59,11,0)),""))</f>
        <v/>
      </c>
      <c r="M60" s="43" t="str">
        <f>IF($B60="","",IFERROR(IF(VLOOKUP($B60,$B$2:$O59,12,0)="","",VLOOKUP($B60,$B$2:$O59,12,0)),""))</f>
        <v/>
      </c>
      <c r="N60" s="43" t="str">
        <f>IF($B60="","",IFERROR(IF(VLOOKUP($B60,$B$2:$O59,13,0)="","",VLOOKUP($B60,$B$2:$O59,13,0)),""))</f>
        <v/>
      </c>
      <c r="O60" s="43" t="str">
        <f>IF($B60="","",IFERROR(IF(VLOOKUP($B60,$B$2:$O59,14,0)="","",VLOOKUP($B60,$B$2:$O59,14,0)),""))</f>
        <v/>
      </c>
    </row>
    <row r="61" spans="1:15" x14ac:dyDescent="0.25">
      <c r="A61" t="str" cm="1">
        <f t="array" ref="A61">IF(OR(B61="",E61=""),"",CONCATENATE(IFERROR(IF(SEARCH(B61,_xlfn.TEXTJOIN(",",TRUE,IF(E$2:E60=E61,B$2:B60,"")))&gt;0,"Duplikát parametru","Parametr OK"),"Parametr OK"),"; ",MATCH(B61,B:B,0)))</f>
        <v>Parametr OK; 61</v>
      </c>
      <c r="B61" t="s">
        <v>312</v>
      </c>
      <c r="C61" s="13" t="str" cm="1">
        <f t="array" ref="C61:D61">IF(A61="","",_xlfn.XLOOKUP(B61,'Parametry a typy produktů'!C:C,'Parametry a typy produktů'!A:B,"Parametr nenalezen"))</f>
        <v>Číselníková hodnota</v>
      </c>
      <c r="D61">
        <v>0</v>
      </c>
      <c r="E61" s="30" t="s">
        <v>259</v>
      </c>
      <c r="F61" s="43" t="s">
        <v>343</v>
      </c>
      <c r="G61" s="43" t="s">
        <v>344</v>
      </c>
      <c r="H61" s="43" t="str">
        <f>IF($B61="","",IFERROR(IF(VLOOKUP($B61,$B$2:$O60,7,0)="","",VLOOKUP($B61,$B$2:$O60,7,0)),""))</f>
        <v/>
      </c>
      <c r="I61" s="43" t="str">
        <f>IF($B61="","",IFERROR(IF(VLOOKUP($B61,$B$2:$O60,8,0)="","",VLOOKUP($B61,$B$2:$O60,8,0)),""))</f>
        <v/>
      </c>
      <c r="J61" s="43" t="str">
        <f>IF($B61="","",IFERROR(IF(VLOOKUP($B61,$B$2:$O60,9,0)="","",VLOOKUP($B61,$B$2:$O60,9,0)),""))</f>
        <v/>
      </c>
      <c r="K61" s="43" t="str">
        <f>IF($B61="","",IFERROR(IF(VLOOKUP($B61,$B$2:$O60,10,0)="","",VLOOKUP($B61,$B$2:$O60,10,0)),""))</f>
        <v/>
      </c>
      <c r="L61" s="43" t="str">
        <f>IF($B61="","",IFERROR(IF(VLOOKUP($B61,$B$2:$O60,11,0)="","",VLOOKUP($B61,$B$2:$O60,11,0)),""))</f>
        <v/>
      </c>
      <c r="M61" s="43" t="str">
        <f>IF($B61="","",IFERROR(IF(VLOOKUP($B61,$B$2:$O60,12,0)="","",VLOOKUP($B61,$B$2:$O60,12,0)),""))</f>
        <v/>
      </c>
      <c r="N61" s="43" t="str">
        <f>IF($B61="","",IFERROR(IF(VLOOKUP($B61,$B$2:$O60,13,0)="","",VLOOKUP($B61,$B$2:$O60,13,0)),""))</f>
        <v/>
      </c>
      <c r="O61" s="43" t="str">
        <f>IF($B61="","",IFERROR(IF(VLOOKUP($B61,$B$2:$O60,14,0)="","",VLOOKUP($B61,$B$2:$O60,14,0)),""))</f>
        <v/>
      </c>
    </row>
    <row r="62" spans="1:15" x14ac:dyDescent="0.25">
      <c r="A62" t="str" cm="1">
        <f t="array" ref="A62">IF(OR(B62="",E62=""),"",CONCATENATE(IFERROR(IF(SEARCH(B62,_xlfn.TEXTJOIN(",",TRUE,IF(E$2:E61=E62,B$2:B61,"")))&gt;0,"Duplikát parametru","Parametr OK"),"Parametr OK"),"; ",MATCH(B62,B:B,0)))</f>
        <v>Parametr OK; 62</v>
      </c>
      <c r="B62" t="s">
        <v>348</v>
      </c>
      <c r="C62" s="13" t="str" cm="1">
        <f t="array" ref="C62:D62">IF(A62="","",_xlfn.XLOOKUP(B62,'Parametry a typy produktů'!C:C,'Parametry a typy produktů'!A:B,"Parametr nenalezen"))</f>
        <v>Číselníková hodnota</v>
      </c>
      <c r="D62">
        <v>0</v>
      </c>
      <c r="E62" s="30" t="s">
        <v>260</v>
      </c>
      <c r="F62" s="43" t="s">
        <v>496</v>
      </c>
      <c r="G62" s="43" t="s">
        <v>629</v>
      </c>
      <c r="H62" s="43" t="s">
        <v>497</v>
      </c>
      <c r="I62" s="43" t="str">
        <f>IF($B62="","",IFERROR(IF(VLOOKUP($B62,$B$2:$O61,8,0)="","",VLOOKUP($B62,$B$2:$O61,8,0)),""))</f>
        <v/>
      </c>
      <c r="J62" s="43" t="str">
        <f>IF($B62="","",IFERROR(IF(VLOOKUP($B62,$B$2:$O61,9,0)="","",VLOOKUP($B62,$B$2:$O61,9,0)),""))</f>
        <v/>
      </c>
      <c r="K62" s="43" t="str">
        <f>IF($B62="","",IFERROR(IF(VLOOKUP($B62,$B$2:$O61,10,0)="","",VLOOKUP($B62,$B$2:$O61,10,0)),""))</f>
        <v/>
      </c>
      <c r="L62" s="43" t="str">
        <f>IF($B62="","",IFERROR(IF(VLOOKUP($B62,$B$2:$O61,11,0)="","",VLOOKUP($B62,$B$2:$O61,11,0)),""))</f>
        <v/>
      </c>
      <c r="M62" s="43" t="str">
        <f>IF($B62="","",IFERROR(IF(VLOOKUP($B62,$B$2:$O61,12,0)="","",VLOOKUP($B62,$B$2:$O61,12,0)),""))</f>
        <v/>
      </c>
      <c r="N62" s="43" t="str">
        <f>IF($B62="","",IFERROR(IF(VLOOKUP($B62,$B$2:$O61,13,0)="","",VLOOKUP($B62,$B$2:$O61,13,0)),""))</f>
        <v/>
      </c>
      <c r="O62" s="43" t="str">
        <f>IF($B62="","",IFERROR(IF(VLOOKUP($B62,$B$2:$O61,14,0)="","",VLOOKUP($B62,$B$2:$O61,14,0)),""))</f>
        <v/>
      </c>
    </row>
    <row r="63" spans="1:15" x14ac:dyDescent="0.25">
      <c r="A63" t="str" cm="1">
        <f t="array" ref="A63">IF(OR(B63="",E63=""),"",CONCATENATE(IFERROR(IF(SEARCH(B63,_xlfn.TEXTJOIN(",",TRUE,IF(E$2:E62=E63,B$2:B62,"")))&gt;0,"Duplikát parametru","Parametr OK"),"Parametr OK"),"; ",MATCH(B63,B:B,0)))</f>
        <v>Parametr OK; 63</v>
      </c>
      <c r="B63" t="s">
        <v>349</v>
      </c>
      <c r="C63" s="13" t="str" cm="1">
        <f t="array" ref="C63:D63">IF(A63="","",_xlfn.XLOOKUP(B63,'Parametry a typy produktů'!C:C,'Parametry a typy produktů'!A:B,"Parametr nenalezen"))</f>
        <v>Číselníková hodnota</v>
      </c>
      <c r="D63">
        <v>0</v>
      </c>
      <c r="E63" s="30" t="s">
        <v>260</v>
      </c>
      <c r="F63" s="43" t="s">
        <v>354</v>
      </c>
      <c r="G63" s="43" t="s">
        <v>355</v>
      </c>
      <c r="H63" s="43" t="str">
        <f>IF($B63="","",IFERROR(IF(VLOOKUP($B63,$B$2:$O62,7,0)="","",VLOOKUP($B63,$B$2:$O62,7,0)),""))</f>
        <v/>
      </c>
      <c r="I63" s="43" t="str">
        <f>IF($B63="","",IFERROR(IF(VLOOKUP($B63,$B$2:$O62,8,0)="","",VLOOKUP($B63,$B$2:$O62,8,0)),""))</f>
        <v/>
      </c>
      <c r="J63" s="43" t="str">
        <f>IF($B63="","",IFERROR(IF(VLOOKUP($B63,$B$2:$O62,9,0)="","",VLOOKUP($B63,$B$2:$O62,9,0)),""))</f>
        <v/>
      </c>
      <c r="K63" s="43" t="str">
        <f>IF($B63="","",IFERROR(IF(VLOOKUP($B63,$B$2:$O62,10,0)="","",VLOOKUP($B63,$B$2:$O62,10,0)),""))</f>
        <v/>
      </c>
      <c r="L63" s="43" t="str">
        <f>IF($B63="","",IFERROR(IF(VLOOKUP($B63,$B$2:$O62,11,0)="","",VLOOKUP($B63,$B$2:$O62,11,0)),""))</f>
        <v/>
      </c>
      <c r="M63" s="43" t="str">
        <f>IF($B63="","",IFERROR(IF(VLOOKUP($B63,$B$2:$O62,12,0)="","",VLOOKUP($B63,$B$2:$O62,12,0)),""))</f>
        <v/>
      </c>
      <c r="N63" s="43" t="str">
        <f>IF($B63="","",IFERROR(IF(VLOOKUP($B63,$B$2:$O62,13,0)="","",VLOOKUP($B63,$B$2:$O62,13,0)),""))</f>
        <v/>
      </c>
      <c r="O63" s="43" t="str">
        <f>IF($B63="","",IFERROR(IF(VLOOKUP($B63,$B$2:$O62,14,0)="","",VLOOKUP($B63,$B$2:$O62,14,0)),""))</f>
        <v/>
      </c>
    </row>
    <row r="64" spans="1:15" x14ac:dyDescent="0.25">
      <c r="A64" t="str" cm="1">
        <f t="array" ref="A64">IF(OR(B64="",E64=""),"",CONCATENATE(IFERROR(IF(SEARCH(B64,_xlfn.TEXTJOIN(",",TRUE,IF(E$2:E63=E64,B$2:B63,"")))&gt;0,"Duplikát parametru","Parametr OK"),"Parametr OK"),"; ",MATCH(B64,B:B,0)))</f>
        <v>Parametr OK; 64</v>
      </c>
      <c r="B64" t="s">
        <v>361</v>
      </c>
      <c r="C64" s="13" t="str" cm="1">
        <f t="array" ref="C64:D64">IF(A64="","",_xlfn.XLOOKUP(B64,'Parametry a typy produktů'!C:C,'Parametry a typy produktů'!A:B,"Parametr nenalezen"))</f>
        <v>Číselníková hodnota</v>
      </c>
      <c r="D64">
        <v>0</v>
      </c>
      <c r="E64" s="30" t="s">
        <v>261</v>
      </c>
      <c r="F64" s="43" t="s">
        <v>165</v>
      </c>
      <c r="G64" s="43" t="s">
        <v>164</v>
      </c>
      <c r="H64" s="43" t="s">
        <v>364</v>
      </c>
      <c r="I64" s="43" t="str">
        <f>IF($B64="","",IFERROR(IF(VLOOKUP($B64,$B$2:$O63,8,0)="","",VLOOKUP($B64,$B$2:$O63,8,0)),""))</f>
        <v/>
      </c>
      <c r="J64" s="43" t="str">
        <f>IF($B64="","",IFERROR(IF(VLOOKUP($B64,$B$2:$O63,9,0)="","",VLOOKUP($B64,$B$2:$O63,9,0)),""))</f>
        <v/>
      </c>
      <c r="K64" s="43" t="str">
        <f>IF($B64="","",IFERROR(IF(VLOOKUP($B64,$B$2:$O63,10,0)="","",VLOOKUP($B64,$B$2:$O63,10,0)),""))</f>
        <v/>
      </c>
      <c r="L64" s="43" t="str">
        <f>IF($B64="","",IFERROR(IF(VLOOKUP($B64,$B$2:$O63,11,0)="","",VLOOKUP($B64,$B$2:$O63,11,0)),""))</f>
        <v/>
      </c>
      <c r="M64" s="43" t="str">
        <f>IF($B64="","",IFERROR(IF(VLOOKUP($B64,$B$2:$O63,12,0)="","",VLOOKUP($B64,$B$2:$O63,12,0)),""))</f>
        <v/>
      </c>
      <c r="N64" s="43" t="str">
        <f>IF($B64="","",IFERROR(IF(VLOOKUP($B64,$B$2:$O63,13,0)="","",VLOOKUP($B64,$B$2:$O63,13,0)),""))</f>
        <v/>
      </c>
      <c r="O64" s="43" t="str">
        <f>IF($B64="","",IFERROR(IF(VLOOKUP($B64,$B$2:$O63,14,0)="","",VLOOKUP($B64,$B$2:$O63,14,0)),""))</f>
        <v/>
      </c>
    </row>
    <row r="65" spans="1:15" x14ac:dyDescent="0.25">
      <c r="A65" t="str" cm="1">
        <f t="array" ref="A65">IF(OR(B65="",E65=""),"",CONCATENATE(IFERROR(IF(SEARCH(B65,_xlfn.TEXTJOIN(",",TRUE,IF(E$2:E64=E65,B$2:B64,"")))&gt;0,"Duplikát parametru","Parametr OK"),"Parametr OK"),"; ",MATCH(B65,B:B,0)))</f>
        <v>Parametr OK; 24</v>
      </c>
      <c r="B65" t="s">
        <v>153</v>
      </c>
      <c r="C65" s="13" t="str" cm="1">
        <f t="array" ref="C65:D65">IF(A65="","",_xlfn.XLOOKUP(B65,'Parametry a typy produktů'!C:C,'Parametry a typy produktů'!A:B,"Parametr nenalezen"))</f>
        <v>Číselníková hodnota</v>
      </c>
      <c r="D65">
        <v>0</v>
      </c>
      <c r="E65" s="30" t="s">
        <v>264</v>
      </c>
      <c r="F65" s="43" t="str">
        <f>IF($B65="","",IFERROR(IF(VLOOKUP($B65,$B$2:$O64,5,0)="","",VLOOKUP($B65,$B$2:$O64,5,0)),""))</f>
        <v>IP20</v>
      </c>
      <c r="G65" s="43" t="str">
        <f>IF($B65="","",IFERROR(IF(VLOOKUP($B65,$B$2:$O64,6,0)="","",VLOOKUP($B65,$B$2:$O64,6,0)),""))</f>
        <v>IP44</v>
      </c>
      <c r="H65" s="43" t="str">
        <f>IF($B65="","",IFERROR(IF(VLOOKUP($B65,$B$2:$O64,7,0)="","",VLOOKUP($B65,$B$2:$O64,7,0)),""))</f>
        <v>IP54</v>
      </c>
      <c r="I65" s="43" t="str">
        <f>IF($B65="","",IFERROR(IF(VLOOKUP($B65,$B$2:$O64,8,0)="","",VLOOKUP($B65,$B$2:$O64,8,0)),""))</f>
        <v>IP65+</v>
      </c>
      <c r="J65" s="43" t="str">
        <f>IF($B65="","",IFERROR(IF(VLOOKUP($B65,$B$2:$O64,9,0)="","",VLOOKUP($B65,$B$2:$O64,9,0)),""))</f>
        <v/>
      </c>
      <c r="K65" s="43" t="str">
        <f>IF($B65="","",IFERROR(IF(VLOOKUP($B65,$B$2:$O64,10,0)="","",VLOOKUP($B65,$B$2:$O64,10,0)),""))</f>
        <v/>
      </c>
      <c r="L65" s="43" t="str">
        <f>IF($B65="","",IFERROR(IF(VLOOKUP($B65,$B$2:$O64,11,0)="","",VLOOKUP($B65,$B$2:$O64,11,0)),""))</f>
        <v/>
      </c>
      <c r="M65" s="43" t="str">
        <f>IF($B65="","",IFERROR(IF(VLOOKUP($B65,$B$2:$O64,12,0)="","",VLOOKUP($B65,$B$2:$O64,12,0)),""))</f>
        <v/>
      </c>
      <c r="N65" s="43" t="str">
        <f>IF($B65="","",IFERROR(IF(VLOOKUP($B65,$B$2:$O64,13,0)="","",VLOOKUP($B65,$B$2:$O64,13,0)),""))</f>
        <v/>
      </c>
      <c r="O65" s="43" t="str">
        <f>IF($B65="","",IFERROR(IF(VLOOKUP($B65,$B$2:$O64,14,0)="","",VLOOKUP($B65,$B$2:$O64,14,0)),""))</f>
        <v/>
      </c>
    </row>
    <row r="66" spans="1:15" x14ac:dyDescent="0.25">
      <c r="A66" t="str" cm="1">
        <f t="array" ref="A66">IF(OR(B66="",E66=""),"",CONCATENATE(IFERROR(IF(SEARCH(B66,_xlfn.TEXTJOIN(",",TRUE,IF(E$2:E65=E66,B$2:B65,"")))&gt;0,"Duplikát parametru","Parametr OK"),"Parametr OK"),"; ",MATCH(B66,B:B,0)))</f>
        <v>Parametr OK; 64</v>
      </c>
      <c r="B66" t="s">
        <v>361</v>
      </c>
      <c r="C66" s="13" t="str" cm="1">
        <f t="array" ref="C66:D66">IF(A66="","",_xlfn.XLOOKUP(B66,'Parametry a typy produktů'!C:C,'Parametry a typy produktů'!A:B,"Parametr nenalezen"))</f>
        <v>Číselníková hodnota</v>
      </c>
      <c r="D66">
        <v>0</v>
      </c>
      <c r="E66" s="30" t="s">
        <v>264</v>
      </c>
      <c r="F66" s="43" t="str">
        <f>IF($B66="","",IFERROR(IF(VLOOKUP($B66,$B$2:$O65,5,0)="","",VLOOKUP($B66,$B$2:$O65,5,0)),""))</f>
        <v>Zelená</v>
      </c>
      <c r="G66" s="43" t="str">
        <f>IF($B66="","",IFERROR(IF(VLOOKUP($B66,$B$2:$O65,6,0)="","",VLOOKUP($B66,$B$2:$O65,6,0)),""))</f>
        <v>Červená</v>
      </c>
      <c r="H66" s="43" t="str">
        <f>IF($B66="","",IFERROR(IF(VLOOKUP($B66,$B$2:$O65,7,0)="","",VLOOKUP($B66,$B$2:$O65,7,0)),""))</f>
        <v>Mimo viditelné spektrum</v>
      </c>
      <c r="I66" s="43" t="str">
        <f>IF($B66="","",IFERROR(IF(VLOOKUP($B66,$B$2:$O65,8,0)="","",VLOOKUP($B66,$B$2:$O65,8,0)),""))</f>
        <v/>
      </c>
      <c r="J66" s="43" t="str">
        <f>IF($B66="","",IFERROR(IF(VLOOKUP($B66,$B$2:$O65,9,0)="","",VLOOKUP($B66,$B$2:$O65,9,0)),""))</f>
        <v/>
      </c>
      <c r="K66" s="43" t="str">
        <f>IF($B66="","",IFERROR(IF(VLOOKUP($B66,$B$2:$O65,10,0)="","",VLOOKUP($B66,$B$2:$O65,10,0)),""))</f>
        <v/>
      </c>
      <c r="L66" s="43" t="str">
        <f>IF($B66="","",IFERROR(IF(VLOOKUP($B66,$B$2:$O65,11,0)="","",VLOOKUP($B66,$B$2:$O65,11,0)),""))</f>
        <v/>
      </c>
      <c r="M66" s="43" t="str">
        <f>IF($B66="","",IFERROR(IF(VLOOKUP($B66,$B$2:$O65,12,0)="","",VLOOKUP($B66,$B$2:$O65,12,0)),""))</f>
        <v/>
      </c>
      <c r="N66" s="43" t="str">
        <f>IF($B66="","",IFERROR(IF(VLOOKUP($B66,$B$2:$O65,13,0)="","",VLOOKUP($B66,$B$2:$O65,13,0)),""))</f>
        <v/>
      </c>
      <c r="O66" s="43" t="str">
        <f>IF($B66="","",IFERROR(IF(VLOOKUP($B66,$B$2:$O65,14,0)="","",VLOOKUP($B66,$B$2:$O65,14,0)),""))</f>
        <v/>
      </c>
    </row>
    <row r="67" spans="1:15" x14ac:dyDescent="0.25">
      <c r="A67" t="str" cm="1">
        <f t="array" ref="A67">IF(OR(B67="",E67=""),"",CONCATENATE(IFERROR(IF(SEARCH(B67,_xlfn.TEXTJOIN(",",TRUE,IF(E$2:E66=E67,B$2:B66,"")))&gt;0,"Duplikát parametru","Parametr OK"),"Parametr OK"),"; ",MATCH(B67,B:B,0)))</f>
        <v>Parametr OK; 67</v>
      </c>
      <c r="B67" t="s">
        <v>367</v>
      </c>
      <c r="C67" s="13" t="str" cm="1">
        <f t="array" ref="C67:D67">IF(A67="","",_xlfn.XLOOKUP(B67,'Parametry a typy produktů'!C:C,'Parametry a typy produktů'!A:B,"Parametr nenalezen"))</f>
        <v>Multihodnota</v>
      </c>
      <c r="D67">
        <v>0</v>
      </c>
      <c r="E67" s="30" t="s">
        <v>264</v>
      </c>
      <c r="F67" s="43" t="s">
        <v>747</v>
      </c>
      <c r="G67" s="43" t="str">
        <f>IF($B67="","",IFERROR(IF(VLOOKUP($B67,$B$2:$O66,6,0)="","",VLOOKUP($B67,$B$2:$O66,6,0)),""))</f>
        <v/>
      </c>
      <c r="H67" s="43" t="str">
        <f>IF($B67="","",IFERROR(IF(VLOOKUP($B67,$B$2:$O66,7,0)="","",VLOOKUP($B67,$B$2:$O66,7,0)),""))</f>
        <v/>
      </c>
      <c r="I67" s="43" t="str">
        <f>IF($B67="","",IFERROR(IF(VLOOKUP($B67,$B$2:$O66,8,0)="","",VLOOKUP($B67,$B$2:$O66,8,0)),""))</f>
        <v/>
      </c>
      <c r="J67" s="43" t="str">
        <f>IF($B67="","",IFERROR(IF(VLOOKUP($B67,$B$2:$O66,9,0)="","",VLOOKUP($B67,$B$2:$O66,9,0)),""))</f>
        <v/>
      </c>
      <c r="K67" s="43" t="str">
        <f>IF($B67="","",IFERROR(IF(VLOOKUP($B67,$B$2:$O66,10,0)="","",VLOOKUP($B67,$B$2:$O66,10,0)),""))</f>
        <v/>
      </c>
      <c r="L67" s="43" t="str">
        <f>IF($B67="","",IFERROR(IF(VLOOKUP($B67,$B$2:$O66,11,0)="","",VLOOKUP($B67,$B$2:$O66,11,0)),""))</f>
        <v/>
      </c>
      <c r="M67" s="43" t="str">
        <f>IF($B67="","",IFERROR(IF(VLOOKUP($B67,$B$2:$O66,12,0)="","",VLOOKUP($B67,$B$2:$O66,12,0)),""))</f>
        <v/>
      </c>
      <c r="N67" s="43" t="str">
        <f>IF($B67="","",IFERROR(IF(VLOOKUP($B67,$B$2:$O66,13,0)="","",VLOOKUP($B67,$B$2:$O66,13,0)),""))</f>
        <v/>
      </c>
      <c r="O67" s="43" t="str">
        <f>IF($B67="","",IFERROR(IF(VLOOKUP($B67,$B$2:$O66,14,0)="","",VLOOKUP($B67,$B$2:$O66,14,0)),""))</f>
        <v/>
      </c>
    </row>
    <row r="68" spans="1:15" x14ac:dyDescent="0.25">
      <c r="A68" t="str" cm="1">
        <f t="array" ref="A68">IF(OR(B68="",E68=""),"",CONCATENATE(IFERROR(IF(SEARCH(B68,_xlfn.TEXTJOIN(",",TRUE,IF(E$2:E67=E68,B$2:B67,"")))&gt;0,"Duplikát parametru","Parametr OK"),"Parametr OK"),"; ",MATCH(B68,B:B,0)))</f>
        <v>Parametr OK; 68</v>
      </c>
      <c r="B68" t="s">
        <v>393</v>
      </c>
      <c r="C68" s="13" t="str" cm="1">
        <f t="array" ref="C68:D68">IF(A68="","",_xlfn.XLOOKUP(B68,'Parametry a typy produktů'!C:C,'Parametry a typy produktů'!A:B,"Parametr nenalezen"))</f>
        <v>Číselníková hodnota</v>
      </c>
      <c r="D68">
        <v>0</v>
      </c>
      <c r="E68" s="30" t="s">
        <v>266</v>
      </c>
      <c r="F68" s="43" t="s">
        <v>540</v>
      </c>
      <c r="G68" s="43" t="s">
        <v>531</v>
      </c>
      <c r="H68" s="43" t="s">
        <v>532</v>
      </c>
      <c r="I68" s="43" t="str">
        <f>IF($B68="","",IFERROR(IF(VLOOKUP($B68,$B$2:$O67,8,0)="","",VLOOKUP($B68,$B$2:$O67,8,0)),""))</f>
        <v/>
      </c>
      <c r="J68" s="43" t="str">
        <f>IF($B68="","",IFERROR(IF(VLOOKUP($B68,$B$2:$O67,9,0)="","",VLOOKUP($B68,$B$2:$O67,9,0)),""))</f>
        <v/>
      </c>
      <c r="K68" s="43" t="str">
        <f>IF($B68="","",IFERROR(IF(VLOOKUP($B68,$B$2:$O67,10,0)="","",VLOOKUP($B68,$B$2:$O67,10,0)),""))</f>
        <v/>
      </c>
      <c r="L68" s="43" t="str">
        <f>IF($B68="","",IFERROR(IF(VLOOKUP($B68,$B$2:$O67,11,0)="","",VLOOKUP($B68,$B$2:$O67,11,0)),""))</f>
        <v/>
      </c>
      <c r="M68" s="43" t="str">
        <f>IF($B68="","",IFERROR(IF(VLOOKUP($B68,$B$2:$O67,12,0)="","",VLOOKUP($B68,$B$2:$O67,12,0)),""))</f>
        <v/>
      </c>
      <c r="N68" s="43" t="str">
        <f>IF($B68="","",IFERROR(IF(VLOOKUP($B68,$B$2:$O67,13,0)="","",VLOOKUP($B68,$B$2:$O67,13,0)),""))</f>
        <v/>
      </c>
      <c r="O68" s="43" t="str">
        <f>IF($B68="","",IFERROR(IF(VLOOKUP($B68,$B$2:$O67,14,0)="","",VLOOKUP($B68,$B$2:$O67,14,0)),""))</f>
        <v/>
      </c>
    </row>
    <row r="69" spans="1:15" x14ac:dyDescent="0.25">
      <c r="A69" t="str" cm="1">
        <f t="array" ref="A69">IF(OR(B69="",E69=""),"",CONCATENATE(IFERROR(IF(SEARCH(B69,_xlfn.TEXTJOIN(",",TRUE,IF(E$2:E68=E69,B$2:B68,"")))&gt;0,"Duplikát parametru","Parametr OK"),"Parametr OK"),"; ",MATCH(B69,B:B,0)))</f>
        <v>Parametr OK; 69</v>
      </c>
      <c r="B69" t="s">
        <v>394</v>
      </c>
      <c r="C69" s="13" t="str" cm="1">
        <f t="array" ref="C69:D69">IF(A69="","",_xlfn.XLOOKUP(B69,'Parametry a typy produktů'!C:C,'Parametry a typy produktů'!A:B,"Parametr nenalezen"))</f>
        <v>Číselníková hodnota</v>
      </c>
      <c r="D69">
        <v>0</v>
      </c>
      <c r="E69" s="30" t="s">
        <v>266</v>
      </c>
      <c r="F69" s="43" t="s">
        <v>530</v>
      </c>
      <c r="G69" s="43" t="s">
        <v>531</v>
      </c>
      <c r="H69" s="43" t="s">
        <v>533</v>
      </c>
      <c r="I69" s="43" t="str">
        <f>IF($B69="","",IFERROR(IF(VLOOKUP($B69,$B$2:$O68,8,0)="","",VLOOKUP($B69,$B$2:$O68,8,0)),""))</f>
        <v/>
      </c>
      <c r="J69" s="43" t="str">
        <f>IF($B69="","",IFERROR(IF(VLOOKUP($B69,$B$2:$O68,9,0)="","",VLOOKUP($B69,$B$2:$O68,9,0)),""))</f>
        <v/>
      </c>
      <c r="K69" s="43" t="str">
        <f>IF($B69="","",IFERROR(IF(VLOOKUP($B69,$B$2:$O68,10,0)="","",VLOOKUP($B69,$B$2:$O68,10,0)),""))</f>
        <v/>
      </c>
      <c r="L69" s="43" t="str">
        <f>IF($B69="","",IFERROR(IF(VLOOKUP($B69,$B$2:$O68,11,0)="","",VLOOKUP($B69,$B$2:$O68,11,0)),""))</f>
        <v/>
      </c>
      <c r="M69" s="43" t="str">
        <f>IF($B69="","",IFERROR(IF(VLOOKUP($B69,$B$2:$O68,12,0)="","",VLOOKUP($B69,$B$2:$O68,12,0)),""))</f>
        <v/>
      </c>
      <c r="N69" s="43" t="str">
        <f>IF($B69="","",IFERROR(IF(VLOOKUP($B69,$B$2:$O68,13,0)="","",VLOOKUP($B69,$B$2:$O68,13,0)),""))</f>
        <v/>
      </c>
      <c r="O69" s="43" t="str">
        <f>IF($B69="","",IFERROR(IF(VLOOKUP($B69,$B$2:$O68,14,0)="","",VLOOKUP($B69,$B$2:$O68,14,0)),""))</f>
        <v/>
      </c>
    </row>
    <row r="70" spans="1:15" x14ac:dyDescent="0.25">
      <c r="A70" t="str" cm="1">
        <f t="array" ref="A70">IF(OR(B70="",E70=""),"",CONCATENATE(IFERROR(IF(SEARCH(B70,_xlfn.TEXTJOIN(",",TRUE,IF(E$2:E69=E70,B$2:B69,"")))&gt;0,"Duplikát parametru","Parametr OK"),"Parametr OK"),"; ",MATCH(B70,B:B,0)))</f>
        <v>Parametr OK; 70</v>
      </c>
      <c r="B70" t="s">
        <v>395</v>
      </c>
      <c r="C70" s="13" t="str" cm="1">
        <f t="array" ref="C70:D70">IF(A70="","",_xlfn.XLOOKUP(B70,'Parametry a typy produktů'!C:C,'Parametry a typy produktů'!A:B,"Parametr nenalezen"))</f>
        <v>Číselníková hodnota</v>
      </c>
      <c r="D70">
        <v>0</v>
      </c>
      <c r="E70" s="30" t="s">
        <v>266</v>
      </c>
      <c r="F70" s="43" t="s">
        <v>534</v>
      </c>
      <c r="G70" s="43" t="s">
        <v>535</v>
      </c>
      <c r="H70" s="43" t="str">
        <f>IF($B70="","",IFERROR(IF(VLOOKUP($B70,$B$2:$O69,7,0)="","",VLOOKUP($B70,$B$2:$O69,7,0)),""))</f>
        <v/>
      </c>
      <c r="I70" s="43" t="str">
        <f>IF($B70="","",IFERROR(IF(VLOOKUP($B70,$B$2:$O69,8,0)="","",VLOOKUP($B70,$B$2:$O69,8,0)),""))</f>
        <v/>
      </c>
      <c r="J70" s="43" t="str">
        <f>IF($B70="","",IFERROR(IF(VLOOKUP($B70,$B$2:$O69,9,0)="","",VLOOKUP($B70,$B$2:$O69,9,0)),""))</f>
        <v/>
      </c>
      <c r="K70" s="43" t="str">
        <f>IF($B70="","",IFERROR(IF(VLOOKUP($B70,$B$2:$O69,10,0)="","",VLOOKUP($B70,$B$2:$O69,10,0)),""))</f>
        <v/>
      </c>
      <c r="L70" s="43" t="str">
        <f>IF($B70="","",IFERROR(IF(VLOOKUP($B70,$B$2:$O69,11,0)="","",VLOOKUP($B70,$B$2:$O69,11,0)),""))</f>
        <v/>
      </c>
      <c r="M70" s="43" t="str">
        <f>IF($B70="","",IFERROR(IF(VLOOKUP($B70,$B$2:$O69,12,0)="","",VLOOKUP($B70,$B$2:$O69,12,0)),""))</f>
        <v/>
      </c>
      <c r="N70" s="43" t="str">
        <f>IF($B70="","",IFERROR(IF(VLOOKUP($B70,$B$2:$O69,13,0)="","",VLOOKUP($B70,$B$2:$O69,13,0)),""))</f>
        <v/>
      </c>
      <c r="O70" s="43" t="str">
        <f>IF($B70="","",IFERROR(IF(VLOOKUP($B70,$B$2:$O69,14,0)="","",VLOOKUP($B70,$B$2:$O69,14,0)),""))</f>
        <v/>
      </c>
    </row>
    <row r="71" spans="1:15" x14ac:dyDescent="0.25">
      <c r="A71" t="str" cm="1">
        <f t="array" ref="A71">IF(OR(B71="",E71=""),"",CONCATENATE(IFERROR(IF(SEARCH(B71,_xlfn.TEXTJOIN(",",TRUE,IF(E$2:E70=E71,B$2:B70,"")))&gt;0,"Duplikát parametru","Parametr OK"),"Parametr OK"),"; ",MATCH(B71,B:B,0)))</f>
        <v>Parametr OK; 71</v>
      </c>
      <c r="B71" t="s">
        <v>396</v>
      </c>
      <c r="C71" s="13" t="str" cm="1">
        <f t="array" ref="C71:D71">IF(A71="","",_xlfn.XLOOKUP(B71,'Parametry a typy produktů'!C:C,'Parametry a typy produktů'!A:B,"Parametr nenalezen"))</f>
        <v>Číselníková hodnota</v>
      </c>
      <c r="D71">
        <v>0</v>
      </c>
      <c r="E71" s="30" t="s">
        <v>266</v>
      </c>
      <c r="F71" s="43" t="s">
        <v>537</v>
      </c>
      <c r="G71" s="43" t="s">
        <v>536</v>
      </c>
      <c r="H71" s="43" t="str">
        <f>IF($B71="","",IFERROR(IF(VLOOKUP($B71,$B$2:$O70,7,0)="","",VLOOKUP($B71,$B$2:$O70,7,0)),""))</f>
        <v/>
      </c>
      <c r="I71" s="43" t="str">
        <f>IF($B71="","",IFERROR(IF(VLOOKUP($B71,$B$2:$O70,8,0)="","",VLOOKUP($B71,$B$2:$O70,8,0)),""))</f>
        <v/>
      </c>
      <c r="J71" s="43" t="str">
        <f>IF($B71="","",IFERROR(IF(VLOOKUP($B71,$B$2:$O70,9,0)="","",VLOOKUP($B71,$B$2:$O70,9,0)),""))</f>
        <v/>
      </c>
      <c r="K71" s="43" t="str">
        <f>IF($B71="","",IFERROR(IF(VLOOKUP($B71,$B$2:$O70,10,0)="","",VLOOKUP($B71,$B$2:$O70,10,0)),""))</f>
        <v/>
      </c>
      <c r="L71" s="43" t="str">
        <f>IF($B71="","",IFERROR(IF(VLOOKUP($B71,$B$2:$O70,11,0)="","",VLOOKUP($B71,$B$2:$O70,11,0)),""))</f>
        <v/>
      </c>
      <c r="M71" s="43" t="str">
        <f>IF($B71="","",IFERROR(IF(VLOOKUP($B71,$B$2:$O70,12,0)="","",VLOOKUP($B71,$B$2:$O70,12,0)),""))</f>
        <v/>
      </c>
      <c r="N71" s="43" t="str">
        <f>IF($B71="","",IFERROR(IF(VLOOKUP($B71,$B$2:$O70,13,0)="","",VLOOKUP($B71,$B$2:$O70,13,0)),""))</f>
        <v/>
      </c>
      <c r="O71" s="43" t="str">
        <f>IF($B71="","",IFERROR(IF(VLOOKUP($B71,$B$2:$O70,14,0)="","",VLOOKUP($B71,$B$2:$O70,14,0)),""))</f>
        <v/>
      </c>
    </row>
    <row r="72" spans="1:15" x14ac:dyDescent="0.25">
      <c r="A72" t="str" cm="1">
        <f t="array" ref="A72">IF(OR(B72="",E72=""),"",CONCATENATE(IFERROR(IF(SEARCH(B72,_xlfn.TEXTJOIN(",",TRUE,IF(E$2:E71=E72,B$2:B71,"")))&gt;0,"Duplikát parametru","Parametr OK"),"Parametr OK"),"; ",MATCH(B72,B:B,0)))</f>
        <v>Parametr OK; 72</v>
      </c>
      <c r="B72" t="s">
        <v>401</v>
      </c>
      <c r="C72" s="13" t="str" cm="1">
        <f t="array" ref="C72:D72">IF(A72="","",_xlfn.XLOOKUP(B72,'Parametry a typy produktů'!C:C,'Parametry a typy produktů'!A:B,"Parametr nenalezen"))</f>
        <v>Číselníková hodnota</v>
      </c>
      <c r="D72">
        <v>0</v>
      </c>
      <c r="E72" s="30" t="s">
        <v>266</v>
      </c>
      <c r="F72" s="43" t="s">
        <v>764</v>
      </c>
      <c r="G72" s="43" t="s">
        <v>766</v>
      </c>
      <c r="H72" s="43" t="str">
        <f>IF($B72="","",IFERROR(IF(VLOOKUP($B72,$B$2:$O71,7,0)="","",VLOOKUP($B72,$B$2:$O71,7,0)),""))</f>
        <v/>
      </c>
      <c r="I72" s="43" t="str">
        <f>IF($B72="","",IFERROR(IF(VLOOKUP($B72,$B$2:$O71,8,0)="","",VLOOKUP($B72,$B$2:$O71,8,0)),""))</f>
        <v/>
      </c>
      <c r="J72" s="43" t="str">
        <f>IF($B72="","",IFERROR(IF(VLOOKUP($B72,$B$2:$O71,9,0)="","",VLOOKUP($B72,$B$2:$O71,9,0)),""))</f>
        <v/>
      </c>
      <c r="K72" s="43" t="str">
        <f>IF($B72="","",IFERROR(IF(VLOOKUP($B72,$B$2:$O71,10,0)="","",VLOOKUP($B72,$B$2:$O71,10,0)),""))</f>
        <v/>
      </c>
      <c r="L72" s="43" t="str">
        <f>IF($B72="","",IFERROR(IF(VLOOKUP($B72,$B$2:$O71,11,0)="","",VLOOKUP($B72,$B$2:$O71,11,0)),""))</f>
        <v/>
      </c>
      <c r="M72" s="43" t="str">
        <f>IF($B72="","",IFERROR(IF(VLOOKUP($B72,$B$2:$O71,12,0)="","",VLOOKUP($B72,$B$2:$O71,12,0)),""))</f>
        <v/>
      </c>
      <c r="N72" s="43" t="str">
        <f>IF($B72="","",IFERROR(IF(VLOOKUP($B72,$B$2:$O71,13,0)="","",VLOOKUP($B72,$B$2:$O71,13,0)),""))</f>
        <v/>
      </c>
      <c r="O72" s="43" t="str">
        <f>IF($B72="","",IFERROR(IF(VLOOKUP($B72,$B$2:$O71,14,0)="","",VLOOKUP($B72,$B$2:$O71,14,0)),""))</f>
        <v/>
      </c>
    </row>
    <row r="73" spans="1:15" x14ac:dyDescent="0.25">
      <c r="A73" t="str" cm="1">
        <f t="array" ref="A73">IF(OR(B73="",E73=""),"",CONCATENATE(IFERROR(IF(SEARCH(B73,_xlfn.TEXTJOIN(",",TRUE,IF(E$2:E72=E73,B$2:B72,"")))&gt;0,"Duplikát parametru","Parametr OK"),"Parametr OK"),"; ",MATCH(B73,B:B,0)))</f>
        <v>Parametr OK; 73</v>
      </c>
      <c r="B73" t="s">
        <v>402</v>
      </c>
      <c r="C73" s="13" t="str" cm="1">
        <f t="array" ref="C73:D73">IF(A73="","",_xlfn.XLOOKUP(B73,'Parametry a typy produktů'!C:C,'Parametry a typy produktů'!A:B,"Parametr nenalezen"))</f>
        <v>Číselníková hodnota</v>
      </c>
      <c r="D73">
        <v>0</v>
      </c>
      <c r="E73" s="30" t="s">
        <v>266</v>
      </c>
      <c r="F73" s="43" t="s">
        <v>538</v>
      </c>
      <c r="G73" s="43" t="s">
        <v>539</v>
      </c>
      <c r="H73" s="43" t="str">
        <f>IF($B73="","",IFERROR(IF(VLOOKUP($B73,$B$2:$O72,7,0)="","",VLOOKUP($B73,$B$2:$O72,7,0)),""))</f>
        <v/>
      </c>
      <c r="I73" s="43" t="str">
        <f>IF($B73="","",IFERROR(IF(VLOOKUP($B73,$B$2:$O72,8,0)="","",VLOOKUP($B73,$B$2:$O72,8,0)),""))</f>
        <v/>
      </c>
      <c r="J73" s="43" t="str">
        <f>IF($B73="","",IFERROR(IF(VLOOKUP($B73,$B$2:$O72,9,0)="","",VLOOKUP($B73,$B$2:$O72,9,0)),""))</f>
        <v/>
      </c>
      <c r="K73" s="43" t="str">
        <f>IF($B73="","",IFERROR(IF(VLOOKUP($B73,$B$2:$O72,10,0)="","",VLOOKUP($B73,$B$2:$O72,10,0)),""))</f>
        <v/>
      </c>
      <c r="L73" s="43" t="str">
        <f>IF($B73="","",IFERROR(IF(VLOOKUP($B73,$B$2:$O72,11,0)="","",VLOOKUP($B73,$B$2:$O72,11,0)),""))</f>
        <v/>
      </c>
      <c r="M73" s="43" t="str">
        <f>IF($B73="","",IFERROR(IF(VLOOKUP($B73,$B$2:$O72,12,0)="","",VLOOKUP($B73,$B$2:$O72,12,0)),""))</f>
        <v/>
      </c>
      <c r="N73" s="43" t="str">
        <f>IF($B73="","",IFERROR(IF(VLOOKUP($B73,$B$2:$O72,13,0)="","",VLOOKUP($B73,$B$2:$O72,13,0)),""))</f>
        <v/>
      </c>
      <c r="O73" s="43" t="str">
        <f>IF($B73="","",IFERROR(IF(VLOOKUP($B73,$B$2:$O72,14,0)="","",VLOOKUP($B73,$B$2:$O72,14,0)),""))</f>
        <v/>
      </c>
    </row>
    <row r="74" spans="1:15" x14ac:dyDescent="0.25">
      <c r="A74" t="str" cm="1">
        <f t="array" ref="A74">IF(OR(B74="",E74=""),"",CONCATENATE(IFERROR(IF(SEARCH(B74,_xlfn.TEXTJOIN(",",TRUE,IF(E$2:E73=E74,B$2:B73,"")))&gt;0,"Duplikát parametru","Parametr OK"),"Parametr OK"),"; ",MATCH(B74,B:B,0)))</f>
        <v>Parametr OK; 17</v>
      </c>
      <c r="B74" t="s">
        <v>9</v>
      </c>
      <c r="C74" s="13" t="str" cm="1">
        <f t="array" ref="C74:D74">IF(A74="","",_xlfn.XLOOKUP(B74,'Parametry a typy produktů'!C:C,'Parametry a typy produktů'!A:B,"Parametr nenalezen"))</f>
        <v>Číselníková hodnota</v>
      </c>
      <c r="D74">
        <v>0</v>
      </c>
      <c r="E74" s="30" t="s">
        <v>269</v>
      </c>
      <c r="F74" s="43" t="str">
        <f>IF($B74="","",IFERROR(IF(VLOOKUP($B74,$B$2:$O73,5,0)="","",VLOOKUP($B74,$B$2:$O73,5,0)),""))</f>
        <v>Síťové</v>
      </c>
      <c r="G74" s="43" t="str">
        <f>IF($B74="","",IFERROR(IF(VLOOKUP($B74,$B$2:$O73,6,0)="","",VLOOKUP($B74,$B$2:$O73,6,0)),""))</f>
        <v>Bateriové</v>
      </c>
      <c r="H74" s="43" t="str">
        <f>IF($B74="","",IFERROR(IF(VLOOKUP($B74,$B$2:$O73,7,0)="","",VLOOKUP($B74,$B$2:$O73,7,0)),""))</f>
        <v>Bez baterií</v>
      </c>
      <c r="I74" s="43" t="str">
        <f>IF($B74="","",IFERROR(IF(VLOOKUP($B74,$B$2:$O73,8,0)="","",VLOOKUP($B74,$B$2:$O73,8,0)),""))</f>
        <v>230 V</v>
      </c>
      <c r="J74" s="43" t="str">
        <f>IF($B74="","",IFERROR(IF(VLOOKUP($B74,$B$2:$O73,9,0)="","",VLOOKUP($B74,$B$2:$O73,9,0)),""))</f>
        <v>12 V</v>
      </c>
      <c r="K74" s="43" t="str">
        <f>IF($B74="","",IFERROR(IF(VLOOKUP($B74,$B$2:$O73,10,0)="","",VLOOKUP($B74,$B$2:$O73,10,0)),""))</f>
        <v/>
      </c>
      <c r="L74" s="43" t="str">
        <f>IF($B74="","",IFERROR(IF(VLOOKUP($B74,$B$2:$O73,11,0)="","",VLOOKUP($B74,$B$2:$O73,11,0)),""))</f>
        <v/>
      </c>
      <c r="M74" s="43" t="str">
        <f>IF($B74="","",IFERROR(IF(VLOOKUP($B74,$B$2:$O73,12,0)="","",VLOOKUP($B74,$B$2:$O73,12,0)),""))</f>
        <v/>
      </c>
      <c r="N74" s="43" t="str">
        <f>IF($B74="","",IFERROR(IF(VLOOKUP($B74,$B$2:$O73,13,0)="","",VLOOKUP($B74,$B$2:$O73,13,0)),""))</f>
        <v/>
      </c>
      <c r="O74" s="43" t="str">
        <f>IF($B74="","",IFERROR(IF(VLOOKUP($B74,$B$2:$O73,14,0)="","",VLOOKUP($B74,$B$2:$O73,14,0)),""))</f>
        <v/>
      </c>
    </row>
    <row r="75" spans="1:15" x14ac:dyDescent="0.25">
      <c r="A75" t="str" cm="1">
        <f t="array" ref="A75">IF(OR(B75="",E75=""),"",CONCATENATE(IFERROR(IF(SEARCH(B75,_xlfn.TEXTJOIN(",",TRUE,IF(E$2:E74=E75,B$2:B74,"")))&gt;0,"Duplikát parametru","Parametr OK"),"Parametr OK"),"; ",MATCH(B75,B:B,0)))</f>
        <v>Parametr OK; 67</v>
      </c>
      <c r="B75" t="s">
        <v>367</v>
      </c>
      <c r="C75" s="13" t="str" cm="1">
        <f t="array" ref="C75:D75">IF(A75="","",_xlfn.XLOOKUP(B75,'Parametry a typy produktů'!C:C,'Parametry a typy produktů'!A:B,"Parametr nenalezen"))</f>
        <v>Multihodnota</v>
      </c>
      <c r="D75">
        <v>0</v>
      </c>
      <c r="E75" s="30" t="s">
        <v>269</v>
      </c>
      <c r="F75" s="43" t="str">
        <f>IF($B75="","",IFERROR(IF(VLOOKUP($B75,$B$2:$O74,5,0)="","",VLOOKUP($B75,$B$2:$O74,5,0)),""))</f>
        <v>Integrovaná|AAA|AA|Li-Ion 18650</v>
      </c>
      <c r="G75" s="43" t="str">
        <f>IF($B75="","",IFERROR(IF(VLOOKUP($B75,$B$2:$O74,6,0)="","",VLOOKUP($B75,$B$2:$O74,6,0)),""))</f>
        <v/>
      </c>
      <c r="H75" s="43" t="str">
        <f>IF($B75="","",IFERROR(IF(VLOOKUP($B75,$B$2:$O74,7,0)="","",VLOOKUP($B75,$B$2:$O74,7,0)),""))</f>
        <v/>
      </c>
      <c r="I75" s="43" t="str">
        <f>IF($B75="","",IFERROR(IF(VLOOKUP($B75,$B$2:$O74,8,0)="","",VLOOKUP($B75,$B$2:$O74,8,0)),""))</f>
        <v/>
      </c>
      <c r="J75" s="43" t="str">
        <f>IF($B75="","",IFERROR(IF(VLOOKUP($B75,$B$2:$O74,9,0)="","",VLOOKUP($B75,$B$2:$O74,9,0)),""))</f>
        <v/>
      </c>
      <c r="K75" s="43" t="str">
        <f>IF($B75="","",IFERROR(IF(VLOOKUP($B75,$B$2:$O74,10,0)="","",VLOOKUP($B75,$B$2:$O74,10,0)),""))</f>
        <v/>
      </c>
      <c r="L75" s="43" t="str">
        <f>IF($B75="","",IFERROR(IF(VLOOKUP($B75,$B$2:$O74,11,0)="","",VLOOKUP($B75,$B$2:$O74,11,0)),""))</f>
        <v/>
      </c>
      <c r="M75" s="43" t="str">
        <f>IF($B75="","",IFERROR(IF(VLOOKUP($B75,$B$2:$O74,12,0)="","",VLOOKUP($B75,$B$2:$O74,12,0)),""))</f>
        <v/>
      </c>
      <c r="N75" s="43" t="str">
        <f>IF($B75="","",IFERROR(IF(VLOOKUP($B75,$B$2:$O74,13,0)="","",VLOOKUP($B75,$B$2:$O74,13,0)),""))</f>
        <v/>
      </c>
      <c r="O75" s="43" t="str">
        <f>IF($B75="","",IFERROR(IF(VLOOKUP($B75,$B$2:$O74,14,0)="","",VLOOKUP($B75,$B$2:$O74,14,0)),""))</f>
        <v/>
      </c>
    </row>
    <row r="76" spans="1:15" x14ac:dyDescent="0.25">
      <c r="A76" t="str" cm="1">
        <f t="array" ref="A76">IF(OR(B76="",E76=""),"",CONCATENATE(IFERROR(IF(SEARCH(B76,_xlfn.TEXTJOIN(",",TRUE,IF(E$2:E75=E76,B$2:B75,"")))&gt;0,"Duplikát parametru","Parametr OK"),"Parametr OK"),"; ",MATCH(B76,B:B,0)))</f>
        <v>Parametr OK; 17</v>
      </c>
      <c r="B76" t="s">
        <v>9</v>
      </c>
      <c r="C76" s="13" t="str" cm="1">
        <f t="array" ref="C76:D76">IF(A76="","",_xlfn.XLOOKUP(B76,'Parametry a typy produktů'!C:C,'Parametry a typy produktů'!A:B,"Parametr nenalezen"))</f>
        <v>Číselníková hodnota</v>
      </c>
      <c r="D76">
        <v>0</v>
      </c>
      <c r="E76" s="30" t="s">
        <v>271</v>
      </c>
      <c r="F76" s="43" t="str">
        <f>IF($B76="","",IFERROR(IF(VLOOKUP($B76,$B$2:$O75,5,0)="","",VLOOKUP($B76,$B$2:$O75,5,0)),""))</f>
        <v>Síťové</v>
      </c>
      <c r="G76" s="43" t="str">
        <f>IF($B76="","",IFERROR(IF(VLOOKUP($B76,$B$2:$O75,6,0)="","",VLOOKUP($B76,$B$2:$O75,6,0)),""))</f>
        <v>Bateriové</v>
      </c>
      <c r="H76" s="43" t="str">
        <f>IF($B76="","",IFERROR(IF(VLOOKUP($B76,$B$2:$O75,7,0)="","",VLOOKUP($B76,$B$2:$O75,7,0)),""))</f>
        <v>Bez baterií</v>
      </c>
      <c r="I76" s="43" t="str">
        <f>IF($B76="","",IFERROR(IF(VLOOKUP($B76,$B$2:$O75,8,0)="","",VLOOKUP($B76,$B$2:$O75,8,0)),""))</f>
        <v>230 V</v>
      </c>
      <c r="J76" s="43" t="str">
        <f>IF($B76="","",IFERROR(IF(VLOOKUP($B76,$B$2:$O75,9,0)="","",VLOOKUP($B76,$B$2:$O75,9,0)),""))</f>
        <v>12 V</v>
      </c>
      <c r="K76" s="43" t="str">
        <f>IF($B76="","",IFERROR(IF(VLOOKUP($B76,$B$2:$O75,10,0)="","",VLOOKUP($B76,$B$2:$O75,10,0)),""))</f>
        <v/>
      </c>
      <c r="L76" s="43" t="str">
        <f>IF($B76="","",IFERROR(IF(VLOOKUP($B76,$B$2:$O75,11,0)="","",VLOOKUP($B76,$B$2:$O75,11,0)),""))</f>
        <v/>
      </c>
      <c r="M76" s="43" t="str">
        <f>IF($B76="","",IFERROR(IF(VLOOKUP($B76,$B$2:$O75,12,0)="","",VLOOKUP($B76,$B$2:$O75,12,0)),""))</f>
        <v/>
      </c>
      <c r="N76" s="43" t="str">
        <f>IF($B76="","",IFERROR(IF(VLOOKUP($B76,$B$2:$O75,13,0)="","",VLOOKUP($B76,$B$2:$O75,13,0)),""))</f>
        <v/>
      </c>
      <c r="O76" s="43" t="str">
        <f>IF($B76="","",IFERROR(IF(VLOOKUP($B76,$B$2:$O75,14,0)="","",VLOOKUP($B76,$B$2:$O75,14,0)),""))</f>
        <v/>
      </c>
    </row>
    <row r="77" spans="1:15" x14ac:dyDescent="0.25">
      <c r="A77" t="str" cm="1">
        <f t="array" ref="A77">IF(OR(B77="",E77=""),"",CONCATENATE(IFERROR(IF(SEARCH(B77,_xlfn.TEXTJOIN(",",TRUE,IF(E$2:E76=E77,B$2:B76,"")))&gt;0,"Duplikát parametru","Parametr OK"),"Parametr OK"),"; ",MATCH(B77,B:B,0)))</f>
        <v>Parametr OK; 18</v>
      </c>
      <c r="B77" t="s">
        <v>121</v>
      </c>
      <c r="C77" s="13" t="str" cm="1">
        <f t="array" ref="C77:D77">IF(A77="","",_xlfn.XLOOKUP(B77,'Parametry a typy produktů'!C:C,'Parametry a typy produktů'!A:B,"Parametr nenalezen"))</f>
        <v>Číselníková hodnota</v>
      </c>
      <c r="D77">
        <v>0</v>
      </c>
      <c r="E77" s="30" t="s">
        <v>271</v>
      </c>
      <c r="F77" s="43" t="str">
        <f>IF($B77="","",IFERROR(IF(VLOOKUP($B77,$B$2:$O76,5,0)="","",VLOOKUP($B77,$B$2:$O76,5,0)),""))</f>
        <v>FullHD</v>
      </c>
      <c r="G77" s="43" t="str">
        <f>IF($B77="","",IFERROR(IF(VLOOKUP($B77,$B$2:$O76,6,0)="","",VLOOKUP($B77,$B$2:$O76,6,0)),""))</f>
        <v>HD</v>
      </c>
      <c r="H77" s="43" t="str">
        <f>IF($B77="","",IFERROR(IF(VLOOKUP($B77,$B$2:$O76,7,0)="","",VLOOKUP($B77,$B$2:$O76,7,0)),""))</f>
        <v/>
      </c>
      <c r="I77" s="43" t="str">
        <f>IF($B77="","",IFERROR(IF(VLOOKUP($B77,$B$2:$O76,8,0)="","",VLOOKUP($B77,$B$2:$O76,8,0)),""))</f>
        <v/>
      </c>
      <c r="J77" s="43" t="str">
        <f>IF($B77="","",IFERROR(IF(VLOOKUP($B77,$B$2:$O76,9,0)="","",VLOOKUP($B77,$B$2:$O76,9,0)),""))</f>
        <v/>
      </c>
      <c r="K77" s="43" t="str">
        <f>IF($B77="","",IFERROR(IF(VLOOKUP($B77,$B$2:$O76,10,0)="","",VLOOKUP($B77,$B$2:$O76,10,0)),""))</f>
        <v/>
      </c>
      <c r="L77" s="43" t="str">
        <f>IF($B77="","",IFERROR(IF(VLOOKUP($B77,$B$2:$O76,11,0)="","",VLOOKUP($B77,$B$2:$O76,11,0)),""))</f>
        <v/>
      </c>
      <c r="M77" s="43" t="str">
        <f>IF($B77="","",IFERROR(IF(VLOOKUP($B77,$B$2:$O76,12,0)="","",VLOOKUP($B77,$B$2:$O76,12,0)),""))</f>
        <v/>
      </c>
      <c r="N77" s="43" t="str">
        <f>IF($B77="","",IFERROR(IF(VLOOKUP($B77,$B$2:$O76,13,0)="","",VLOOKUP($B77,$B$2:$O76,13,0)),""))</f>
        <v/>
      </c>
      <c r="O77" s="43" t="str">
        <f>IF($B77="","",IFERROR(IF(VLOOKUP($B77,$B$2:$O76,14,0)="","",VLOOKUP($B77,$B$2:$O76,14,0)),""))</f>
        <v/>
      </c>
    </row>
    <row r="78" spans="1:15" x14ac:dyDescent="0.25">
      <c r="A78" t="str" cm="1">
        <f t="array" ref="A78">IF(OR(B78="",E78=""),"",CONCATENATE(IFERROR(IF(SEARCH(B78,_xlfn.TEXTJOIN(",",TRUE,IF(E$2:E77=E78,B$2:B77,"")))&gt;0,"Duplikát parametru","Parametr OK"),"Parametr OK"),"; ",MATCH(B78,B:B,0)))</f>
        <v>Parametr OK; 19</v>
      </c>
      <c r="B78" t="s">
        <v>58</v>
      </c>
      <c r="C78" s="13" t="str" cm="1">
        <f t="array" ref="C78:D78">IF(A78="","",_xlfn.XLOOKUP(B78,'Parametry a typy produktů'!C:C,'Parametry a typy produktů'!A:B,"Parametr nenalezen"))</f>
        <v>Multihodnota</v>
      </c>
      <c r="D78">
        <v>0</v>
      </c>
      <c r="E78" s="30" t="s">
        <v>271</v>
      </c>
      <c r="F78" s="43" t="str">
        <f>IF($B78="","",IFERROR(IF(VLOOKUP($B78,$B$2:$O77,5,0)="","",VLOOKUP($B78,$B$2:$O77,5,0)),""))</f>
        <v>Paměťová karta|Cloud</v>
      </c>
      <c r="G78" s="43" t="str">
        <f>IF($B78="","",IFERROR(IF(VLOOKUP($B78,$B$2:$O77,6,0)="","",VLOOKUP($B78,$B$2:$O77,6,0)),""))</f>
        <v/>
      </c>
      <c r="H78" s="43" t="str">
        <f>IF($B78="","",IFERROR(IF(VLOOKUP($B78,$B$2:$O77,7,0)="","",VLOOKUP($B78,$B$2:$O77,7,0)),""))</f>
        <v/>
      </c>
      <c r="I78" s="43" t="str">
        <f>IF($B78="","",IFERROR(IF(VLOOKUP($B78,$B$2:$O77,8,0)="","",VLOOKUP($B78,$B$2:$O77,8,0)),""))</f>
        <v/>
      </c>
      <c r="J78" s="43" t="str">
        <f>IF($B78="","",IFERROR(IF(VLOOKUP($B78,$B$2:$O77,9,0)="","",VLOOKUP($B78,$B$2:$O77,9,0)),""))</f>
        <v/>
      </c>
      <c r="K78" s="43" t="str">
        <f>IF($B78="","",IFERROR(IF(VLOOKUP($B78,$B$2:$O77,10,0)="","",VLOOKUP($B78,$B$2:$O77,10,0)),""))</f>
        <v/>
      </c>
      <c r="L78" s="43" t="str">
        <f>IF($B78="","",IFERROR(IF(VLOOKUP($B78,$B$2:$O77,11,0)="","",VLOOKUP($B78,$B$2:$O77,11,0)),""))</f>
        <v/>
      </c>
      <c r="M78" s="43" t="str">
        <f>IF($B78="","",IFERROR(IF(VLOOKUP($B78,$B$2:$O77,12,0)="","",VLOOKUP($B78,$B$2:$O77,12,0)),""))</f>
        <v/>
      </c>
      <c r="N78" s="43" t="str">
        <f>IF($B78="","",IFERROR(IF(VLOOKUP($B78,$B$2:$O77,13,0)="","",VLOOKUP($B78,$B$2:$O77,13,0)),""))</f>
        <v/>
      </c>
      <c r="O78" s="43" t="str">
        <f>IF($B78="","",IFERROR(IF(VLOOKUP($B78,$B$2:$O77,14,0)="","",VLOOKUP($B78,$B$2:$O77,14,0)),""))</f>
        <v/>
      </c>
    </row>
    <row r="79" spans="1:15" x14ac:dyDescent="0.25">
      <c r="A79" t="str" cm="1">
        <f t="array" ref="A79">IF(OR(B79="",E79=""),"",CONCATENATE(IFERROR(IF(SEARCH(B79,_xlfn.TEXTJOIN(",",TRUE,IF(E$2:E78=E79,B$2:B78,"")))&gt;0,"Duplikát parametru","Parametr OK"),"Parametr OK"),"; ",MATCH(B79,B:B,0)))</f>
        <v>Parametr OK; 20</v>
      </c>
      <c r="B79" t="s">
        <v>75</v>
      </c>
      <c r="C79" s="13" t="str" cm="1">
        <f t="array" ref="C79:D79">IF(A79="","",_xlfn.XLOOKUP(B79,'Parametry a typy produktů'!C:C,'Parametry a typy produktů'!A:B,"Parametr nenalezen"))</f>
        <v>Multihodnota</v>
      </c>
      <c r="D79">
        <v>0</v>
      </c>
      <c r="E79" s="30" t="s">
        <v>271</v>
      </c>
      <c r="F79" s="43" t="str">
        <f>IF($B79="","",IFERROR(IF(VLOOKUP($B79,$B$2:$O78,5,0)="","",VLOOKUP($B79,$B$2:$O78,5,0)),""))</f>
        <v>Čeština|Slovenština|Angličtina</v>
      </c>
      <c r="G79" s="43" t="str">
        <f>IF($B79="","",IFERROR(IF(VLOOKUP($B79,$B$2:$O78,6,0)="","",VLOOKUP($B79,$B$2:$O78,6,0)),""))</f>
        <v/>
      </c>
      <c r="H79" s="43" t="str">
        <f>IF($B79="","",IFERROR(IF(VLOOKUP($B79,$B$2:$O78,7,0)="","",VLOOKUP($B79,$B$2:$O78,7,0)),""))</f>
        <v/>
      </c>
      <c r="I79" s="43" t="str">
        <f>IF($B79="","",IFERROR(IF(VLOOKUP($B79,$B$2:$O78,8,0)="","",VLOOKUP($B79,$B$2:$O78,8,0)),""))</f>
        <v/>
      </c>
      <c r="J79" s="43" t="str">
        <f>IF($B79="","",IFERROR(IF(VLOOKUP($B79,$B$2:$O78,9,0)="","",VLOOKUP($B79,$B$2:$O78,9,0)),""))</f>
        <v/>
      </c>
      <c r="K79" s="43" t="str">
        <f>IF($B79="","",IFERROR(IF(VLOOKUP($B79,$B$2:$O78,10,0)="","",VLOOKUP($B79,$B$2:$O78,10,0)),""))</f>
        <v/>
      </c>
      <c r="L79" s="43" t="str">
        <f>IF($B79="","",IFERROR(IF(VLOOKUP($B79,$B$2:$O78,11,0)="","",VLOOKUP($B79,$B$2:$O78,11,0)),""))</f>
        <v/>
      </c>
      <c r="M79" s="43" t="str">
        <f>IF($B79="","",IFERROR(IF(VLOOKUP($B79,$B$2:$O78,12,0)="","",VLOOKUP($B79,$B$2:$O78,12,0)),""))</f>
        <v/>
      </c>
      <c r="N79" s="43" t="str">
        <f>IF($B79="","",IFERROR(IF(VLOOKUP($B79,$B$2:$O78,13,0)="","",VLOOKUP($B79,$B$2:$O78,13,0)),""))</f>
        <v/>
      </c>
      <c r="O79" s="43" t="str">
        <f>IF($B79="","",IFERROR(IF(VLOOKUP($B79,$B$2:$O78,14,0)="","",VLOOKUP($B79,$B$2:$O78,14,0)),""))</f>
        <v/>
      </c>
    </row>
    <row r="80" spans="1:15" x14ac:dyDescent="0.25">
      <c r="A80" t="str" cm="1">
        <f t="array" ref="A80">IF(OR(B80="",E80=""),"",CONCATENATE(IFERROR(IF(SEARCH(B80,_xlfn.TEXTJOIN(",",TRUE,IF(E$2:E79=E80,B$2:B79,"")))&gt;0,"Duplikát parametru","Parametr OK"),"Parametr OK"),"; ",MATCH(B80,B:B,0)))</f>
        <v>Parametr OK; 21</v>
      </c>
      <c r="B80" t="s">
        <v>76</v>
      </c>
      <c r="C80" s="13" t="str" cm="1">
        <f t="array" ref="C80:D80">IF(A80="","",_xlfn.XLOOKUP(B80,'Parametry a typy produktů'!C:C,'Parametry a typy produktů'!A:B,"Parametr nenalezen"))</f>
        <v>Multihodnota</v>
      </c>
      <c r="D80">
        <v>0</v>
      </c>
      <c r="E80" s="30" t="s">
        <v>271</v>
      </c>
      <c r="F80" s="43" t="str">
        <f>IF($B80="","",IFERROR(IF(VLOOKUP($B80,$B$2:$O79,5,0)="","",VLOOKUP($B80,$B$2:$O79,5,0)),""))</f>
        <v>Android|iOS</v>
      </c>
      <c r="G80" s="43" t="str">
        <f>IF($B80="","",IFERROR(IF(VLOOKUP($B80,$B$2:$O79,6,0)="","",VLOOKUP($B80,$B$2:$O79,6,0)),""))</f>
        <v/>
      </c>
      <c r="H80" s="43" t="str">
        <f>IF($B80="","",IFERROR(IF(VLOOKUP($B80,$B$2:$O79,7,0)="","",VLOOKUP($B80,$B$2:$O79,7,0)),""))</f>
        <v/>
      </c>
      <c r="I80" s="43" t="str">
        <f>IF($B80="","",IFERROR(IF(VLOOKUP($B80,$B$2:$O79,8,0)="","",VLOOKUP($B80,$B$2:$O79,8,0)),""))</f>
        <v/>
      </c>
      <c r="J80" s="43" t="str">
        <f>IF($B80="","",IFERROR(IF(VLOOKUP($B80,$B$2:$O79,9,0)="","",VLOOKUP($B80,$B$2:$O79,9,0)),""))</f>
        <v/>
      </c>
      <c r="K80" s="43" t="str">
        <f>IF($B80="","",IFERROR(IF(VLOOKUP($B80,$B$2:$O79,10,0)="","",VLOOKUP($B80,$B$2:$O79,10,0)),""))</f>
        <v/>
      </c>
      <c r="L80" s="43" t="str">
        <f>IF($B80="","",IFERROR(IF(VLOOKUP($B80,$B$2:$O79,11,0)="","",VLOOKUP($B80,$B$2:$O79,11,0)),""))</f>
        <v/>
      </c>
      <c r="M80" s="43" t="str">
        <f>IF($B80="","",IFERROR(IF(VLOOKUP($B80,$B$2:$O79,12,0)="","",VLOOKUP($B80,$B$2:$O79,12,0)),""))</f>
        <v/>
      </c>
      <c r="N80" s="43" t="str">
        <f>IF($B80="","",IFERROR(IF(VLOOKUP($B80,$B$2:$O79,13,0)="","",VLOOKUP($B80,$B$2:$O79,13,0)),""))</f>
        <v/>
      </c>
      <c r="O80" s="43" t="str">
        <f>IF($B80="","",IFERROR(IF(VLOOKUP($B80,$B$2:$O79,14,0)="","",VLOOKUP($B80,$B$2:$O79,14,0)),""))</f>
        <v/>
      </c>
    </row>
    <row r="81" spans="1:15" x14ac:dyDescent="0.25">
      <c r="A81" t="str" cm="1">
        <f t="array" ref="A81">IF(OR(B81="",E81=""),"",CONCATENATE(IFERROR(IF(SEARCH(B81,_xlfn.TEXTJOIN(",",TRUE,IF(E$2:E80=E81,B$2:B80,"")))&gt;0,"Duplikát parametru","Parametr OK"),"Parametr OK"),"; ",MATCH(B81,B:B,0)))</f>
        <v>Parametr OK; 22</v>
      </c>
      <c r="B81" t="s">
        <v>78</v>
      </c>
      <c r="C81" s="13" t="str" cm="1">
        <f t="array" ref="C81:D81">IF(A81="","",_xlfn.XLOOKUP(B81,'Parametry a typy produktů'!C:C,'Parametry a typy produktů'!A:B,"Parametr nenalezen"))</f>
        <v>Číselníková hodnota</v>
      </c>
      <c r="D81">
        <v>0</v>
      </c>
      <c r="E81" s="30" t="s">
        <v>271</v>
      </c>
      <c r="F81" s="43" t="str">
        <f>IF($B81="","",IFERROR(IF(VLOOKUP($B81,$B$2:$O80,5,0)="","",VLOOKUP($B81,$B$2:$O80,5,0)),""))</f>
        <v>H.264</v>
      </c>
      <c r="G81" s="43" t="str">
        <f>IF($B81="","",IFERROR(IF(VLOOKUP($B81,$B$2:$O80,6,0)="","",VLOOKUP($B81,$B$2:$O80,6,0)),""))</f>
        <v>H.265</v>
      </c>
      <c r="H81" s="43" t="str">
        <f>IF($B81="","",IFERROR(IF(VLOOKUP($B81,$B$2:$O80,7,0)="","",VLOOKUP($B81,$B$2:$O80,7,0)),""))</f>
        <v/>
      </c>
      <c r="I81" s="43" t="str">
        <f>IF($B81="","",IFERROR(IF(VLOOKUP($B81,$B$2:$O80,8,0)="","",VLOOKUP($B81,$B$2:$O80,8,0)),""))</f>
        <v/>
      </c>
      <c r="J81" s="43" t="str">
        <f>IF($B81="","",IFERROR(IF(VLOOKUP($B81,$B$2:$O80,9,0)="","",VLOOKUP($B81,$B$2:$O80,9,0)),""))</f>
        <v/>
      </c>
      <c r="K81" s="43" t="str">
        <f>IF($B81="","",IFERROR(IF(VLOOKUP($B81,$B$2:$O80,10,0)="","",VLOOKUP($B81,$B$2:$O80,10,0)),""))</f>
        <v/>
      </c>
      <c r="L81" s="43" t="str">
        <f>IF($B81="","",IFERROR(IF(VLOOKUP($B81,$B$2:$O80,11,0)="","",VLOOKUP($B81,$B$2:$O80,11,0)),""))</f>
        <v/>
      </c>
      <c r="M81" s="43" t="str">
        <f>IF($B81="","",IFERROR(IF(VLOOKUP($B81,$B$2:$O80,12,0)="","",VLOOKUP($B81,$B$2:$O80,12,0)),""))</f>
        <v/>
      </c>
      <c r="N81" s="43" t="str">
        <f>IF($B81="","",IFERROR(IF(VLOOKUP($B81,$B$2:$O80,13,0)="","",VLOOKUP($B81,$B$2:$O80,13,0)),""))</f>
        <v/>
      </c>
      <c r="O81" s="43" t="str">
        <f>IF($B81="","",IFERROR(IF(VLOOKUP($B81,$B$2:$O80,14,0)="","",VLOOKUP($B81,$B$2:$O80,14,0)),""))</f>
        <v/>
      </c>
    </row>
    <row r="82" spans="1:15" x14ac:dyDescent="0.25">
      <c r="A82" t="str" cm="1">
        <f t="array" ref="A82">IF(OR(B82="",E82=""),"",CONCATENATE(IFERROR(IF(SEARCH(B82,_xlfn.TEXTJOIN(",",TRUE,IF(E$2:E81=E82,B$2:B81,"")))&gt;0,"Duplikát parametru","Parametr OK"),"Parametr OK"),"; ",MATCH(B82,B:B,0)))</f>
        <v>Parametr OK; 23</v>
      </c>
      <c r="B82" t="s">
        <v>79</v>
      </c>
      <c r="C82" s="13" t="str" cm="1">
        <f t="array" ref="C82:D82">IF(A82="","",_xlfn.XLOOKUP(B82,'Parametry a typy produktů'!C:C,'Parametry a typy produktů'!A:B,"Parametr nenalezen"))</f>
        <v>Číselníková hodnota</v>
      </c>
      <c r="D82">
        <v>0</v>
      </c>
      <c r="E82" s="30" t="s">
        <v>271</v>
      </c>
      <c r="F82" s="43" t="str">
        <f>IF($B82="","",IFERROR(IF(VLOOKUP($B82,$B$2:$O81,5,0)="","",VLOOKUP($B82,$B$2:$O81,5,0)),""))</f>
        <v>microSDHC</v>
      </c>
      <c r="G82" s="43" t="str">
        <f>IF($B82="","",IFERROR(IF(VLOOKUP($B82,$B$2:$O81,6,0)="","",VLOOKUP($B82,$B$2:$O81,6,0)),""))</f>
        <v>microSDXC</v>
      </c>
      <c r="H82" s="43" t="str">
        <f>IF($B82="","",IFERROR(IF(VLOOKUP($B82,$B$2:$O81,7,0)="","",VLOOKUP($B82,$B$2:$O81,7,0)),""))</f>
        <v/>
      </c>
      <c r="I82" s="43" t="str">
        <f>IF($B82="","",IFERROR(IF(VLOOKUP($B82,$B$2:$O81,8,0)="","",VLOOKUP($B82,$B$2:$O81,8,0)),""))</f>
        <v/>
      </c>
      <c r="J82" s="43" t="str">
        <f>IF($B82="","",IFERROR(IF(VLOOKUP($B82,$B$2:$O81,9,0)="","",VLOOKUP($B82,$B$2:$O81,9,0)),""))</f>
        <v/>
      </c>
      <c r="K82" s="43" t="str">
        <f>IF($B82="","",IFERROR(IF(VLOOKUP($B82,$B$2:$O81,10,0)="","",VLOOKUP($B82,$B$2:$O81,10,0)),""))</f>
        <v/>
      </c>
      <c r="L82" s="43" t="str">
        <f>IF($B82="","",IFERROR(IF(VLOOKUP($B82,$B$2:$O81,11,0)="","",VLOOKUP($B82,$B$2:$O81,11,0)),""))</f>
        <v/>
      </c>
      <c r="M82" s="43" t="str">
        <f>IF($B82="","",IFERROR(IF(VLOOKUP($B82,$B$2:$O81,12,0)="","",VLOOKUP($B82,$B$2:$O81,12,0)),""))</f>
        <v/>
      </c>
      <c r="N82" s="43" t="str">
        <f>IF($B82="","",IFERROR(IF(VLOOKUP($B82,$B$2:$O81,13,0)="","",VLOOKUP($B82,$B$2:$O81,13,0)),""))</f>
        <v/>
      </c>
      <c r="O82" s="43" t="str">
        <f>IF($B82="","",IFERROR(IF(VLOOKUP($B82,$B$2:$O81,14,0)="","",VLOOKUP($B82,$B$2:$O81,14,0)),""))</f>
        <v/>
      </c>
    </row>
    <row r="83" spans="1:15" x14ac:dyDescent="0.25">
      <c r="A83" t="str" cm="1">
        <f t="array" ref="A83">IF(OR(B83="",E83=""),"",CONCATENATE(IFERROR(IF(SEARCH(B83,_xlfn.TEXTJOIN(",",TRUE,IF(E$2:E82=E83,B$2:B82,"")))&gt;0,"Duplikát parametru","Parametr OK"),"Parametr OK"),"; ",MATCH(B83,B:B,0)))</f>
        <v>Parametr OK; 24</v>
      </c>
      <c r="B83" t="s">
        <v>153</v>
      </c>
      <c r="C83" s="13" t="str" cm="1">
        <f t="array" ref="C83:D83">IF(A83="","",_xlfn.XLOOKUP(B83,'Parametry a typy produktů'!C:C,'Parametry a typy produktů'!A:B,"Parametr nenalezen"))</f>
        <v>Číselníková hodnota</v>
      </c>
      <c r="D83">
        <v>0</v>
      </c>
      <c r="E83" s="30" t="s">
        <v>271</v>
      </c>
      <c r="F83" s="43" t="str">
        <f>IF($B83="","",IFERROR(IF(VLOOKUP($B83,$B$2:$O82,5,0)="","",VLOOKUP($B83,$B$2:$O82,5,0)),""))</f>
        <v>IP20</v>
      </c>
      <c r="G83" s="43" t="str">
        <f>IF($B83="","",IFERROR(IF(VLOOKUP($B83,$B$2:$O82,6,0)="","",VLOOKUP($B83,$B$2:$O82,6,0)),""))</f>
        <v>IP44</v>
      </c>
      <c r="H83" s="43" t="str">
        <f>IF($B83="","",IFERROR(IF(VLOOKUP($B83,$B$2:$O82,7,0)="","",VLOOKUP($B83,$B$2:$O82,7,0)),""))</f>
        <v>IP54</v>
      </c>
      <c r="I83" s="43" t="str">
        <f>IF($B83="","",IFERROR(IF(VLOOKUP($B83,$B$2:$O82,8,0)="","",VLOOKUP($B83,$B$2:$O82,8,0)),""))</f>
        <v>IP65+</v>
      </c>
      <c r="J83" s="43" t="str">
        <f>IF($B83="","",IFERROR(IF(VLOOKUP($B83,$B$2:$O82,9,0)="","",VLOOKUP($B83,$B$2:$O82,9,0)),""))</f>
        <v/>
      </c>
      <c r="K83" s="43" t="str">
        <f>IF($B83="","",IFERROR(IF(VLOOKUP($B83,$B$2:$O82,10,0)="","",VLOOKUP($B83,$B$2:$O82,10,0)),""))</f>
        <v/>
      </c>
      <c r="L83" s="43" t="str">
        <f>IF($B83="","",IFERROR(IF(VLOOKUP($B83,$B$2:$O82,11,0)="","",VLOOKUP($B83,$B$2:$O82,11,0)),""))</f>
        <v/>
      </c>
      <c r="M83" s="43" t="str">
        <f>IF($B83="","",IFERROR(IF(VLOOKUP($B83,$B$2:$O82,12,0)="","",VLOOKUP($B83,$B$2:$O82,12,0)),""))</f>
        <v/>
      </c>
      <c r="N83" s="43" t="str">
        <f>IF($B83="","",IFERROR(IF(VLOOKUP($B83,$B$2:$O82,13,0)="","",VLOOKUP($B83,$B$2:$O82,13,0)),""))</f>
        <v/>
      </c>
      <c r="O83" s="43" t="str">
        <f>IF($B83="","",IFERROR(IF(VLOOKUP($B83,$B$2:$O82,14,0)="","",VLOOKUP($B83,$B$2:$O82,14,0)),""))</f>
        <v/>
      </c>
    </row>
    <row r="84" spans="1:15" x14ac:dyDescent="0.25">
      <c r="A84" t="str" cm="1">
        <f t="array" ref="A84">IF(OR(B84="",E84=""),"",CONCATENATE(IFERROR(IF(SEARCH(B84,_xlfn.TEXTJOIN(",",TRUE,IF(E$2:E83=E84,B$2:B83,"")))&gt;0,"Duplikát parametru","Parametr OK"),"Parametr OK"),"; ",MATCH(B84,B:B,0)))</f>
        <v>Parametr OK; 67</v>
      </c>
      <c r="B84" t="s">
        <v>367</v>
      </c>
      <c r="C84" s="13" t="str" cm="1">
        <f t="array" ref="C84:D84">IF(A84="","",_xlfn.XLOOKUP(B84,'Parametry a typy produktů'!C:C,'Parametry a typy produktů'!A:B,"Parametr nenalezen"))</f>
        <v>Multihodnota</v>
      </c>
      <c r="D84">
        <v>0</v>
      </c>
      <c r="E84" s="30" t="s">
        <v>271</v>
      </c>
      <c r="F84" s="43" t="str">
        <f>IF($B84="","",IFERROR(IF(VLOOKUP($B84,$B$2:$O83,5,0)="","",VLOOKUP($B84,$B$2:$O83,5,0)),""))</f>
        <v>Integrovaná|AAA|AA|Li-Ion 18650</v>
      </c>
      <c r="G84" s="43" t="str">
        <f>IF($B84="","",IFERROR(IF(VLOOKUP($B84,$B$2:$O83,6,0)="","",VLOOKUP($B84,$B$2:$O83,6,0)),""))</f>
        <v/>
      </c>
      <c r="H84" s="43" t="str">
        <f>IF($B84="","",IFERROR(IF(VLOOKUP($B84,$B$2:$O83,7,0)="","",VLOOKUP($B84,$B$2:$O83,7,0)),""))</f>
        <v/>
      </c>
      <c r="I84" s="43" t="str">
        <f>IF($B84="","",IFERROR(IF(VLOOKUP($B84,$B$2:$O83,8,0)="","",VLOOKUP($B84,$B$2:$O83,8,0)),""))</f>
        <v/>
      </c>
      <c r="J84" s="43" t="str">
        <f>IF($B84="","",IFERROR(IF(VLOOKUP($B84,$B$2:$O83,9,0)="","",VLOOKUP($B84,$B$2:$O83,9,0)),""))</f>
        <v/>
      </c>
      <c r="K84" s="43" t="str">
        <f>IF($B84="","",IFERROR(IF(VLOOKUP($B84,$B$2:$O83,10,0)="","",VLOOKUP($B84,$B$2:$O83,10,0)),""))</f>
        <v/>
      </c>
      <c r="L84" s="43" t="str">
        <f>IF($B84="","",IFERROR(IF(VLOOKUP($B84,$B$2:$O83,11,0)="","",VLOOKUP($B84,$B$2:$O83,11,0)),""))</f>
        <v/>
      </c>
      <c r="M84" s="43" t="str">
        <f>IF($B84="","",IFERROR(IF(VLOOKUP($B84,$B$2:$O83,12,0)="","",VLOOKUP($B84,$B$2:$O83,12,0)),""))</f>
        <v/>
      </c>
      <c r="N84" s="43" t="str">
        <f>IF($B84="","",IFERROR(IF(VLOOKUP($B84,$B$2:$O83,13,0)="","",VLOOKUP($B84,$B$2:$O83,13,0)),""))</f>
        <v/>
      </c>
      <c r="O84" s="43" t="str">
        <f>IF($B84="","",IFERROR(IF(VLOOKUP($B84,$B$2:$O83,14,0)="","",VLOOKUP($B84,$B$2:$O83,14,0)),""))</f>
        <v/>
      </c>
    </row>
    <row r="85" spans="1:15" x14ac:dyDescent="0.25">
      <c r="A85" t="str" cm="1">
        <f t="array" ref="A85">IF(OR(B85="",E85=""),"",CONCATENATE(IFERROR(IF(SEARCH(B85,_xlfn.TEXTJOIN(",",TRUE,IF(E$2:E84=E85,B$2:B84,"")))&gt;0,"Duplikát parametru","Parametr OK"),"Parametr OK"),"; ",MATCH(B85,B:B,0)))</f>
        <v>Parametr OK; 17</v>
      </c>
      <c r="B85" t="s">
        <v>9</v>
      </c>
      <c r="C85" s="13" t="str" cm="1">
        <f t="array" ref="C85:D85">IF(A85="","",_xlfn.XLOOKUP(B85,'Parametry a typy produktů'!C:C,'Parametry a typy produktů'!A:B,"Parametr nenalezen"))</f>
        <v>Číselníková hodnota</v>
      </c>
      <c r="D85">
        <v>0</v>
      </c>
      <c r="E85" s="30" t="s">
        <v>276</v>
      </c>
      <c r="F85" s="43" t="str">
        <f>IF($B85="","",IFERROR(IF(VLOOKUP($B85,$B$2:$O84,5,0)="","",VLOOKUP($B85,$B$2:$O84,5,0)),""))</f>
        <v>Síťové</v>
      </c>
      <c r="G85" s="43" t="str">
        <f>IF($B85="","",IFERROR(IF(VLOOKUP($B85,$B$2:$O84,6,0)="","",VLOOKUP($B85,$B$2:$O84,6,0)),""))</f>
        <v>Bateriové</v>
      </c>
      <c r="H85" s="43" t="str">
        <f>IF($B85="","",IFERROR(IF(VLOOKUP($B85,$B$2:$O84,7,0)="","",VLOOKUP($B85,$B$2:$O84,7,0)),""))</f>
        <v>Bez baterií</v>
      </c>
      <c r="I85" s="43" t="str">
        <f>IF($B85="","",IFERROR(IF(VLOOKUP($B85,$B$2:$O84,8,0)="","",VLOOKUP($B85,$B$2:$O84,8,0)),""))</f>
        <v>230 V</v>
      </c>
      <c r="J85" s="43" t="str">
        <f>IF($B85="","",IFERROR(IF(VLOOKUP($B85,$B$2:$O84,9,0)="","",VLOOKUP($B85,$B$2:$O84,9,0)),""))</f>
        <v>12 V</v>
      </c>
      <c r="K85" s="43" t="str">
        <f>IF($B85="","",IFERROR(IF(VLOOKUP($B85,$B$2:$O84,10,0)="","",VLOOKUP($B85,$B$2:$O84,10,0)),""))</f>
        <v/>
      </c>
      <c r="L85" s="43" t="str">
        <f>IF($B85="","",IFERROR(IF(VLOOKUP($B85,$B$2:$O84,11,0)="","",VLOOKUP($B85,$B$2:$O84,11,0)),""))</f>
        <v/>
      </c>
      <c r="M85" s="43" t="str">
        <f>IF($B85="","",IFERROR(IF(VLOOKUP($B85,$B$2:$O84,12,0)="","",VLOOKUP($B85,$B$2:$O84,12,0)),""))</f>
        <v/>
      </c>
      <c r="N85" s="43" t="str">
        <f>IF($B85="","",IFERROR(IF(VLOOKUP($B85,$B$2:$O84,13,0)="","",VLOOKUP($B85,$B$2:$O84,13,0)),""))</f>
        <v/>
      </c>
      <c r="O85" s="43" t="str">
        <f>IF($B85="","",IFERROR(IF(VLOOKUP($B85,$B$2:$O84,14,0)="","",VLOOKUP($B85,$B$2:$O84,14,0)),""))</f>
        <v/>
      </c>
    </row>
    <row r="86" spans="1:15" x14ac:dyDescent="0.25">
      <c r="A86" t="str" cm="1">
        <f t="array" ref="A86">IF(OR(B86="",E86=""),"",CONCATENATE(IFERROR(IF(SEARCH(B86,_xlfn.TEXTJOIN(",",TRUE,IF(E$2:E85=E86,B$2:B85,"")))&gt;0,"Duplikát parametru","Parametr OK"),"Parametr OK"),"; ",MATCH(B86,B:B,0)))</f>
        <v>Parametr OK; 33</v>
      </c>
      <c r="B86" t="s">
        <v>158</v>
      </c>
      <c r="C86" s="13" t="str" cm="1">
        <f t="array" ref="C86:D86">IF(A86="","",_xlfn.XLOOKUP(B86,'Parametry a typy produktů'!C:C,'Parametry a typy produktů'!A:B,"Parametr nenalezen"))</f>
        <v>Číselníková hodnota</v>
      </c>
      <c r="D86">
        <v>0</v>
      </c>
      <c r="E86" s="30" t="s">
        <v>276</v>
      </c>
      <c r="F86" s="43" t="str">
        <f>IF($B86="","",IFERROR(IF(VLOOKUP($B86,$B$2:$O85,5,0)="","",VLOOKUP($B86,$B$2:$O85,5,0)),""))</f>
        <v>Černá</v>
      </c>
      <c r="G86" s="43" t="str">
        <f>IF($B86="","",IFERROR(IF(VLOOKUP($B86,$B$2:$O85,6,0)="","",VLOOKUP($B86,$B$2:$O85,6,0)),""))</f>
        <v>Bílá</v>
      </c>
      <c r="H86" s="43" t="str">
        <f>IF($B86="","",IFERROR(IF(VLOOKUP($B86,$B$2:$O85,7,0)="","",VLOOKUP($B86,$B$2:$O85,7,0)),""))</f>
        <v>Hnědá</v>
      </c>
      <c r="I86" s="43" t="str">
        <f>IF($B86="","",IFERROR(IF(VLOOKUP($B86,$B$2:$O85,8,0)="","",VLOOKUP($B86,$B$2:$O85,8,0)),""))</f>
        <v>Červená</v>
      </c>
      <c r="J86" s="43" t="str">
        <f>IF($B86="","",IFERROR(IF(VLOOKUP($B86,$B$2:$O85,9,0)="","",VLOOKUP($B86,$B$2:$O85,9,0)),""))</f>
        <v>Zelená</v>
      </c>
      <c r="K86" s="43" t="str">
        <f>IF($B86="","",IFERROR(IF(VLOOKUP($B86,$B$2:$O85,10,0)="","",VLOOKUP($B86,$B$2:$O85,10,0)),""))</f>
        <v>Modrá</v>
      </c>
      <c r="L86" s="43" t="str">
        <f>IF($B86="","",IFERROR(IF(VLOOKUP($B86,$B$2:$O85,11,0)="","",VLOOKUP($B86,$B$2:$O85,11,0)),""))</f>
        <v>Žlutá</v>
      </c>
      <c r="M86" s="43" t="str">
        <f>IF($B86="","",IFERROR(IF(VLOOKUP($B86,$B$2:$O85,12,0)="","",VLOOKUP($B86,$B$2:$O85,12,0)),""))</f>
        <v>Fialová</v>
      </c>
      <c r="N86" s="43" t="str">
        <f>IF($B86="","",IFERROR(IF(VLOOKUP($B86,$B$2:$O85,13,0)="","",VLOOKUP($B86,$B$2:$O85,13,0)),""))</f>
        <v>Růžová</v>
      </c>
      <c r="O86" s="43" t="str">
        <f>IF($B86="","",IFERROR(IF(VLOOKUP($B86,$B$2:$O85,14,0)="","",VLOOKUP($B86,$B$2:$O85,14,0)),""))</f>
        <v>Vícebarevná</v>
      </c>
    </row>
    <row r="87" spans="1:15" x14ac:dyDescent="0.25">
      <c r="A87" t="str" cm="1">
        <f t="array" ref="A87">IF(OR(B87="",E87=""),"",CONCATENATE(IFERROR(IF(SEARCH(B87,_xlfn.TEXTJOIN(",",TRUE,IF(E$2:E86=E87,B$2:B86,"")))&gt;0,"Duplikát parametru","Parametr OK"),"Parametr OK"),"; ",MATCH(B87,B:B,0)))</f>
        <v>Parametr OK; 17</v>
      </c>
      <c r="B87" t="s">
        <v>9</v>
      </c>
      <c r="C87" s="13" t="str" cm="1">
        <f t="array" ref="C87:D87">IF(A87="","",_xlfn.XLOOKUP(B87,'Parametry a typy produktů'!C:C,'Parametry a typy produktů'!A:B,"Parametr nenalezen"))</f>
        <v>Číselníková hodnota</v>
      </c>
      <c r="D87">
        <v>0</v>
      </c>
      <c r="E87" s="30" t="s">
        <v>279</v>
      </c>
      <c r="F87" s="43" t="str">
        <f>IF($B87="","",IFERROR(IF(VLOOKUP($B87,$B$2:$O86,5,0)="","",VLOOKUP($B87,$B$2:$O86,5,0)),""))</f>
        <v>Síťové</v>
      </c>
      <c r="G87" s="43" t="str">
        <f>IF($B87="","",IFERROR(IF(VLOOKUP($B87,$B$2:$O86,6,0)="","",VLOOKUP($B87,$B$2:$O86,6,0)),""))</f>
        <v>Bateriové</v>
      </c>
      <c r="H87" s="43" t="str">
        <f>IF($B87="","",IFERROR(IF(VLOOKUP($B87,$B$2:$O86,7,0)="","",VLOOKUP($B87,$B$2:$O86,7,0)),""))</f>
        <v>Bez baterií</v>
      </c>
      <c r="I87" s="43" t="str">
        <f>IF($B87="","",IFERROR(IF(VLOOKUP($B87,$B$2:$O86,8,0)="","",VLOOKUP($B87,$B$2:$O86,8,0)),""))</f>
        <v>230 V</v>
      </c>
      <c r="J87" s="43" t="str">
        <f>IF($B87="","",IFERROR(IF(VLOOKUP($B87,$B$2:$O86,9,0)="","",VLOOKUP($B87,$B$2:$O86,9,0)),""))</f>
        <v>12 V</v>
      </c>
      <c r="K87" s="43" t="str">
        <f>IF($B87="","",IFERROR(IF(VLOOKUP($B87,$B$2:$O86,10,0)="","",VLOOKUP($B87,$B$2:$O86,10,0)),""))</f>
        <v/>
      </c>
      <c r="L87" s="43" t="str">
        <f>IF($B87="","",IFERROR(IF(VLOOKUP($B87,$B$2:$O86,11,0)="","",VLOOKUP($B87,$B$2:$O86,11,0)),""))</f>
        <v/>
      </c>
      <c r="M87" s="43" t="str">
        <f>IF($B87="","",IFERROR(IF(VLOOKUP($B87,$B$2:$O86,12,0)="","",VLOOKUP($B87,$B$2:$O86,12,0)),""))</f>
        <v/>
      </c>
      <c r="N87" s="43" t="str">
        <f>IF($B87="","",IFERROR(IF(VLOOKUP($B87,$B$2:$O86,13,0)="","",VLOOKUP($B87,$B$2:$O86,13,0)),""))</f>
        <v/>
      </c>
      <c r="O87" s="43" t="str">
        <f>IF($B87="","",IFERROR(IF(VLOOKUP($B87,$B$2:$O86,14,0)="","",VLOOKUP($B87,$B$2:$O86,14,0)),""))</f>
        <v/>
      </c>
    </row>
    <row r="88" spans="1:15" x14ac:dyDescent="0.25">
      <c r="A88" t="str" cm="1">
        <f t="array" ref="A88">IF(OR(B88="",E88=""),"",CONCATENATE(IFERROR(IF(SEARCH(B88,_xlfn.TEXTJOIN(",",TRUE,IF(E$2:E87=E88,B$2:B87,"")))&gt;0,"Duplikát parametru","Parametr OK"),"Parametr OK"),"; ",MATCH(B88,B:B,0)))</f>
        <v>Parametr OK; 17</v>
      </c>
      <c r="B88" t="s">
        <v>9</v>
      </c>
      <c r="C88" s="13" t="str" cm="1">
        <f t="array" ref="C88:D88">IF(A88="","",_xlfn.XLOOKUP(B88,'Parametry a typy produktů'!C:C,'Parametry a typy produktů'!A:B,"Parametr nenalezen"))</f>
        <v>Číselníková hodnota</v>
      </c>
      <c r="D88">
        <v>0</v>
      </c>
      <c r="E88" s="30" t="s">
        <v>281</v>
      </c>
      <c r="F88" s="43" t="str">
        <f>IF($B88="","",IFERROR(IF(VLOOKUP($B88,$B$2:$O87,5,0)="","",VLOOKUP($B88,$B$2:$O87,5,0)),""))</f>
        <v>Síťové</v>
      </c>
      <c r="G88" s="43" t="str">
        <f>IF($B88="","",IFERROR(IF(VLOOKUP($B88,$B$2:$O87,6,0)="","",VLOOKUP($B88,$B$2:$O87,6,0)),""))</f>
        <v>Bateriové</v>
      </c>
      <c r="H88" s="43" t="str">
        <f>IF($B88="","",IFERROR(IF(VLOOKUP($B88,$B$2:$O87,7,0)="","",VLOOKUP($B88,$B$2:$O87,7,0)),""))</f>
        <v>Bez baterií</v>
      </c>
      <c r="I88" s="43" t="str">
        <f>IF($B88="","",IFERROR(IF(VLOOKUP($B88,$B$2:$O87,8,0)="","",VLOOKUP($B88,$B$2:$O87,8,0)),""))</f>
        <v>230 V</v>
      </c>
      <c r="J88" s="43" t="str">
        <f>IF($B88="","",IFERROR(IF(VLOOKUP($B88,$B$2:$O87,9,0)="","",VLOOKUP($B88,$B$2:$O87,9,0)),""))</f>
        <v>12 V</v>
      </c>
      <c r="K88" s="43" t="str">
        <f>IF($B88="","",IFERROR(IF(VLOOKUP($B88,$B$2:$O87,10,0)="","",VLOOKUP($B88,$B$2:$O87,10,0)),""))</f>
        <v/>
      </c>
      <c r="L88" s="43" t="str">
        <f>IF($B88="","",IFERROR(IF(VLOOKUP($B88,$B$2:$O87,11,0)="","",VLOOKUP($B88,$B$2:$O87,11,0)),""))</f>
        <v/>
      </c>
      <c r="M88" s="43" t="str">
        <f>IF($B88="","",IFERROR(IF(VLOOKUP($B88,$B$2:$O87,12,0)="","",VLOOKUP($B88,$B$2:$O87,12,0)),""))</f>
        <v/>
      </c>
      <c r="N88" s="43" t="str">
        <f>IF($B88="","",IFERROR(IF(VLOOKUP($B88,$B$2:$O87,13,0)="","",VLOOKUP($B88,$B$2:$O87,13,0)),""))</f>
        <v/>
      </c>
      <c r="O88" s="43" t="str">
        <f>IF($B88="","",IFERROR(IF(VLOOKUP($B88,$B$2:$O87,14,0)="","",VLOOKUP($B88,$B$2:$O87,14,0)),""))</f>
        <v/>
      </c>
    </row>
    <row r="89" spans="1:15" x14ac:dyDescent="0.25">
      <c r="A89" t="str" cm="1">
        <f t="array" ref="A89">IF(OR(B89="",E89=""),"",CONCATENATE(IFERROR(IF(SEARCH(B89,_xlfn.TEXTJOIN(",",TRUE,IF(E$2:E88=E89,B$2:B88,"")))&gt;0,"Duplikát parametru","Parametr OK"),"Parametr OK"),"; ",MATCH(B89,B:B,0)))</f>
        <v>Parametr OK; 67</v>
      </c>
      <c r="B89" t="s">
        <v>367</v>
      </c>
      <c r="C89" s="13" t="str" cm="1">
        <f t="array" ref="C89:D89">IF(A89="","",_xlfn.XLOOKUP(B89,'Parametry a typy produktů'!C:C,'Parametry a typy produktů'!A:B,"Parametr nenalezen"))</f>
        <v>Multihodnota</v>
      </c>
      <c r="D89">
        <v>0</v>
      </c>
      <c r="E89" s="30" t="s">
        <v>281</v>
      </c>
      <c r="F89" s="43" t="str">
        <f>IF($B89="","",IFERROR(IF(VLOOKUP($B89,$B$2:$O88,5,0)="","",VLOOKUP($B89,$B$2:$O88,5,0)),""))</f>
        <v>Integrovaná|AAA|AA|Li-Ion 18650</v>
      </c>
      <c r="G89" s="43" t="str">
        <f>IF($B89="","",IFERROR(IF(VLOOKUP($B89,$B$2:$O88,6,0)="","",VLOOKUP($B89,$B$2:$O88,6,0)),""))</f>
        <v/>
      </c>
      <c r="H89" s="43" t="str">
        <f>IF($B89="","",IFERROR(IF(VLOOKUP($B89,$B$2:$O88,7,0)="","",VLOOKUP($B89,$B$2:$O88,7,0)),""))</f>
        <v/>
      </c>
      <c r="I89" s="43" t="str">
        <f>IF($B89="","",IFERROR(IF(VLOOKUP($B89,$B$2:$O88,8,0)="","",VLOOKUP($B89,$B$2:$O88,8,0)),""))</f>
        <v/>
      </c>
      <c r="J89" s="43" t="str">
        <f>IF($B89="","",IFERROR(IF(VLOOKUP($B89,$B$2:$O88,9,0)="","",VLOOKUP($B89,$B$2:$O88,9,0)),""))</f>
        <v/>
      </c>
      <c r="K89" s="43" t="str">
        <f>IF($B89="","",IFERROR(IF(VLOOKUP($B89,$B$2:$O88,10,0)="","",VLOOKUP($B89,$B$2:$O88,10,0)),""))</f>
        <v/>
      </c>
      <c r="L89" s="43" t="str">
        <f>IF($B89="","",IFERROR(IF(VLOOKUP($B89,$B$2:$O88,11,0)="","",VLOOKUP($B89,$B$2:$O88,11,0)),""))</f>
        <v/>
      </c>
      <c r="M89" s="43" t="str">
        <f>IF($B89="","",IFERROR(IF(VLOOKUP($B89,$B$2:$O88,12,0)="","",VLOOKUP($B89,$B$2:$O88,12,0)),""))</f>
        <v/>
      </c>
      <c r="N89" s="43" t="str">
        <f>IF($B89="","",IFERROR(IF(VLOOKUP($B89,$B$2:$O88,13,0)="","",VLOOKUP($B89,$B$2:$O88,13,0)),""))</f>
        <v/>
      </c>
      <c r="O89" s="43" t="str">
        <f>IF($B89="","",IFERROR(IF(VLOOKUP($B89,$B$2:$O88,14,0)="","",VLOOKUP($B89,$B$2:$O88,14,0)),""))</f>
        <v/>
      </c>
    </row>
    <row r="90" spans="1:15" x14ac:dyDescent="0.25">
      <c r="A90" t="str" cm="1">
        <f t="array" ref="A90">IF(OR(B90="",E90=""),"",CONCATENATE(IFERROR(IF(SEARCH(B90,_xlfn.TEXTJOIN(",",TRUE,IF(E$2:E89=E90,B$2:B89,"")))&gt;0,"Duplikát parametru","Parametr OK"),"Parametr OK"),"; ",MATCH(B90,B:B,0)))</f>
        <v>Parametr OK; 2</v>
      </c>
      <c r="B90" t="s">
        <v>482</v>
      </c>
      <c r="C90" s="13" t="str" cm="1">
        <f t="array" ref="C90:D90">IF(A90="","",_xlfn.XLOOKUP(B90,'Parametry a typy produktů'!C:C,'Parametry a typy produktů'!A:B,"Parametr nenalezen"))</f>
        <v>Číselníková hodnota</v>
      </c>
      <c r="D90">
        <v>0</v>
      </c>
      <c r="E90" s="30" t="s">
        <v>284</v>
      </c>
      <c r="F90" s="43" t="str">
        <f>IF($B90="","",IFERROR(IF(VLOOKUP($B90,$B$2:$O89,5,0)="","",VLOOKUP($B90,$B$2:$O89,5,0)),""))</f>
        <v>Vnitřní</v>
      </c>
      <c r="G90" s="43" t="str">
        <f>IF($B90="","",IFERROR(IF(VLOOKUP($B90,$B$2:$O89,6,0)="","",VLOOKUP($B90,$B$2:$O89,6,0)),""))</f>
        <v>Venkovní</v>
      </c>
      <c r="H90" s="43" t="str">
        <f>IF($B90="","",IFERROR(IF(VLOOKUP($B90,$B$2:$O89,7,0)="","",VLOOKUP($B90,$B$2:$O89,7,0)),""))</f>
        <v/>
      </c>
      <c r="I90" s="43" t="str">
        <f>IF($B90="","",IFERROR(IF(VLOOKUP($B90,$B$2:$O89,8,0)="","",VLOOKUP($B90,$B$2:$O89,8,0)),""))</f>
        <v/>
      </c>
      <c r="J90" s="43" t="str">
        <f>IF($B90="","",IFERROR(IF(VLOOKUP($B90,$B$2:$O89,9,0)="","",VLOOKUP($B90,$B$2:$O89,9,0)),""))</f>
        <v/>
      </c>
      <c r="K90" s="43" t="str">
        <f>IF($B90="","",IFERROR(IF(VLOOKUP($B90,$B$2:$O89,10,0)="","",VLOOKUP($B90,$B$2:$O89,10,0)),""))</f>
        <v/>
      </c>
      <c r="L90" s="43" t="str">
        <f>IF($B90="","",IFERROR(IF(VLOOKUP($B90,$B$2:$O89,11,0)="","",VLOOKUP($B90,$B$2:$O89,11,0)),""))</f>
        <v/>
      </c>
      <c r="M90" s="43" t="str">
        <f>IF($B90="","",IFERROR(IF(VLOOKUP($B90,$B$2:$O89,12,0)="","",VLOOKUP($B90,$B$2:$O89,12,0)),""))</f>
        <v/>
      </c>
      <c r="N90" s="43" t="str">
        <f>IF($B90="","",IFERROR(IF(VLOOKUP($B90,$B$2:$O89,13,0)="","",VLOOKUP($B90,$B$2:$O89,13,0)),""))</f>
        <v/>
      </c>
      <c r="O90" s="43" t="str">
        <f>IF($B90="","",IFERROR(IF(VLOOKUP($B90,$B$2:$O89,14,0)="","",VLOOKUP($B90,$B$2:$O89,14,0)),""))</f>
        <v/>
      </c>
    </row>
    <row r="91" spans="1:15" x14ac:dyDescent="0.25">
      <c r="A91" t="str" cm="1">
        <f t="array" ref="A91">IF(OR(B91="",E91=""),"",CONCATENATE(IFERROR(IF(SEARCH(B91,_xlfn.TEXTJOIN(",",TRUE,IF(E$2:E90=E91,B$2:B90,"")))&gt;0,"Duplikát parametru","Parametr OK"),"Parametr OK"),"; ",MATCH(B91,B:B,0)))</f>
        <v>Parametr OK; 91</v>
      </c>
      <c r="B91" t="s">
        <v>439</v>
      </c>
      <c r="C91" s="13" t="str" cm="1">
        <f t="array" ref="C91:D91">IF(A91="","",_xlfn.XLOOKUP(B91,'Parametry a typy produktů'!C:C,'Parametry a typy produktů'!A:B,"Parametr nenalezen"))</f>
        <v>Číselníková hodnota</v>
      </c>
      <c r="D91">
        <v>0</v>
      </c>
      <c r="E91" s="30" t="s">
        <v>284</v>
      </c>
      <c r="F91" s="43" t="s">
        <v>445</v>
      </c>
      <c r="G91" s="43" t="s">
        <v>446</v>
      </c>
      <c r="H91" s="43" t="str">
        <f>IF($B91="","",IFERROR(IF(VLOOKUP($B91,$B$2:$O90,7,0)="","",VLOOKUP($B91,$B$2:$O90,7,0)),""))</f>
        <v/>
      </c>
      <c r="I91" s="43" t="str">
        <f>IF($B91="","",IFERROR(IF(VLOOKUP($B91,$B$2:$O90,8,0)="","",VLOOKUP($B91,$B$2:$O90,8,0)),""))</f>
        <v/>
      </c>
      <c r="J91" s="43" t="str">
        <f>IF($B91="","",IFERROR(IF(VLOOKUP($B91,$B$2:$O90,9,0)="","",VLOOKUP($B91,$B$2:$O90,9,0)),""))</f>
        <v/>
      </c>
      <c r="K91" s="43" t="str">
        <f>IF($B91="","",IFERROR(IF(VLOOKUP($B91,$B$2:$O90,10,0)="","",VLOOKUP($B91,$B$2:$O90,10,0)),""))</f>
        <v/>
      </c>
      <c r="L91" s="43" t="str">
        <f>IF($B91="","",IFERROR(IF(VLOOKUP($B91,$B$2:$O90,11,0)="","",VLOOKUP($B91,$B$2:$O90,11,0)),""))</f>
        <v/>
      </c>
      <c r="M91" s="43" t="str">
        <f>IF($B91="","",IFERROR(IF(VLOOKUP($B91,$B$2:$O90,12,0)="","",VLOOKUP($B91,$B$2:$O90,12,0)),""))</f>
        <v/>
      </c>
      <c r="N91" s="43" t="str">
        <f>IF($B91="","",IFERROR(IF(VLOOKUP($B91,$B$2:$O90,13,0)="","",VLOOKUP($B91,$B$2:$O90,13,0)),""))</f>
        <v/>
      </c>
      <c r="O91" s="43" t="str">
        <f>IF($B91="","",IFERROR(IF(VLOOKUP($B91,$B$2:$O90,14,0)="","",VLOOKUP($B91,$B$2:$O90,14,0)),""))</f>
        <v/>
      </c>
    </row>
    <row r="92" spans="1:15" x14ac:dyDescent="0.25">
      <c r="A92" t="str" cm="1">
        <f t="array" ref="A92">IF(OR(B92="",E92=""),"",CONCATENATE(IFERROR(IF(SEARCH(B92,_xlfn.TEXTJOIN(",",TRUE,IF(E$2:E91=E92,B$2:B91,"")))&gt;0,"Duplikát parametru","Parametr OK"),"Parametr OK"),"; ",MATCH(B92,B:B,0)))</f>
        <v>Parametr OK; 2</v>
      </c>
      <c r="B92" t="s">
        <v>482</v>
      </c>
      <c r="C92" s="13" t="str" cm="1">
        <f t="array" ref="C92:D92">IF(A92="","",_xlfn.XLOOKUP(B92,'Parametry a typy produktů'!C:C,'Parametry a typy produktů'!A:B,"Parametr nenalezen"))</f>
        <v>Číselníková hodnota</v>
      </c>
      <c r="D92">
        <v>0</v>
      </c>
      <c r="E92" s="30" t="s">
        <v>286</v>
      </c>
      <c r="F92" s="43" t="str">
        <f>IF($B92="","",IFERROR(IF(VLOOKUP($B92,$B$2:$O91,5,0)="","",VLOOKUP($B92,$B$2:$O91,5,0)),""))</f>
        <v>Vnitřní</v>
      </c>
      <c r="G92" s="43" t="str">
        <f>IF($B92="","",IFERROR(IF(VLOOKUP($B92,$B$2:$O91,6,0)="","",VLOOKUP($B92,$B$2:$O91,6,0)),""))</f>
        <v>Venkovní</v>
      </c>
      <c r="H92" s="43" t="str">
        <f>IF($B92="","",IFERROR(IF(VLOOKUP($B92,$B$2:$O91,7,0)="","",VLOOKUP($B92,$B$2:$O91,7,0)),""))</f>
        <v/>
      </c>
      <c r="I92" s="43" t="str">
        <f>IF($B92="","",IFERROR(IF(VLOOKUP($B92,$B$2:$O91,8,0)="","",VLOOKUP($B92,$B$2:$O91,8,0)),""))</f>
        <v/>
      </c>
      <c r="J92" s="43" t="str">
        <f>IF($B92="","",IFERROR(IF(VLOOKUP($B92,$B$2:$O91,9,0)="","",VLOOKUP($B92,$B$2:$O91,9,0)),""))</f>
        <v/>
      </c>
      <c r="K92" s="43" t="str">
        <f>IF($B92="","",IFERROR(IF(VLOOKUP($B92,$B$2:$O91,10,0)="","",VLOOKUP($B92,$B$2:$O91,10,0)),""))</f>
        <v/>
      </c>
      <c r="L92" s="43" t="str">
        <f>IF($B92="","",IFERROR(IF(VLOOKUP($B92,$B$2:$O91,11,0)="","",VLOOKUP($B92,$B$2:$O91,11,0)),""))</f>
        <v/>
      </c>
      <c r="M92" s="43" t="str">
        <f>IF($B92="","",IFERROR(IF(VLOOKUP($B92,$B$2:$O91,12,0)="","",VLOOKUP($B92,$B$2:$O91,12,0)),""))</f>
        <v/>
      </c>
      <c r="N92" s="43" t="str">
        <f>IF($B92="","",IFERROR(IF(VLOOKUP($B92,$B$2:$O91,13,0)="","",VLOOKUP($B92,$B$2:$O91,13,0)),""))</f>
        <v/>
      </c>
      <c r="O92" s="43" t="str">
        <f>IF($B92="","",IFERROR(IF(VLOOKUP($B92,$B$2:$O91,14,0)="","",VLOOKUP($B92,$B$2:$O91,14,0)),""))</f>
        <v/>
      </c>
    </row>
    <row r="93" spans="1:15" x14ac:dyDescent="0.25">
      <c r="A93" t="str" cm="1">
        <f t="array" ref="A93">IF(OR(B93="",E93=""),"",CONCATENATE(IFERROR(IF(SEARCH(B93,_xlfn.TEXTJOIN(",",TRUE,IF(E$2:E92=E93,B$2:B92,"")))&gt;0,"Duplikát parametru","Parametr OK"),"Parametr OK"),"; ",MATCH(B93,B:B,0)))</f>
        <v>Parametr OK; 93</v>
      </c>
      <c r="B93" t="s">
        <v>450</v>
      </c>
      <c r="C93" s="13" t="str" cm="1">
        <f t="array" ref="C93:D93">IF(A93="","",_xlfn.XLOOKUP(B93,'Parametry a typy produktů'!C:C,'Parametry a typy produktů'!A:B,"Parametr nenalezen"))</f>
        <v>Číselníková hodnota</v>
      </c>
      <c r="D93">
        <v>0</v>
      </c>
      <c r="E93" s="30" t="s">
        <v>286</v>
      </c>
      <c r="F93" s="43" t="s">
        <v>509</v>
      </c>
      <c r="G93" s="43" t="s">
        <v>456</v>
      </c>
      <c r="H93" s="43" t="s">
        <v>510</v>
      </c>
      <c r="I93" s="43" t="str">
        <f>IF($B93="","",IFERROR(IF(VLOOKUP($B93,$B$2:$O92,8,0)="","",VLOOKUP($B93,$B$2:$O92,8,0)),""))</f>
        <v/>
      </c>
      <c r="J93" s="43" t="str">
        <f>IF($B93="","",IFERROR(IF(VLOOKUP($B93,$B$2:$O92,9,0)="","",VLOOKUP($B93,$B$2:$O92,9,0)),""))</f>
        <v/>
      </c>
      <c r="K93" s="43" t="str">
        <f>IF($B93="","",IFERROR(IF(VLOOKUP($B93,$B$2:$O92,10,0)="","",VLOOKUP($B93,$B$2:$O92,10,0)),""))</f>
        <v/>
      </c>
      <c r="L93" s="43" t="str">
        <f>IF($B93="","",IFERROR(IF(VLOOKUP($B93,$B$2:$O92,11,0)="","",VLOOKUP($B93,$B$2:$O92,11,0)),""))</f>
        <v/>
      </c>
      <c r="M93" s="43" t="str">
        <f>IF($B93="","",IFERROR(IF(VLOOKUP($B93,$B$2:$O92,12,0)="","",VLOOKUP($B93,$B$2:$O92,12,0)),""))</f>
        <v/>
      </c>
      <c r="N93" s="43" t="str">
        <f>IF($B93="","",IFERROR(IF(VLOOKUP($B93,$B$2:$O92,13,0)="","",VLOOKUP($B93,$B$2:$O92,13,0)),""))</f>
        <v/>
      </c>
      <c r="O93" s="43" t="str">
        <f>IF($B93="","",IFERROR(IF(VLOOKUP($B93,$B$2:$O92,14,0)="","",VLOOKUP($B93,$B$2:$O92,14,0)),""))</f>
        <v/>
      </c>
    </row>
    <row r="94" spans="1:15" x14ac:dyDescent="0.25">
      <c r="A94" t="str" cm="1">
        <f t="array" ref="A94">IF(OR(B94="",E94=""),"",CONCATENATE(IFERROR(IF(SEARCH(B94,_xlfn.TEXTJOIN(",",TRUE,IF(E$2:E93=E94,B$2:B93,"")))&gt;0,"Duplikát parametru","Parametr OK"),"Parametr OK"),"; ",MATCH(B94,B:B,0)))</f>
        <v>Parametr OK; 24</v>
      </c>
      <c r="B94" t="s">
        <v>153</v>
      </c>
      <c r="C94" s="13" t="str" cm="1">
        <f t="array" ref="C94:D94">IF(A94="","",_xlfn.XLOOKUP(B94,'Parametry a typy produktů'!C:C,'Parametry a typy produktů'!A:B,"Parametr nenalezen"))</f>
        <v>Číselníková hodnota</v>
      </c>
      <c r="D94">
        <v>0</v>
      </c>
      <c r="E94" s="30" t="s">
        <v>292</v>
      </c>
      <c r="F94" s="43" t="str">
        <f>IF($B94="","",IFERROR(IF(VLOOKUP($B94,$B$2:$O93,5,0)="","",VLOOKUP($B94,$B$2:$O93,5,0)),""))</f>
        <v>IP20</v>
      </c>
      <c r="G94" s="43" t="str">
        <f>IF($B94="","",IFERROR(IF(VLOOKUP($B94,$B$2:$O93,6,0)="","",VLOOKUP($B94,$B$2:$O93,6,0)),""))</f>
        <v>IP44</v>
      </c>
      <c r="H94" s="43" t="str">
        <f>IF($B94="","",IFERROR(IF(VLOOKUP($B94,$B$2:$O93,7,0)="","",VLOOKUP($B94,$B$2:$O93,7,0)),""))</f>
        <v>IP54</v>
      </c>
      <c r="I94" s="43" t="str">
        <f>IF($B94="","",IFERROR(IF(VLOOKUP($B94,$B$2:$O93,8,0)="","",VLOOKUP($B94,$B$2:$O93,8,0)),""))</f>
        <v>IP65+</v>
      </c>
      <c r="J94" s="43" t="str">
        <f>IF($B94="","",IFERROR(IF(VLOOKUP($B94,$B$2:$O93,9,0)="","",VLOOKUP($B94,$B$2:$O93,9,0)),""))</f>
        <v/>
      </c>
      <c r="K94" s="43" t="str">
        <f>IF($B94="","",IFERROR(IF(VLOOKUP($B94,$B$2:$O93,10,0)="","",VLOOKUP($B94,$B$2:$O93,10,0)),""))</f>
        <v/>
      </c>
      <c r="L94" s="43" t="str">
        <f>IF($B94="","",IFERROR(IF(VLOOKUP($B94,$B$2:$O93,11,0)="","",VLOOKUP($B94,$B$2:$O93,11,0)),""))</f>
        <v/>
      </c>
      <c r="M94" s="43" t="str">
        <f>IF($B94="","",IFERROR(IF(VLOOKUP($B94,$B$2:$O93,12,0)="","",VLOOKUP($B94,$B$2:$O93,12,0)),""))</f>
        <v/>
      </c>
      <c r="N94" s="43" t="str">
        <f>IF($B94="","",IFERROR(IF(VLOOKUP($B94,$B$2:$O93,13,0)="","",VLOOKUP($B94,$B$2:$O93,13,0)),""))</f>
        <v/>
      </c>
      <c r="O94" s="43" t="str">
        <f>IF($B94="","",IFERROR(IF(VLOOKUP($B94,$B$2:$O93,14,0)="","",VLOOKUP($B94,$B$2:$O93,14,0)),""))</f>
        <v/>
      </c>
    </row>
    <row r="95" spans="1:15" x14ac:dyDescent="0.25">
      <c r="A95" t="str" cm="1">
        <f t="array" ref="A95">IF(OR(B95="",E95=""),"",CONCATENATE(IFERROR(IF(SEARCH(B95,_xlfn.TEXTJOIN(",",TRUE,IF(E$2:E94=E95,B$2:B94,"")))&gt;0,"Duplikát parametru","Parametr OK"),"Parametr OK"),"; ",MATCH(B95,B:B,0)))</f>
        <v>Parametr OK; 95</v>
      </c>
      <c r="B95" t="s">
        <v>457</v>
      </c>
      <c r="C95" s="13" t="str" cm="1">
        <f t="array" ref="C95:D95">IF(A95="","",_xlfn.XLOOKUP(B95,'Parametry a typy produktů'!C:C,'Parametry a typy produktů'!A:B,"Parametr nenalezen"))</f>
        <v>Číselníková hodnota</v>
      </c>
      <c r="D95">
        <v>0</v>
      </c>
      <c r="E95" s="30" t="s">
        <v>294</v>
      </c>
      <c r="F95" s="43" t="s">
        <v>458</v>
      </c>
      <c r="G95" s="43" t="s">
        <v>459</v>
      </c>
      <c r="H95" s="43" t="s">
        <v>460</v>
      </c>
      <c r="I95" s="43" t="str">
        <f>IF($B95="","",IFERROR(IF(VLOOKUP($B95,$B$2:$O94,8,0)="","",VLOOKUP($B95,$B$2:$O94,8,0)),""))</f>
        <v/>
      </c>
      <c r="J95" s="43" t="str">
        <f>IF($B95="","",IFERROR(IF(VLOOKUP($B95,$B$2:$O94,9,0)="","",VLOOKUP($B95,$B$2:$O94,9,0)),""))</f>
        <v/>
      </c>
      <c r="K95" s="43" t="str">
        <f>IF($B95="","",IFERROR(IF(VLOOKUP($B95,$B$2:$O94,10,0)="","",VLOOKUP($B95,$B$2:$O94,10,0)),""))</f>
        <v/>
      </c>
      <c r="L95" s="43" t="str">
        <f>IF($B95="","",IFERROR(IF(VLOOKUP($B95,$B$2:$O94,11,0)="","",VLOOKUP($B95,$B$2:$O94,11,0)),""))</f>
        <v/>
      </c>
      <c r="M95" s="43" t="str">
        <f>IF($B95="","",IFERROR(IF(VLOOKUP($B95,$B$2:$O94,12,0)="","",VLOOKUP($B95,$B$2:$O94,12,0)),""))</f>
        <v/>
      </c>
      <c r="N95" s="43" t="str">
        <f>IF($B95="","",IFERROR(IF(VLOOKUP($B95,$B$2:$O94,13,0)="","",VLOOKUP($B95,$B$2:$O94,13,0)),""))</f>
        <v/>
      </c>
      <c r="O95" s="43" t="str">
        <f>IF($B95="","",IFERROR(IF(VLOOKUP($B95,$B$2:$O94,14,0)="","",VLOOKUP($B95,$B$2:$O94,14,0)),""))</f>
        <v/>
      </c>
    </row>
    <row r="96" spans="1:15" x14ac:dyDescent="0.25">
      <c r="A96" t="str" cm="1">
        <f t="array" ref="A96">IF(OR(B96="",E96=""),"",CONCATENATE(IFERROR(IF(SEARCH(B96,_xlfn.TEXTJOIN(",",TRUE,IF(E$2:E95=E96,B$2:B95,"")))&gt;0,"Duplikát parametru","Parametr OK"),"Parametr OK"),"; ",MATCH(B96,B:B,0)))</f>
        <v>Parametr OK; 96</v>
      </c>
      <c r="B96" t="s">
        <v>469</v>
      </c>
      <c r="C96" s="13" t="str" cm="1">
        <f t="array" ref="C96:D96">IF(A96="","",_xlfn.XLOOKUP(B96,'Parametry a typy produktů'!C:C,'Parametry a typy produktů'!A:B,"Parametr nenalezen"))</f>
        <v>Číselníková hodnota</v>
      </c>
      <c r="D96">
        <v>0</v>
      </c>
      <c r="E96" s="30" t="s">
        <v>294</v>
      </c>
      <c r="F96" s="31" t="s">
        <v>511</v>
      </c>
      <c r="G96" s="31" t="s">
        <v>513</v>
      </c>
      <c r="H96" s="31" t="s">
        <v>512</v>
      </c>
      <c r="I96" s="43" t="str">
        <f>IF($B96="","",IFERROR(IF(VLOOKUP($B96,$B$2:$O95,8,0)="","",VLOOKUP($B96,$B$2:$O95,8,0)),""))</f>
        <v/>
      </c>
      <c r="J96" s="43" t="str">
        <f>IF($B96="","",IFERROR(IF(VLOOKUP($B96,$B$2:$O95,9,0)="","",VLOOKUP($B96,$B$2:$O95,9,0)),""))</f>
        <v/>
      </c>
      <c r="K96" s="43" t="str">
        <f>IF($B96="","",IFERROR(IF(VLOOKUP($B96,$B$2:$O95,10,0)="","",VLOOKUP($B96,$B$2:$O95,10,0)),""))</f>
        <v/>
      </c>
      <c r="L96" s="43" t="str">
        <f>IF($B96="","",IFERROR(IF(VLOOKUP($B96,$B$2:$O95,11,0)="","",VLOOKUP($B96,$B$2:$O95,11,0)),""))</f>
        <v/>
      </c>
      <c r="M96" s="43" t="str">
        <f>IF($B96="","",IFERROR(IF(VLOOKUP($B96,$B$2:$O95,12,0)="","",VLOOKUP($B96,$B$2:$O95,12,0)),""))</f>
        <v/>
      </c>
      <c r="N96" s="43" t="str">
        <f>IF($B96="","",IFERROR(IF(VLOOKUP($B96,$B$2:$O95,13,0)="","",VLOOKUP($B96,$B$2:$O95,13,0)),""))</f>
        <v/>
      </c>
      <c r="O96" s="43" t="str">
        <f>IF($B96="","",IFERROR(IF(VLOOKUP($B96,$B$2:$O95,14,0)="","",VLOOKUP($B96,$B$2:$O95,14,0)),""))</f>
        <v/>
      </c>
    </row>
    <row r="97" spans="1:15" x14ac:dyDescent="0.25">
      <c r="A97" t="str" cm="1">
        <f t="array" ref="A97">IF(OR(B97="",E97=""),"",CONCATENATE(IFERROR(IF(SEARCH(B97,_xlfn.TEXTJOIN(",",TRUE,IF(E$2:E96=E97,B$2:B96,"")))&gt;0,"Duplikát parametru","Parametr OK"),"Parametr OK"),"; ",MATCH(B97,B:B,0)))</f>
        <v>Parametr OK; 33</v>
      </c>
      <c r="B97" t="s">
        <v>158</v>
      </c>
      <c r="C97" s="13" t="str" cm="1">
        <f t="array" ref="C97:D97">IF(A97="","",_xlfn.XLOOKUP(B97,'Parametry a typy produktů'!C:C,'Parametry a typy produktů'!A:B,"Parametr nenalezen"))</f>
        <v>Číselníková hodnota</v>
      </c>
      <c r="D97">
        <v>0</v>
      </c>
      <c r="E97" s="30" t="s">
        <v>630</v>
      </c>
      <c r="F97" s="43" t="str">
        <f>IF($B97="","",IFERROR(IF(VLOOKUP($B97,$B$2:$O96,5,0)="","",VLOOKUP($B97,$B$2:$O96,5,0)),""))</f>
        <v>Černá</v>
      </c>
      <c r="G97" s="43" t="str">
        <f>IF($B97="","",IFERROR(IF(VLOOKUP($B97,$B$2:$O96,6,0)="","",VLOOKUP($B97,$B$2:$O96,6,0)),""))</f>
        <v>Bílá</v>
      </c>
      <c r="H97" s="43" t="str">
        <f>IF($B97="","",IFERROR(IF(VLOOKUP($B97,$B$2:$O96,7,0)="","",VLOOKUP($B97,$B$2:$O96,7,0)),""))</f>
        <v>Hnědá</v>
      </c>
      <c r="I97" s="43" t="str">
        <f>IF($B97="","",IFERROR(IF(VLOOKUP($B97,$B$2:$O96,8,0)="","",VLOOKUP($B97,$B$2:$O96,8,0)),""))</f>
        <v>Červená</v>
      </c>
      <c r="J97" s="43" t="str">
        <f>IF($B97="","",IFERROR(IF(VLOOKUP($B97,$B$2:$O96,9,0)="","",VLOOKUP($B97,$B$2:$O96,9,0)),""))</f>
        <v>Zelená</v>
      </c>
      <c r="K97" s="43" t="str">
        <f>IF($B97="","",IFERROR(IF(VLOOKUP($B97,$B$2:$O96,10,0)="","",VLOOKUP($B97,$B$2:$O96,10,0)),""))</f>
        <v>Modrá</v>
      </c>
      <c r="L97" s="43" t="str">
        <f>IF($B97="","",IFERROR(IF(VLOOKUP($B97,$B$2:$O96,11,0)="","",VLOOKUP($B97,$B$2:$O96,11,0)),""))</f>
        <v>Žlutá</v>
      </c>
      <c r="M97" s="43" t="str">
        <f>IF($B97="","",IFERROR(IF(VLOOKUP($B97,$B$2:$O96,12,0)="","",VLOOKUP($B97,$B$2:$O96,12,0)),""))</f>
        <v>Fialová</v>
      </c>
      <c r="N97" s="43" t="str">
        <f>IF($B97="","",IFERROR(IF(VLOOKUP($B97,$B$2:$O96,13,0)="","",VLOOKUP($B97,$B$2:$O96,13,0)),""))</f>
        <v>Růžová</v>
      </c>
      <c r="O97" s="43" t="str">
        <f>IF($B97="","",IFERROR(IF(VLOOKUP($B97,$B$2:$O96,14,0)="","",VLOOKUP($B97,$B$2:$O96,14,0)),""))</f>
        <v>Vícebarevná</v>
      </c>
    </row>
    <row r="98" spans="1:15" x14ac:dyDescent="0.25">
      <c r="A98" t="str" cm="1">
        <f t="array" ref="A98">IF(OR(B98="",E98=""),"",CONCATENATE(IFERROR(IF(SEARCH(B98,_xlfn.TEXTJOIN(",",TRUE,IF(E$2:E97=E98,B$2:B97,"")))&gt;0,"Duplikát parametru","Parametr OK"),"Parametr OK"),"; ",MATCH(B98,B:B,0)))</f>
        <v>Parametr OK; 33</v>
      </c>
      <c r="B98" t="s">
        <v>158</v>
      </c>
      <c r="C98" s="13" t="str" cm="1">
        <f t="array" ref="C98:D98">IF(A98="","",_xlfn.XLOOKUP(B98,'Parametry a typy produktů'!C:C,'Parametry a typy produktů'!A:B,"Parametr nenalezen"))</f>
        <v>Číselníková hodnota</v>
      </c>
      <c r="D98">
        <v>0</v>
      </c>
      <c r="E98" s="30" t="s">
        <v>636</v>
      </c>
      <c r="F98" s="43" t="str">
        <f>IF($B98="","",IFERROR(IF(VLOOKUP($B98,$B$2:$O97,5,0)="","",VLOOKUP($B98,$B$2:$O97,5,0)),""))</f>
        <v>Černá</v>
      </c>
      <c r="G98" s="43" t="str">
        <f>IF($B98="","",IFERROR(IF(VLOOKUP($B98,$B$2:$O97,6,0)="","",VLOOKUP($B98,$B$2:$O97,6,0)),""))</f>
        <v>Bílá</v>
      </c>
      <c r="H98" s="43" t="str">
        <f>IF($B98="","",IFERROR(IF(VLOOKUP($B98,$B$2:$O97,7,0)="","",VLOOKUP($B98,$B$2:$O97,7,0)),""))</f>
        <v>Hnědá</v>
      </c>
      <c r="I98" s="43" t="str">
        <f>IF($B98="","",IFERROR(IF(VLOOKUP($B98,$B$2:$O97,8,0)="","",VLOOKUP($B98,$B$2:$O97,8,0)),""))</f>
        <v>Červená</v>
      </c>
      <c r="J98" s="43" t="str">
        <f>IF($B98="","",IFERROR(IF(VLOOKUP($B98,$B$2:$O97,9,0)="","",VLOOKUP($B98,$B$2:$O97,9,0)),""))</f>
        <v>Zelená</v>
      </c>
      <c r="K98" s="43" t="str">
        <f>IF($B98="","",IFERROR(IF(VLOOKUP($B98,$B$2:$O97,10,0)="","",VLOOKUP($B98,$B$2:$O97,10,0)),""))</f>
        <v>Modrá</v>
      </c>
      <c r="L98" s="43" t="str">
        <f>IF($B98="","",IFERROR(IF(VLOOKUP($B98,$B$2:$O97,11,0)="","",VLOOKUP($B98,$B$2:$O97,11,0)),""))</f>
        <v>Žlutá</v>
      </c>
      <c r="M98" s="43" t="str">
        <f>IF($B98="","",IFERROR(IF(VLOOKUP($B98,$B$2:$O97,12,0)="","",VLOOKUP($B98,$B$2:$O97,12,0)),""))</f>
        <v>Fialová</v>
      </c>
      <c r="N98" s="43" t="str">
        <f>IF($B98="","",IFERROR(IF(VLOOKUP($B98,$B$2:$O97,13,0)="","",VLOOKUP($B98,$B$2:$O97,13,0)),""))</f>
        <v>Růžová</v>
      </c>
      <c r="O98" s="43" t="str">
        <f>IF($B98="","",IFERROR(IF(VLOOKUP($B98,$B$2:$O97,14,0)="","",VLOOKUP($B98,$B$2:$O97,14,0)),""))</f>
        <v>Vícebarevná</v>
      </c>
    </row>
    <row r="99" spans="1:15" x14ac:dyDescent="0.25">
      <c r="A99" t="str" cm="1">
        <f t="array" ref="A99">IF(OR(B99="",E99=""),"",CONCATENATE(IFERROR(IF(SEARCH(B99,_xlfn.TEXTJOIN(",",TRUE,IF(E$2:E98=E99,B$2:B98,"")))&gt;0,"Duplikát parametru","Parametr OK"),"Parametr OK"),"; ",MATCH(B99,B:B,0)))</f>
        <v>Parametr OK; 24</v>
      </c>
      <c r="B99" t="s">
        <v>153</v>
      </c>
      <c r="C99" s="13" t="str" cm="1">
        <f t="array" ref="C99:D99">IF(A99="","",_xlfn.XLOOKUP(B99,'Parametry a typy produktů'!C:C,'Parametry a typy produktů'!A:B,"Parametr nenalezen"))</f>
        <v>Číselníková hodnota</v>
      </c>
      <c r="D99">
        <v>0</v>
      </c>
      <c r="E99" s="30" t="s">
        <v>649</v>
      </c>
      <c r="F99" s="43" t="str">
        <f>IF($B99="","",IFERROR(IF(VLOOKUP($B99,$B$2:$O98,5,0)="","",VLOOKUP($B99,$B$2:$O98,5,0)),""))</f>
        <v>IP20</v>
      </c>
      <c r="G99" s="43" t="str">
        <f>IF($B99="","",IFERROR(IF(VLOOKUP($B99,$B$2:$O98,6,0)="","",VLOOKUP($B99,$B$2:$O98,6,0)),""))</f>
        <v>IP44</v>
      </c>
      <c r="H99" s="43" t="str">
        <f>IF($B99="","",IFERROR(IF(VLOOKUP($B99,$B$2:$O98,7,0)="","",VLOOKUP($B99,$B$2:$O98,7,0)),""))</f>
        <v>IP54</v>
      </c>
      <c r="I99" s="43" t="str">
        <f>IF($B99="","",IFERROR(IF(VLOOKUP($B99,$B$2:$O98,8,0)="","",VLOOKUP($B99,$B$2:$O98,8,0)),""))</f>
        <v>IP65+</v>
      </c>
      <c r="J99" s="43" t="str">
        <f>IF($B99="","",IFERROR(IF(VLOOKUP($B99,$B$2:$O98,9,0)="","",VLOOKUP($B99,$B$2:$O98,9,0)),""))</f>
        <v/>
      </c>
      <c r="K99" s="43" t="str">
        <f>IF($B99="","",IFERROR(IF(VLOOKUP($B99,$B$2:$O98,10,0)="","",VLOOKUP($B99,$B$2:$O98,10,0)),""))</f>
        <v/>
      </c>
      <c r="L99" s="43" t="str">
        <f>IF($B99="","",IFERROR(IF(VLOOKUP($B99,$B$2:$O98,11,0)="","",VLOOKUP($B99,$B$2:$O98,11,0)),""))</f>
        <v/>
      </c>
      <c r="M99" s="43" t="str">
        <f>IF($B99="","",IFERROR(IF(VLOOKUP($B99,$B$2:$O98,12,0)="","",VLOOKUP($B99,$B$2:$O98,12,0)),""))</f>
        <v/>
      </c>
      <c r="N99" s="43" t="str">
        <f>IF($B99="","",IFERROR(IF(VLOOKUP($B99,$B$2:$O98,13,0)="","",VLOOKUP($B99,$B$2:$O98,13,0)),""))</f>
        <v/>
      </c>
      <c r="O99" s="43" t="str">
        <f>IF($B99="","",IFERROR(IF(VLOOKUP($B99,$B$2:$O98,14,0)="","",VLOOKUP($B99,$B$2:$O98,14,0)),""))</f>
        <v/>
      </c>
    </row>
    <row r="100" spans="1:15" x14ac:dyDescent="0.25">
      <c r="A100" t="str" cm="1">
        <f t="array" ref="A100">IF(OR(B100="",E100=""),"",CONCATENATE(IFERROR(IF(SEARCH(B100,_xlfn.TEXTJOIN(",",TRUE,IF(E$2:E99=E100,B$2:B99,"")))&gt;0,"Duplikát parametru","Parametr OK"),"Parametr OK"),"; ",MATCH(B100,B:B,0)))</f>
        <v>Parametr OK; 33</v>
      </c>
      <c r="B100" t="s">
        <v>158</v>
      </c>
      <c r="C100" s="13" t="str" cm="1">
        <f t="array" ref="C100:D100">IF(A100="","",_xlfn.XLOOKUP(B100,'Parametry a typy produktů'!C:C,'Parametry a typy produktů'!A:B,"Parametr nenalezen"))</f>
        <v>Číselníková hodnota</v>
      </c>
      <c r="D100">
        <v>0</v>
      </c>
      <c r="E100" s="30" t="s">
        <v>649</v>
      </c>
      <c r="F100" s="43" t="str">
        <f>IF($B100="","",IFERROR(IF(VLOOKUP($B100,$B$2:$O99,5,0)="","",VLOOKUP($B100,$B$2:$O99,5,0)),""))</f>
        <v>Černá</v>
      </c>
      <c r="G100" s="43" t="str">
        <f>IF($B100="","",IFERROR(IF(VLOOKUP($B100,$B$2:$O99,6,0)="","",VLOOKUP($B100,$B$2:$O99,6,0)),""))</f>
        <v>Bílá</v>
      </c>
      <c r="H100" s="43" t="str">
        <f>IF($B100="","",IFERROR(IF(VLOOKUP($B100,$B$2:$O99,7,0)="","",VLOOKUP($B100,$B$2:$O99,7,0)),""))</f>
        <v>Hnědá</v>
      </c>
      <c r="I100" s="43" t="str">
        <f>IF($B100="","",IFERROR(IF(VLOOKUP($B100,$B$2:$O99,8,0)="","",VLOOKUP($B100,$B$2:$O99,8,0)),""))</f>
        <v>Červená</v>
      </c>
      <c r="J100" s="43" t="str">
        <f>IF($B100="","",IFERROR(IF(VLOOKUP($B100,$B$2:$O99,9,0)="","",VLOOKUP($B100,$B$2:$O99,9,0)),""))</f>
        <v>Zelená</v>
      </c>
      <c r="K100" s="43" t="str">
        <f>IF($B100="","",IFERROR(IF(VLOOKUP($B100,$B$2:$O99,10,0)="","",VLOOKUP($B100,$B$2:$O99,10,0)),""))</f>
        <v>Modrá</v>
      </c>
      <c r="L100" s="43" t="str">
        <f>IF($B100="","",IFERROR(IF(VLOOKUP($B100,$B$2:$O99,11,0)="","",VLOOKUP($B100,$B$2:$O99,11,0)),""))</f>
        <v>Žlutá</v>
      </c>
      <c r="M100" s="43" t="str">
        <f>IF($B100="","",IFERROR(IF(VLOOKUP($B100,$B$2:$O99,12,0)="","",VLOOKUP($B100,$B$2:$O99,12,0)),""))</f>
        <v>Fialová</v>
      </c>
      <c r="N100" s="43" t="str">
        <f>IF($B100="","",IFERROR(IF(VLOOKUP($B100,$B$2:$O99,13,0)="","",VLOOKUP($B100,$B$2:$O99,13,0)),""))</f>
        <v>Růžová</v>
      </c>
      <c r="O100" s="43" t="str">
        <f>IF($B100="","",IFERROR(IF(VLOOKUP($B100,$B$2:$O99,14,0)="","",VLOOKUP($B100,$B$2:$O99,14,0)),""))</f>
        <v>Vícebarevná</v>
      </c>
    </row>
    <row r="101" spans="1:15" x14ac:dyDescent="0.25">
      <c r="A101" t="str" cm="1">
        <f t="array" ref="A101">IF(OR(B101="",E101=""),"",CONCATENATE(IFERROR(IF(SEARCH(B101,_xlfn.TEXTJOIN(",",TRUE,IF(E$2:E100=E101,B$2:B100,"")))&gt;0,"Duplikát parametru","Parametr OK"),"Parametr OK"),"; ",MATCH(B101,B:B,0)))</f>
        <v>Parametr OK; 101</v>
      </c>
      <c r="B101" t="s">
        <v>655</v>
      </c>
      <c r="C101" s="13" t="str" cm="1">
        <f t="array" ref="C101:D101">IF(A101="","",_xlfn.XLOOKUP(B101,'Parametry a typy produktů'!C:C,'Parametry a typy produktů'!A:B,"Parametr nenalezen"))</f>
        <v>Číselníková hodnota</v>
      </c>
      <c r="D101" t="str">
        <v>V</v>
      </c>
      <c r="E101" s="30" t="s">
        <v>649</v>
      </c>
      <c r="F101" s="43" t="s">
        <v>507</v>
      </c>
      <c r="G101" s="43" t="s">
        <v>656</v>
      </c>
      <c r="H101" s="43" t="str">
        <f>IF($B101="","",IFERROR(IF(VLOOKUP($B101,$B$2:$O100,7,0)="","",VLOOKUP($B101,$B$2:$O100,7,0)),""))</f>
        <v/>
      </c>
      <c r="I101" s="43" t="str">
        <f>IF($B101="","",IFERROR(IF(VLOOKUP($B101,$B$2:$O100,8,0)="","",VLOOKUP($B101,$B$2:$O100,8,0)),""))</f>
        <v/>
      </c>
      <c r="J101" s="43" t="str">
        <f>IF($B101="","",IFERROR(IF(VLOOKUP($B101,$B$2:$O100,9,0)="","",VLOOKUP($B101,$B$2:$O100,9,0)),""))</f>
        <v/>
      </c>
      <c r="K101" s="43" t="str">
        <f>IF($B101="","",IFERROR(IF(VLOOKUP($B101,$B$2:$O100,10,0)="","",VLOOKUP($B101,$B$2:$O100,10,0)),""))</f>
        <v/>
      </c>
      <c r="L101" s="43" t="str">
        <f>IF($B101="","",IFERROR(IF(VLOOKUP($B101,$B$2:$O100,11,0)="","",VLOOKUP($B101,$B$2:$O100,11,0)),""))</f>
        <v/>
      </c>
      <c r="M101" s="43" t="str">
        <f>IF($B101="","",IFERROR(IF(VLOOKUP($B101,$B$2:$O100,12,0)="","",VLOOKUP($B101,$B$2:$O100,12,0)),""))</f>
        <v/>
      </c>
      <c r="N101" s="43" t="str">
        <f>IF($B101="","",IFERROR(IF(VLOOKUP($B101,$B$2:$O100,13,0)="","",VLOOKUP($B101,$B$2:$O100,13,0)),""))</f>
        <v/>
      </c>
      <c r="O101" s="43" t="str">
        <f>IF($B101="","",IFERROR(IF(VLOOKUP($B101,$B$2:$O100,14,0)="","",VLOOKUP($B101,$B$2:$O100,14,0)),""))</f>
        <v/>
      </c>
    </row>
    <row r="102" spans="1:15" x14ac:dyDescent="0.25">
      <c r="A102" t="str" cm="1">
        <f t="array" ref="A102">IF(OR(B102="",E102=""),"",CONCATENATE(IFERROR(IF(SEARCH(B102,_xlfn.TEXTJOIN(",",TRUE,IF(E$2:E101=E102,B$2:B101,"")))&gt;0,"Duplikát parametru","Parametr OK"),"Parametr OK"),"; ",MATCH(B102,B:B,0)))</f>
        <v>Parametr OK; 33</v>
      </c>
      <c r="B102" t="s">
        <v>158</v>
      </c>
      <c r="C102" s="13" t="str" cm="1">
        <f t="array" ref="C102:D102">IF(A102="","",_xlfn.XLOOKUP(B102,'Parametry a typy produktů'!C:C,'Parametry a typy produktů'!A:B,"Parametr nenalezen"))</f>
        <v>Číselníková hodnota</v>
      </c>
      <c r="D102">
        <v>0</v>
      </c>
      <c r="E102" s="30" t="s">
        <v>659</v>
      </c>
      <c r="F102" s="43" t="str">
        <f>IF($B102="","",IFERROR(IF(VLOOKUP($B102,$B$2:$O101,5,0)="","",VLOOKUP($B102,$B$2:$O101,5,0)),""))</f>
        <v>Černá</v>
      </c>
      <c r="G102" s="43" t="str">
        <f>IF($B102="","",IFERROR(IF(VLOOKUP($B102,$B$2:$O101,6,0)="","",VLOOKUP($B102,$B$2:$O101,6,0)),""))</f>
        <v>Bílá</v>
      </c>
      <c r="H102" s="43" t="str">
        <f>IF($B102="","",IFERROR(IF(VLOOKUP($B102,$B$2:$O101,7,0)="","",VLOOKUP($B102,$B$2:$O101,7,0)),""))</f>
        <v>Hnědá</v>
      </c>
      <c r="I102" s="43" t="str">
        <f>IF($B102="","",IFERROR(IF(VLOOKUP($B102,$B$2:$O101,8,0)="","",VLOOKUP($B102,$B$2:$O101,8,0)),""))</f>
        <v>Červená</v>
      </c>
      <c r="J102" s="43" t="str">
        <f>IF($B102="","",IFERROR(IF(VLOOKUP($B102,$B$2:$O101,9,0)="","",VLOOKUP($B102,$B$2:$O101,9,0)),""))</f>
        <v>Zelená</v>
      </c>
      <c r="K102" s="43" t="str">
        <f>IF($B102="","",IFERROR(IF(VLOOKUP($B102,$B$2:$O101,10,0)="","",VLOOKUP($B102,$B$2:$O101,10,0)),""))</f>
        <v>Modrá</v>
      </c>
      <c r="L102" s="43" t="str">
        <f>IF($B102="","",IFERROR(IF(VLOOKUP($B102,$B$2:$O101,11,0)="","",VLOOKUP($B102,$B$2:$O101,11,0)),""))</f>
        <v>Žlutá</v>
      </c>
      <c r="M102" s="43" t="str">
        <f>IF($B102="","",IFERROR(IF(VLOOKUP($B102,$B$2:$O101,12,0)="","",VLOOKUP($B102,$B$2:$O101,12,0)),""))</f>
        <v>Fialová</v>
      </c>
      <c r="N102" s="43" t="str">
        <f>IF($B102="","",IFERROR(IF(VLOOKUP($B102,$B$2:$O101,13,0)="","",VLOOKUP($B102,$B$2:$O101,13,0)),""))</f>
        <v>Růžová</v>
      </c>
      <c r="O102" s="43" t="str">
        <f>IF($B102="","",IFERROR(IF(VLOOKUP($B102,$B$2:$O101,14,0)="","",VLOOKUP($B102,$B$2:$O101,14,0)),""))</f>
        <v>Vícebarevná</v>
      </c>
    </row>
    <row r="103" spans="1:15" x14ac:dyDescent="0.25">
      <c r="A103" t="str" cm="1">
        <f t="array" ref="A103">IF(OR(B103="",E103=""),"",CONCATENATE(IFERROR(IF(SEARCH(B103,_xlfn.TEXTJOIN(",",TRUE,IF(E$2:E102=E103,B$2:B102,"")))&gt;0,"Duplikát parametru","Parametr OK"),"Parametr OK"),"; ",MATCH(B103,B:B,0)))</f>
        <v>Parametr OK; 24</v>
      </c>
      <c r="B103" t="s">
        <v>153</v>
      </c>
      <c r="C103" s="13" t="str" cm="1">
        <f t="array" ref="C103:D103">IF(A103="","",_xlfn.XLOOKUP(B103,'Parametry a typy produktů'!C:C,'Parametry a typy produktů'!A:B,"Parametr nenalezen"))</f>
        <v>Číselníková hodnota</v>
      </c>
      <c r="D103">
        <v>0</v>
      </c>
      <c r="E103" s="30" t="s">
        <v>659</v>
      </c>
      <c r="F103" s="43" t="str">
        <f>IF($B103="","",IFERROR(IF(VLOOKUP($B103,$B$2:$O102,5,0)="","",VLOOKUP($B103,$B$2:$O102,5,0)),""))</f>
        <v>IP20</v>
      </c>
      <c r="G103" s="43" t="str">
        <f>IF($B103="","",IFERROR(IF(VLOOKUP($B103,$B$2:$O102,6,0)="","",VLOOKUP($B103,$B$2:$O102,6,0)),""))</f>
        <v>IP44</v>
      </c>
      <c r="H103" s="43" t="str">
        <f>IF($B103="","",IFERROR(IF(VLOOKUP($B103,$B$2:$O102,7,0)="","",VLOOKUP($B103,$B$2:$O102,7,0)),""))</f>
        <v>IP54</v>
      </c>
      <c r="I103" s="43" t="str">
        <f>IF($B103="","",IFERROR(IF(VLOOKUP($B103,$B$2:$O102,8,0)="","",VLOOKUP($B103,$B$2:$O102,8,0)),""))</f>
        <v>IP65+</v>
      </c>
      <c r="J103" s="43" t="str">
        <f>IF($B103="","",IFERROR(IF(VLOOKUP($B103,$B$2:$O102,9,0)="","",VLOOKUP($B103,$B$2:$O102,9,0)),""))</f>
        <v/>
      </c>
      <c r="K103" s="43" t="str">
        <f>IF($B103="","",IFERROR(IF(VLOOKUP($B103,$B$2:$O102,10,0)="","",VLOOKUP($B103,$B$2:$O102,10,0)),""))</f>
        <v/>
      </c>
      <c r="L103" s="43" t="str">
        <f>IF($B103="","",IFERROR(IF(VLOOKUP($B103,$B$2:$O102,11,0)="","",VLOOKUP($B103,$B$2:$O102,11,0)),""))</f>
        <v/>
      </c>
      <c r="M103" s="43" t="str">
        <f>IF($B103="","",IFERROR(IF(VLOOKUP($B103,$B$2:$O102,12,0)="","",VLOOKUP($B103,$B$2:$O102,12,0)),""))</f>
        <v/>
      </c>
      <c r="N103" s="43" t="str">
        <f>IF($B103="","",IFERROR(IF(VLOOKUP($B103,$B$2:$O102,13,0)="","",VLOOKUP($B103,$B$2:$O102,13,0)),""))</f>
        <v/>
      </c>
      <c r="O103" s="43" t="str">
        <f>IF($B103="","",IFERROR(IF(VLOOKUP($B103,$B$2:$O102,14,0)="","",VLOOKUP($B103,$B$2:$O102,14,0)),""))</f>
        <v/>
      </c>
    </row>
    <row r="104" spans="1:15" x14ac:dyDescent="0.25">
      <c r="A104" t="str" cm="1">
        <f t="array" ref="A104">IF(OR(B104="",E104=""),"",CONCATENATE(IFERROR(IF(SEARCH(B104,_xlfn.TEXTJOIN(",",TRUE,IF(E$2:E103=E104,B$2:B103,"")))&gt;0,"Duplikát parametru","Parametr OK"),"Parametr OK"),"; ",MATCH(B104,B:B,0)))</f>
        <v>Parametr OK; 104</v>
      </c>
      <c r="B104" t="s">
        <v>665</v>
      </c>
      <c r="C104" s="13" t="str" cm="1">
        <f t="array" ref="C104:D104">IF(A104="","",_xlfn.XLOOKUP(B104,'Parametry a typy produktů'!C:C,'Parametry a typy produktů'!A:B,"Parametr nenalezen"))</f>
        <v>Číselníková hodnota</v>
      </c>
      <c r="D104">
        <v>0</v>
      </c>
      <c r="E104" s="30" t="s">
        <v>662</v>
      </c>
      <c r="F104" s="43" t="s">
        <v>668</v>
      </c>
      <c r="G104" s="43" t="s">
        <v>669</v>
      </c>
      <c r="H104" s="46" t="s">
        <v>672</v>
      </c>
      <c r="I104" s="43" t="str">
        <f>IF($B104="","",IFERROR(IF(VLOOKUP($B104,$B$2:$O103,8,0)="","",VLOOKUP($B104,$B$2:$O103,8,0)),""))</f>
        <v/>
      </c>
      <c r="J104" s="43" t="str">
        <f>IF($B104="","",IFERROR(IF(VLOOKUP($B104,$B$2:$O103,9,0)="","",VLOOKUP($B104,$B$2:$O103,9,0)),""))</f>
        <v/>
      </c>
      <c r="K104" s="43" t="str">
        <f>IF($B104="","",IFERROR(IF(VLOOKUP($B104,$B$2:$O103,10,0)="","",VLOOKUP($B104,$B$2:$O103,10,0)),""))</f>
        <v/>
      </c>
      <c r="L104" s="43" t="str">
        <f>IF($B104="","",IFERROR(IF(VLOOKUP($B104,$B$2:$O103,11,0)="","",VLOOKUP($B104,$B$2:$O103,11,0)),""))</f>
        <v/>
      </c>
      <c r="M104" s="43" t="str">
        <f>IF($B104="","",IFERROR(IF(VLOOKUP($B104,$B$2:$O103,12,0)="","",VLOOKUP($B104,$B$2:$O103,12,0)),""))</f>
        <v/>
      </c>
      <c r="N104" s="43" t="str">
        <f>IF($B104="","",IFERROR(IF(VLOOKUP($B104,$B$2:$O103,13,0)="","",VLOOKUP($B104,$B$2:$O103,13,0)),""))</f>
        <v/>
      </c>
      <c r="O104" s="43" t="str">
        <f>IF($B104="","",IFERROR(IF(VLOOKUP($B104,$B$2:$O103,14,0)="","",VLOOKUP($B104,$B$2:$O103,14,0)),""))</f>
        <v/>
      </c>
    </row>
    <row r="105" spans="1:15" x14ac:dyDescent="0.25">
      <c r="A105" t="str" cm="1">
        <f t="array" ref="A105">IF(OR(B105="",E105=""),"",CONCATENATE(IFERROR(IF(SEARCH(B105,_xlfn.TEXTJOIN(",",TRUE,IF(E$2:E104=E105,B$2:B104,"")))&gt;0,"Duplikát parametru","Parametr OK"),"Parametr OK"),"; ",MATCH(B105,B:B,0)))</f>
        <v>Parametr OK; 105</v>
      </c>
      <c r="B105" t="s">
        <v>677</v>
      </c>
      <c r="C105" s="13" t="str" cm="1">
        <f t="array" ref="C105:D105">IF(A105="","",_xlfn.XLOOKUP(B105,'Parametry a typy produktů'!C:C,'Parametry a typy produktů'!A:B,"Parametr nenalezen"))</f>
        <v>Číselníková hodnota</v>
      </c>
      <c r="D105">
        <v>0</v>
      </c>
      <c r="E105" s="30" t="s">
        <v>662</v>
      </c>
      <c r="F105" s="43" t="s">
        <v>686</v>
      </c>
      <c r="G105" s="43" t="s">
        <v>680</v>
      </c>
      <c r="H105" s="43" t="s">
        <v>681</v>
      </c>
      <c r="I105" s="43" t="str">
        <f>IF($B105="","",IFERROR(IF(VLOOKUP($B105,$B$2:$O104,8,0)="","",VLOOKUP($B105,$B$2:$O104,8,0)),""))</f>
        <v/>
      </c>
      <c r="J105" s="43" t="str">
        <f>IF($B105="","",IFERROR(IF(VLOOKUP($B105,$B$2:$O104,9,0)="","",VLOOKUP($B105,$B$2:$O104,9,0)),""))</f>
        <v/>
      </c>
      <c r="K105" s="43" t="str">
        <f>IF($B105="","",IFERROR(IF(VLOOKUP($B105,$B$2:$O104,10,0)="","",VLOOKUP($B105,$B$2:$O104,10,0)),""))</f>
        <v/>
      </c>
      <c r="L105" s="43" t="str">
        <f>IF($B105="","",IFERROR(IF(VLOOKUP($B105,$B$2:$O104,11,0)="","",VLOOKUP($B105,$B$2:$O104,11,0)),""))</f>
        <v/>
      </c>
      <c r="M105" s="43" t="str">
        <f>IF($B105="","",IFERROR(IF(VLOOKUP($B105,$B$2:$O104,12,0)="","",VLOOKUP($B105,$B$2:$O104,12,0)),""))</f>
        <v/>
      </c>
      <c r="N105" s="43" t="str">
        <f>IF($B105="","",IFERROR(IF(VLOOKUP($B105,$B$2:$O104,13,0)="","",VLOOKUP($B105,$B$2:$O104,13,0)),""))</f>
        <v/>
      </c>
      <c r="O105" s="43" t="str">
        <f>IF($B105="","",IFERROR(IF(VLOOKUP($B105,$B$2:$O104,14,0)="","",VLOOKUP($B105,$B$2:$O104,14,0)),""))</f>
        <v/>
      </c>
    </row>
    <row r="106" spans="1:15" x14ac:dyDescent="0.25">
      <c r="A106" t="str" cm="1">
        <f t="array" ref="A106">IF(OR(B106="",E106=""),"",CONCATENATE(IFERROR(IF(SEARCH(B106,_xlfn.TEXTJOIN(",",TRUE,IF(E$2:E105=E106,B$2:B105,"")))&gt;0,"Duplikát parametru","Parametr OK"),"Parametr OK"),"; ",MATCH(B106,B:B,0)))</f>
        <v>Parametr OK; 24</v>
      </c>
      <c r="B106" t="s">
        <v>153</v>
      </c>
      <c r="C106" s="13" t="str" cm="1">
        <f t="array" ref="C106:D106">IF(A106="","",_xlfn.XLOOKUP(B106,'Parametry a typy produktů'!C:C,'Parametry a typy produktů'!A:B,"Parametr nenalezen"))</f>
        <v>Číselníková hodnota</v>
      </c>
      <c r="D106">
        <v>0</v>
      </c>
      <c r="E106" s="30" t="s">
        <v>689</v>
      </c>
      <c r="F106" s="43" t="str">
        <f>IF($B106="","",IFERROR(IF(VLOOKUP($B106,$B$2:$O105,5,0)="","",VLOOKUP($B106,$B$2:$O105,5,0)),""))</f>
        <v>IP20</v>
      </c>
      <c r="G106" s="43" t="str">
        <f>IF($B106="","",IFERROR(IF(VLOOKUP($B106,$B$2:$O105,6,0)="","",VLOOKUP($B106,$B$2:$O105,6,0)),""))</f>
        <v>IP44</v>
      </c>
      <c r="H106" s="43" t="str">
        <f>IF($B106="","",IFERROR(IF(VLOOKUP($B106,$B$2:$O105,7,0)="","",VLOOKUP($B106,$B$2:$O105,7,0)),""))</f>
        <v>IP54</v>
      </c>
      <c r="I106" s="43" t="str">
        <f>IF($B106="","",IFERROR(IF(VLOOKUP($B106,$B$2:$O105,8,0)="","",VLOOKUP($B106,$B$2:$O105,8,0)),""))</f>
        <v>IP65+</v>
      </c>
      <c r="J106" s="43" t="str">
        <f>IF($B106="","",IFERROR(IF(VLOOKUP($B106,$B$2:$O105,9,0)="","",VLOOKUP($B106,$B$2:$O105,9,0)),""))</f>
        <v/>
      </c>
      <c r="K106" s="43" t="str">
        <f>IF($B106="","",IFERROR(IF(VLOOKUP($B106,$B$2:$O105,10,0)="","",VLOOKUP($B106,$B$2:$O105,10,0)),""))</f>
        <v/>
      </c>
      <c r="L106" s="43" t="str">
        <f>IF($B106="","",IFERROR(IF(VLOOKUP($B106,$B$2:$O105,11,0)="","",VLOOKUP($B106,$B$2:$O105,11,0)),""))</f>
        <v/>
      </c>
      <c r="M106" s="43" t="str">
        <f>IF($B106="","",IFERROR(IF(VLOOKUP($B106,$B$2:$O105,12,0)="","",VLOOKUP($B106,$B$2:$O105,12,0)),""))</f>
        <v/>
      </c>
      <c r="N106" s="43" t="str">
        <f>IF($B106="","",IFERROR(IF(VLOOKUP($B106,$B$2:$O105,13,0)="","",VLOOKUP($B106,$B$2:$O105,13,0)),""))</f>
        <v/>
      </c>
      <c r="O106" s="43" t="str">
        <f>IF($B106="","",IFERROR(IF(VLOOKUP($B106,$B$2:$O105,14,0)="","",VLOOKUP($B106,$B$2:$O105,14,0)),""))</f>
        <v/>
      </c>
    </row>
    <row r="107" spans="1:15" x14ac:dyDescent="0.25">
      <c r="A107" t="str" cm="1">
        <f t="array" ref="A107">IF(OR(B107="",E107=""),"",CONCATENATE(IFERROR(IF(SEARCH(B107,_xlfn.TEXTJOIN(",",TRUE,IF(E$2:E106=E107,B$2:B106,"")))&gt;0,"Duplikát parametru","Parametr OK"),"Parametr OK"),"; ",MATCH(B107,B:B,0)))</f>
        <v>Parametr OK; 33</v>
      </c>
      <c r="B107" t="s">
        <v>158</v>
      </c>
      <c r="C107" s="13" t="str" cm="1">
        <f t="array" ref="C107:D107">IF(A107="","",_xlfn.XLOOKUP(B107,'Parametry a typy produktů'!C:C,'Parametry a typy produktů'!A:B,"Parametr nenalezen"))</f>
        <v>Číselníková hodnota</v>
      </c>
      <c r="D107">
        <v>0</v>
      </c>
      <c r="E107" s="30" t="s">
        <v>689</v>
      </c>
      <c r="F107" s="43" t="str">
        <f>IF($B107="","",IFERROR(IF(VLOOKUP($B107,$B$2:$O106,5,0)="","",VLOOKUP($B107,$B$2:$O106,5,0)),""))</f>
        <v>Černá</v>
      </c>
      <c r="G107" s="43" t="str">
        <f>IF($B107="","",IFERROR(IF(VLOOKUP($B107,$B$2:$O106,6,0)="","",VLOOKUP($B107,$B$2:$O106,6,0)),""))</f>
        <v>Bílá</v>
      </c>
      <c r="H107" s="43" t="str">
        <f>IF($B107="","",IFERROR(IF(VLOOKUP($B107,$B$2:$O106,7,0)="","",VLOOKUP($B107,$B$2:$O106,7,0)),""))</f>
        <v>Hnědá</v>
      </c>
      <c r="I107" s="43" t="str">
        <f>IF($B107="","",IFERROR(IF(VLOOKUP($B107,$B$2:$O106,8,0)="","",VLOOKUP($B107,$B$2:$O106,8,0)),""))</f>
        <v>Červená</v>
      </c>
      <c r="J107" s="43" t="str">
        <f>IF($B107="","",IFERROR(IF(VLOOKUP($B107,$B$2:$O106,9,0)="","",VLOOKUP($B107,$B$2:$O106,9,0)),""))</f>
        <v>Zelená</v>
      </c>
      <c r="K107" s="43" t="str">
        <f>IF($B107="","",IFERROR(IF(VLOOKUP($B107,$B$2:$O106,10,0)="","",VLOOKUP($B107,$B$2:$O106,10,0)),""))</f>
        <v>Modrá</v>
      </c>
      <c r="L107" s="43" t="str">
        <f>IF($B107="","",IFERROR(IF(VLOOKUP($B107,$B$2:$O106,11,0)="","",VLOOKUP($B107,$B$2:$O106,11,0)),""))</f>
        <v>Žlutá</v>
      </c>
      <c r="M107" s="43" t="str">
        <f>IF($B107="","",IFERROR(IF(VLOOKUP($B107,$B$2:$O106,12,0)="","",VLOOKUP($B107,$B$2:$O106,12,0)),""))</f>
        <v>Fialová</v>
      </c>
      <c r="N107" s="43" t="str">
        <f>IF($B107="","",IFERROR(IF(VLOOKUP($B107,$B$2:$O106,13,0)="","",VLOOKUP($B107,$B$2:$O106,13,0)),""))</f>
        <v>Růžová</v>
      </c>
      <c r="O107" s="43" t="str">
        <f>IF($B107="","",IFERROR(IF(VLOOKUP($B107,$B$2:$O106,14,0)="","",VLOOKUP($B107,$B$2:$O106,14,0)),""))</f>
        <v>Vícebarevná</v>
      </c>
    </row>
    <row r="108" spans="1:15" x14ac:dyDescent="0.25">
      <c r="A108" t="str" cm="1">
        <f t="array" ref="A108">IF(OR(B108="",E108=""),"",CONCATENATE(IFERROR(IF(SEARCH(B108,_xlfn.TEXTJOIN(",",TRUE,IF(E$2:E107=E108,B$2:B107,"")))&gt;0,"Duplikát parametru","Parametr OK"),"Parametr OK"),"; ",MATCH(B108,B:B,0)))</f>
        <v>Parametr OK; 108</v>
      </c>
      <c r="B108" t="s">
        <v>692</v>
      </c>
      <c r="C108" s="13" t="str" cm="1">
        <f t="array" ref="C108:D108">IF(A108="","",_xlfn.XLOOKUP(B108,'Parametry a typy produktů'!C:C,'Parametry a typy produktů'!A:B,"Parametr nenalezen"))</f>
        <v>Číselníková hodnota</v>
      </c>
      <c r="D108">
        <v>0</v>
      </c>
      <c r="E108" s="30" t="s">
        <v>689</v>
      </c>
      <c r="F108" s="43" t="s">
        <v>698</v>
      </c>
      <c r="G108" s="43" t="s">
        <v>699</v>
      </c>
      <c r="H108" s="43" t="s">
        <v>700</v>
      </c>
      <c r="I108" s="43" t="s">
        <v>701</v>
      </c>
      <c r="J108" s="43" t="s">
        <v>702</v>
      </c>
      <c r="K108" s="43" t="str">
        <f>IF($B108="","",IFERROR(IF(VLOOKUP($B108,$B$2:$O107,10,0)="","",VLOOKUP($B108,$B$2:$O107,10,0)),""))</f>
        <v/>
      </c>
      <c r="L108" s="43" t="str">
        <f>IF($B108="","",IFERROR(IF(VLOOKUP($B108,$B$2:$O107,11,0)="","",VLOOKUP($B108,$B$2:$O107,11,0)),""))</f>
        <v/>
      </c>
      <c r="M108" s="43" t="str">
        <f>IF($B108="","",IFERROR(IF(VLOOKUP($B108,$B$2:$O107,12,0)="","",VLOOKUP($B108,$B$2:$O107,12,0)),""))</f>
        <v/>
      </c>
      <c r="N108" s="43" t="str">
        <f>IF($B108="","",IFERROR(IF(VLOOKUP($B108,$B$2:$O107,13,0)="","",VLOOKUP($B108,$B$2:$O107,13,0)),""))</f>
        <v/>
      </c>
      <c r="O108" s="43" t="str">
        <f>IF($B108="","",IFERROR(IF(VLOOKUP($B108,$B$2:$O107,14,0)="","",VLOOKUP($B108,$B$2:$O107,14,0)),""))</f>
        <v/>
      </c>
    </row>
    <row r="109" spans="1:15" x14ac:dyDescent="0.25">
      <c r="A109" t="str" cm="1">
        <f t="array" ref="A109">IF(OR(B109="",E109=""),"",CONCATENATE(IFERROR(IF(SEARCH(B109,_xlfn.TEXTJOIN(",",TRUE,IF(E$2:E108=E109,B$2:B108,"")))&gt;0,"Duplikát parametru","Parametr OK"),"Parametr OK"),"; ",MATCH(B109,B:B,0)))</f>
        <v>Parametr OK; 24</v>
      </c>
      <c r="B109" t="s">
        <v>153</v>
      </c>
      <c r="C109" s="13" t="str" cm="1">
        <f t="array" ref="C109:D109">IF(A109="","",_xlfn.XLOOKUP(B109,'Parametry a typy produktů'!C:C,'Parametry a typy produktů'!A:B,"Parametr nenalezen"))</f>
        <v>Číselníková hodnota</v>
      </c>
      <c r="D109">
        <v>0</v>
      </c>
      <c r="E109" s="30" t="s">
        <v>715</v>
      </c>
      <c r="F109" s="43" t="str">
        <f>IF($B109="","",IFERROR(IF(VLOOKUP($B109,$B$2:$O108,5,0)="","",VLOOKUP($B109,$B$2:$O108,5,0)),""))</f>
        <v>IP20</v>
      </c>
      <c r="G109" s="43" t="str">
        <f>IF($B109="","",IFERROR(IF(VLOOKUP($B109,$B$2:$O108,6,0)="","",VLOOKUP($B109,$B$2:$O108,6,0)),""))</f>
        <v>IP44</v>
      </c>
      <c r="H109" s="43" t="str">
        <f>IF($B109="","",IFERROR(IF(VLOOKUP($B109,$B$2:$O108,7,0)="","",VLOOKUP($B109,$B$2:$O108,7,0)),""))</f>
        <v>IP54</v>
      </c>
      <c r="I109" s="43" t="str">
        <f>IF($B109="","",IFERROR(IF(VLOOKUP($B109,$B$2:$O108,8,0)="","",VLOOKUP($B109,$B$2:$O108,8,0)),""))</f>
        <v>IP65+</v>
      </c>
      <c r="J109" s="43" t="str">
        <f>IF($B109="","",IFERROR(IF(VLOOKUP($B109,$B$2:$O108,9,0)="","",VLOOKUP($B109,$B$2:$O108,9,0)),""))</f>
        <v/>
      </c>
      <c r="K109" s="43" t="str">
        <f>IF($B109="","",IFERROR(IF(VLOOKUP($B109,$B$2:$O108,10,0)="","",VLOOKUP($B109,$B$2:$O108,10,0)),""))</f>
        <v/>
      </c>
      <c r="L109" s="43" t="str">
        <f>IF($B109="","",IFERROR(IF(VLOOKUP($B109,$B$2:$O108,11,0)="","",VLOOKUP($B109,$B$2:$O108,11,0)),""))</f>
        <v/>
      </c>
      <c r="M109" s="43" t="str">
        <f>IF($B109="","",IFERROR(IF(VLOOKUP($B109,$B$2:$O108,12,0)="","",VLOOKUP($B109,$B$2:$O108,12,0)),""))</f>
        <v/>
      </c>
      <c r="N109" s="43" t="str">
        <f>IF($B109="","",IFERROR(IF(VLOOKUP($B109,$B$2:$O108,13,0)="","",VLOOKUP($B109,$B$2:$O108,13,0)),""))</f>
        <v/>
      </c>
      <c r="O109" s="43" t="str">
        <f>IF($B109="","",IFERROR(IF(VLOOKUP($B109,$B$2:$O108,14,0)="","",VLOOKUP($B109,$B$2:$O108,14,0)),""))</f>
        <v/>
      </c>
    </row>
    <row r="110" spans="1:15" x14ac:dyDescent="0.25">
      <c r="A110" t="str" cm="1">
        <f t="array" ref="A110">IF(OR(B110="",E110=""),"",CONCATENATE(IFERROR(IF(SEARCH(B110,_xlfn.TEXTJOIN(",",TRUE,IF(E$2:E109=E110,B$2:B109,"")))&gt;0,"Duplikát parametru","Parametr OK"),"Parametr OK"),"; ",MATCH(B110,B:B,0)))</f>
        <v>Parametr OK; 33</v>
      </c>
      <c r="B110" t="s">
        <v>158</v>
      </c>
      <c r="C110" s="13" t="str" cm="1">
        <f t="array" ref="C110:D110">IF(A110="","",_xlfn.XLOOKUP(B110,'Parametry a typy produktů'!C:C,'Parametry a typy produktů'!A:B,"Parametr nenalezen"))</f>
        <v>Číselníková hodnota</v>
      </c>
      <c r="D110">
        <v>0</v>
      </c>
      <c r="E110" s="30" t="s">
        <v>715</v>
      </c>
      <c r="F110" s="43" t="str">
        <f>IF($B110="","",IFERROR(IF(VLOOKUP($B110,$B$2:$O109,5,0)="","",VLOOKUP($B110,$B$2:$O109,5,0)),""))</f>
        <v>Černá</v>
      </c>
      <c r="G110" s="43" t="str">
        <f>IF($B110="","",IFERROR(IF(VLOOKUP($B110,$B$2:$O109,6,0)="","",VLOOKUP($B110,$B$2:$O109,6,0)),""))</f>
        <v>Bílá</v>
      </c>
      <c r="H110" s="43" t="str">
        <f>IF($B110="","",IFERROR(IF(VLOOKUP($B110,$B$2:$O109,7,0)="","",VLOOKUP($B110,$B$2:$O109,7,0)),""))</f>
        <v>Hnědá</v>
      </c>
      <c r="I110" s="43" t="str">
        <f>IF($B110="","",IFERROR(IF(VLOOKUP($B110,$B$2:$O109,8,0)="","",VLOOKUP($B110,$B$2:$O109,8,0)),""))</f>
        <v>Červená</v>
      </c>
      <c r="J110" s="43" t="str">
        <f>IF($B110="","",IFERROR(IF(VLOOKUP($B110,$B$2:$O109,9,0)="","",VLOOKUP($B110,$B$2:$O109,9,0)),""))</f>
        <v>Zelená</v>
      </c>
      <c r="K110" s="43" t="str">
        <f>IF($B110="","",IFERROR(IF(VLOOKUP($B110,$B$2:$O109,10,0)="","",VLOOKUP($B110,$B$2:$O109,10,0)),""))</f>
        <v>Modrá</v>
      </c>
      <c r="L110" s="43" t="str">
        <f>IF($B110="","",IFERROR(IF(VLOOKUP($B110,$B$2:$O109,11,0)="","",VLOOKUP($B110,$B$2:$O109,11,0)),""))</f>
        <v>Žlutá</v>
      </c>
      <c r="M110" s="43" t="str">
        <f>IF($B110="","",IFERROR(IF(VLOOKUP($B110,$B$2:$O109,12,0)="","",VLOOKUP($B110,$B$2:$O109,12,0)),""))</f>
        <v>Fialová</v>
      </c>
      <c r="N110" s="43" t="str">
        <f>IF($B110="","",IFERROR(IF(VLOOKUP($B110,$B$2:$O109,13,0)="","",VLOOKUP($B110,$B$2:$O109,13,0)),""))</f>
        <v>Růžová</v>
      </c>
      <c r="O110" s="43" t="str">
        <f>IF($B110="","",IFERROR(IF(VLOOKUP($B110,$B$2:$O109,14,0)="","",VLOOKUP($B110,$B$2:$O109,14,0)),""))</f>
        <v>Vícebarevná</v>
      </c>
    </row>
    <row r="111" spans="1:15" x14ac:dyDescent="0.25">
      <c r="A111" t="str" cm="1">
        <f t="array" ref="A111">IF(OR(B111="",E111=""),"",CONCATENATE(IFERROR(IF(SEARCH(B111,_xlfn.TEXTJOIN(",",TRUE,IF(E$2:E110=E111,B$2:B110,"")))&gt;0,"Duplikát parametru","Parametr OK"),"Parametr OK"),"; ",MATCH(B111,B:B,0)))</f>
        <v>Parametr OK; 17</v>
      </c>
      <c r="B111" t="s">
        <v>9</v>
      </c>
      <c r="C111" s="13" t="str" cm="1">
        <f t="array" ref="C111:D111">IF(A111="","",_xlfn.XLOOKUP(B111,'Parametry a typy produktů'!C:C,'Parametry a typy produktů'!A:B,"Parametr nenalezen"))</f>
        <v>Číselníková hodnota</v>
      </c>
      <c r="D111">
        <v>0</v>
      </c>
      <c r="E111" s="30" t="s">
        <v>718</v>
      </c>
      <c r="F111" s="43" t="str">
        <f>IF($B111="","",IFERROR(IF(VLOOKUP($B111,$B$2:$O110,5,0)="","",VLOOKUP($B111,$B$2:$O110,5,0)),""))</f>
        <v>Síťové</v>
      </c>
      <c r="G111" s="43" t="str">
        <f>IF($B111="","",IFERROR(IF(VLOOKUP($B111,$B$2:$O110,6,0)="","",VLOOKUP($B111,$B$2:$O110,6,0)),""))</f>
        <v>Bateriové</v>
      </c>
      <c r="H111" s="43" t="str">
        <f>IF($B111="","",IFERROR(IF(VLOOKUP($B111,$B$2:$O110,7,0)="","",VLOOKUP($B111,$B$2:$O110,7,0)),""))</f>
        <v>Bez baterií</v>
      </c>
      <c r="I111" s="43" t="str">
        <f>IF($B111="","",IFERROR(IF(VLOOKUP($B111,$B$2:$O110,8,0)="","",VLOOKUP($B111,$B$2:$O110,8,0)),""))</f>
        <v>230 V</v>
      </c>
      <c r="J111" s="43" t="str">
        <f>IF($B111="","",IFERROR(IF(VLOOKUP($B111,$B$2:$O110,9,0)="","",VLOOKUP($B111,$B$2:$O110,9,0)),""))</f>
        <v>12 V</v>
      </c>
      <c r="K111" s="43" t="str">
        <f>IF($B111="","",IFERROR(IF(VLOOKUP($B111,$B$2:$O110,10,0)="","",VLOOKUP($B111,$B$2:$O110,10,0)),""))</f>
        <v/>
      </c>
      <c r="L111" s="43" t="str">
        <f>IF($B111="","",IFERROR(IF(VLOOKUP($B111,$B$2:$O110,11,0)="","",VLOOKUP($B111,$B$2:$O110,11,0)),""))</f>
        <v/>
      </c>
      <c r="M111" s="43" t="str">
        <f>IF($B111="","",IFERROR(IF(VLOOKUP($B111,$B$2:$O110,12,0)="","",VLOOKUP($B111,$B$2:$O110,12,0)),""))</f>
        <v/>
      </c>
      <c r="N111" s="43" t="str">
        <f>IF($B111="","",IFERROR(IF(VLOOKUP($B111,$B$2:$O110,13,0)="","",VLOOKUP($B111,$B$2:$O110,13,0)),""))</f>
        <v/>
      </c>
      <c r="O111" s="43" t="str">
        <f>IF($B111="","",IFERROR(IF(VLOOKUP($B111,$B$2:$O110,14,0)="","",VLOOKUP($B111,$B$2:$O110,14,0)),""))</f>
        <v/>
      </c>
    </row>
    <row r="112" spans="1:15" x14ac:dyDescent="0.25">
      <c r="A112" t="str" cm="1">
        <f t="array" ref="A112">IF(OR(B112="",E112=""),"",CONCATENATE(IFERROR(IF(SEARCH(B112,_xlfn.TEXTJOIN(",",TRUE,IF(E$2:E111=E112,B$2:B111,"")))&gt;0,"Duplikát parametru","Parametr OK"),"Parametr OK"),"; ",MATCH(B112,B:B,0)))</f>
        <v>Parametr OK; 33</v>
      </c>
      <c r="B112" t="s">
        <v>158</v>
      </c>
      <c r="C112" s="13" t="str" cm="1">
        <f t="array" ref="C112:D112">IF(A112="","",_xlfn.XLOOKUP(B112,'Parametry a typy produktů'!C:C,'Parametry a typy produktů'!A:B,"Parametr nenalezen"))</f>
        <v>Číselníková hodnota</v>
      </c>
      <c r="D112">
        <v>0</v>
      </c>
      <c r="E112" s="30" t="s">
        <v>718</v>
      </c>
      <c r="F112" s="43" t="str">
        <f>IF($B112="","",IFERROR(IF(VLOOKUP($B112,$B$2:$O111,5,0)="","",VLOOKUP($B112,$B$2:$O111,5,0)),""))</f>
        <v>Černá</v>
      </c>
      <c r="G112" s="43" t="str">
        <f>IF($B112="","",IFERROR(IF(VLOOKUP($B112,$B$2:$O111,6,0)="","",VLOOKUP($B112,$B$2:$O111,6,0)),""))</f>
        <v>Bílá</v>
      </c>
      <c r="H112" s="43" t="str">
        <f>IF($B112="","",IFERROR(IF(VLOOKUP($B112,$B$2:$O111,7,0)="","",VLOOKUP($B112,$B$2:$O111,7,0)),""))</f>
        <v>Hnědá</v>
      </c>
      <c r="I112" s="43" t="str">
        <f>IF($B112="","",IFERROR(IF(VLOOKUP($B112,$B$2:$O111,8,0)="","",VLOOKUP($B112,$B$2:$O111,8,0)),""))</f>
        <v>Červená</v>
      </c>
      <c r="J112" s="43" t="str">
        <f>IF($B112="","",IFERROR(IF(VLOOKUP($B112,$B$2:$O111,9,0)="","",VLOOKUP($B112,$B$2:$O111,9,0)),""))</f>
        <v>Zelená</v>
      </c>
      <c r="K112" s="43" t="str">
        <f>IF($B112="","",IFERROR(IF(VLOOKUP($B112,$B$2:$O111,10,0)="","",VLOOKUP($B112,$B$2:$O111,10,0)),""))</f>
        <v>Modrá</v>
      </c>
      <c r="L112" s="43" t="str">
        <f>IF($B112="","",IFERROR(IF(VLOOKUP($B112,$B$2:$O111,11,0)="","",VLOOKUP($B112,$B$2:$O111,11,0)),""))</f>
        <v>Žlutá</v>
      </c>
      <c r="M112" s="43" t="str">
        <f>IF($B112="","",IFERROR(IF(VLOOKUP($B112,$B$2:$O111,12,0)="","",VLOOKUP($B112,$B$2:$O111,12,0)),""))</f>
        <v>Fialová</v>
      </c>
      <c r="N112" s="43" t="str">
        <f>IF($B112="","",IFERROR(IF(VLOOKUP($B112,$B$2:$O111,13,0)="","",VLOOKUP($B112,$B$2:$O111,13,0)),""))</f>
        <v>Růžová</v>
      </c>
      <c r="O112" s="43" t="str">
        <f>IF($B112="","",IFERROR(IF(VLOOKUP($B112,$B$2:$O111,14,0)="","",VLOOKUP($B112,$B$2:$O111,14,0)),""))</f>
        <v>Vícebarevná</v>
      </c>
    </row>
    <row r="113" spans="1:15" x14ac:dyDescent="0.25">
      <c r="A113" t="str" cm="1">
        <f t="array" ref="A113">IF(OR(B113="",E113=""),"",CONCATENATE(IFERROR(IF(SEARCH(B113,_xlfn.TEXTJOIN(",",TRUE,IF(E$2:E112=E113,B$2:B112,"")))&gt;0,"Duplikát parametru","Parametr OK"),"Parametr OK"),"; ",MATCH(B113,B:B,0)))</f>
        <v>Parametr OK; 2</v>
      </c>
      <c r="B113" t="s">
        <v>482</v>
      </c>
      <c r="C113" s="13" t="str" cm="1">
        <f t="array" ref="C113:D113">IF(A113="","",_xlfn.XLOOKUP(B113,'Parametry a typy produktů'!C:C,'Parametry a typy produktů'!A:B,"Parametr nenalezen"))</f>
        <v>Číselníková hodnota</v>
      </c>
      <c r="D113">
        <v>0</v>
      </c>
      <c r="E113" s="30" t="s">
        <v>721</v>
      </c>
      <c r="F113" s="43" t="str">
        <f>IF($B113="","",IFERROR(IF(VLOOKUP($B113,$B$2:$O112,5,0)="","",VLOOKUP($B113,$B$2:$O112,5,0)),""))</f>
        <v>Vnitřní</v>
      </c>
      <c r="G113" s="43" t="str">
        <f>IF($B113="","",IFERROR(IF(VLOOKUP($B113,$B$2:$O112,6,0)="","",VLOOKUP($B113,$B$2:$O112,6,0)),""))</f>
        <v>Venkovní</v>
      </c>
      <c r="H113" s="43" t="str">
        <f>IF($B113="","",IFERROR(IF(VLOOKUP($B113,$B$2:$O112,7,0)="","",VLOOKUP($B113,$B$2:$O112,7,0)),""))</f>
        <v/>
      </c>
      <c r="I113" s="43" t="str">
        <f>IF($B113="","",IFERROR(IF(VLOOKUP($B113,$B$2:$O112,8,0)="","",VLOOKUP($B113,$B$2:$O112,8,0)),""))</f>
        <v/>
      </c>
      <c r="J113" s="43" t="str">
        <f>IF($B113="","",IFERROR(IF(VLOOKUP($B113,$B$2:$O112,9,0)="","",VLOOKUP($B113,$B$2:$O112,9,0)),""))</f>
        <v/>
      </c>
      <c r="K113" s="43" t="str">
        <f>IF($B113="","",IFERROR(IF(VLOOKUP($B113,$B$2:$O112,10,0)="","",VLOOKUP($B113,$B$2:$O112,10,0)),""))</f>
        <v/>
      </c>
      <c r="L113" s="43" t="str">
        <f>IF($B113="","",IFERROR(IF(VLOOKUP($B113,$B$2:$O112,11,0)="","",VLOOKUP($B113,$B$2:$O112,11,0)),""))</f>
        <v/>
      </c>
      <c r="M113" s="43" t="str">
        <f>IF($B113="","",IFERROR(IF(VLOOKUP($B113,$B$2:$O112,12,0)="","",VLOOKUP($B113,$B$2:$O112,12,0)),""))</f>
        <v/>
      </c>
      <c r="N113" s="43" t="str">
        <f>IF($B113="","",IFERROR(IF(VLOOKUP($B113,$B$2:$O112,13,0)="","",VLOOKUP($B113,$B$2:$O112,13,0)),""))</f>
        <v/>
      </c>
      <c r="O113" s="43" t="str">
        <f>IF($B113="","",IFERROR(IF(VLOOKUP($B113,$B$2:$O112,14,0)="","",VLOOKUP($B113,$B$2:$O112,14,0)),""))</f>
        <v/>
      </c>
    </row>
    <row r="114" spans="1:15" x14ac:dyDescent="0.25">
      <c r="A114" t="str" cm="1">
        <f t="array" ref="A114">IF(OR(B114="",E114=""),"",CONCATENATE(IFERROR(IF(SEARCH(B114,_xlfn.TEXTJOIN(",",TRUE,IF(E$2:E113=E114,B$2:B113,"")))&gt;0,"Duplikát parametru","Parametr OK"),"Parametr OK"),"; ",MATCH(B114,B:B,0)))</f>
        <v>Parametr OK; 24</v>
      </c>
      <c r="B114" t="s">
        <v>153</v>
      </c>
      <c r="C114" s="13" t="str" cm="1">
        <f t="array" ref="C114:D114">IF(A114="","",_xlfn.XLOOKUP(B114,'Parametry a typy produktů'!C:C,'Parametry a typy produktů'!A:B,"Parametr nenalezen"))</f>
        <v>Číselníková hodnota</v>
      </c>
      <c r="D114">
        <v>0</v>
      </c>
      <c r="E114" s="30" t="s">
        <v>721</v>
      </c>
      <c r="F114" s="43" t="str">
        <f>IF($B114="","",IFERROR(IF(VLOOKUP($B114,$B$2:$O113,5,0)="","",VLOOKUP($B114,$B$2:$O113,5,0)),""))</f>
        <v>IP20</v>
      </c>
      <c r="G114" s="43" t="str">
        <f>IF($B114="","",IFERROR(IF(VLOOKUP($B114,$B$2:$O113,6,0)="","",VLOOKUP($B114,$B$2:$O113,6,0)),""))</f>
        <v>IP44</v>
      </c>
      <c r="H114" s="43" t="str">
        <f>IF($B114="","",IFERROR(IF(VLOOKUP($B114,$B$2:$O113,7,0)="","",VLOOKUP($B114,$B$2:$O113,7,0)),""))</f>
        <v>IP54</v>
      </c>
      <c r="I114" s="43" t="str">
        <f>IF($B114="","",IFERROR(IF(VLOOKUP($B114,$B$2:$O113,8,0)="","",VLOOKUP($B114,$B$2:$O113,8,0)),""))</f>
        <v>IP65+</v>
      </c>
      <c r="J114" s="43" t="str">
        <f>IF($B114="","",IFERROR(IF(VLOOKUP($B114,$B$2:$O113,9,0)="","",VLOOKUP($B114,$B$2:$O113,9,0)),""))</f>
        <v/>
      </c>
      <c r="K114" s="43" t="str">
        <f>IF($B114="","",IFERROR(IF(VLOOKUP($B114,$B$2:$O113,10,0)="","",VLOOKUP($B114,$B$2:$O113,10,0)),""))</f>
        <v/>
      </c>
      <c r="L114" s="43" t="str">
        <f>IF($B114="","",IFERROR(IF(VLOOKUP($B114,$B$2:$O113,11,0)="","",VLOOKUP($B114,$B$2:$O113,11,0)),""))</f>
        <v/>
      </c>
      <c r="M114" s="43" t="str">
        <f>IF($B114="","",IFERROR(IF(VLOOKUP($B114,$B$2:$O113,12,0)="","",VLOOKUP($B114,$B$2:$O113,12,0)),""))</f>
        <v/>
      </c>
      <c r="N114" s="43" t="str">
        <f>IF($B114="","",IFERROR(IF(VLOOKUP($B114,$B$2:$O113,13,0)="","",VLOOKUP($B114,$B$2:$O113,13,0)),""))</f>
        <v/>
      </c>
      <c r="O114" s="43" t="str">
        <f>IF($B114="","",IFERROR(IF(VLOOKUP($B114,$B$2:$O113,14,0)="","",VLOOKUP($B114,$B$2:$O113,14,0)),""))</f>
        <v/>
      </c>
    </row>
    <row r="115" spans="1:15" x14ac:dyDescent="0.25">
      <c r="A115" t="str" cm="1">
        <f t="array" ref="A115">IF(OR(B115="",E115=""),"",CONCATENATE(IFERROR(IF(SEARCH(B115,_xlfn.TEXTJOIN(",",TRUE,IF(E$2:E114=E115,B$2:B114,"")))&gt;0,"Duplikát parametru","Parametr OK"),"Parametr OK"),"; ",MATCH(B115,B:B,0)))</f>
        <v>Parametr OK; 115</v>
      </c>
      <c r="B115" t="s">
        <v>724</v>
      </c>
      <c r="C115" s="13" t="str" cm="1">
        <f t="array" ref="C115:D115">IF(A115="","",_xlfn.XLOOKUP(B115,'Parametry a typy produktů'!C:C,'Parametry a typy produktů'!A:B,"Parametr nenalezen"))</f>
        <v>Číselníková hodnota</v>
      </c>
      <c r="D115">
        <v>0</v>
      </c>
      <c r="E115" s="30" t="s">
        <v>723</v>
      </c>
      <c r="F115" s="43" t="s">
        <v>727</v>
      </c>
      <c r="G115" s="43" t="s">
        <v>728</v>
      </c>
      <c r="H115" s="43" t="s">
        <v>729</v>
      </c>
      <c r="I115" s="43" t="s">
        <v>767</v>
      </c>
      <c r="J115" s="43" t="str">
        <f>IF($B115="","",IFERROR(IF(VLOOKUP($B115,$B$2:$O114,9,0)="","",VLOOKUP($B115,$B$2:$O114,9,0)),""))</f>
        <v/>
      </c>
      <c r="K115" s="43" t="str">
        <f>IF($B115="","",IFERROR(IF(VLOOKUP($B115,$B$2:$O114,10,0)="","",VLOOKUP($B115,$B$2:$O114,10,0)),""))</f>
        <v/>
      </c>
      <c r="L115" s="43" t="str">
        <f>IF($B115="","",IFERROR(IF(VLOOKUP($B115,$B$2:$O114,11,0)="","",VLOOKUP($B115,$B$2:$O114,11,0)),""))</f>
        <v/>
      </c>
      <c r="M115" s="43" t="str">
        <f>IF($B115="","",IFERROR(IF(VLOOKUP($B115,$B$2:$O114,12,0)="","",VLOOKUP($B115,$B$2:$O114,12,0)),""))</f>
        <v/>
      </c>
      <c r="N115" s="43" t="str">
        <f>IF($B115="","",IFERROR(IF(VLOOKUP($B115,$B$2:$O114,13,0)="","",VLOOKUP($B115,$B$2:$O114,13,0)),""))</f>
        <v/>
      </c>
      <c r="O115" s="43" t="str">
        <f>IF($B115="","",IFERROR(IF(VLOOKUP($B115,$B$2:$O114,14,0)="","",VLOOKUP($B115,$B$2:$O114,14,0)),""))</f>
        <v/>
      </c>
    </row>
    <row r="116" spans="1:15" x14ac:dyDescent="0.25">
      <c r="A116" t="str" cm="1">
        <f t="array" ref="A116">IF(OR(B116="",E116=""),"",CONCATENATE(IFERROR(IF(SEARCH(B116,_xlfn.TEXTJOIN(",",TRUE,IF(E$2:E115=E116,B$2:B115,"")))&gt;0,"Duplikát parametru","Parametr OK"),"Parametr OK"),"; ",MATCH(B116,B:B,0)))</f>
        <v>Parametr OK; 101</v>
      </c>
      <c r="B116" t="s">
        <v>655</v>
      </c>
      <c r="C116" s="13" t="str" cm="1">
        <f t="array" ref="C116:D116">IF(A116="","",_xlfn.XLOOKUP(B116,'Parametry a typy produktů'!C:C,'Parametry a typy produktů'!A:B,"Parametr nenalezen"))</f>
        <v>Číselníková hodnota</v>
      </c>
      <c r="D116" t="str">
        <v>V</v>
      </c>
      <c r="E116" s="30" t="s">
        <v>689</v>
      </c>
      <c r="F116" s="43" t="str">
        <f>IF($B116="","",IFERROR(IF(VLOOKUP($B116,$B$2:$O115,5,0)="","",VLOOKUP($B116,$B$2:$O115,5,0)),""))</f>
        <v>230 V</v>
      </c>
      <c r="G116" s="43" t="str">
        <f>IF($B116="","",IFERROR(IF(VLOOKUP($B116,$B$2:$O115,6,0)="","",VLOOKUP($B116,$B$2:$O115,6,0)),""))</f>
        <v>400 V</v>
      </c>
      <c r="H116" s="43" t="str">
        <f>IF($B116="","",IFERROR(IF(VLOOKUP($B116,$B$2:$O115,7,0)="","",VLOOKUP($B116,$B$2:$O115,7,0)),""))</f>
        <v/>
      </c>
      <c r="I116" s="43" t="str">
        <f>IF($B116="","",IFERROR(IF(VLOOKUP($B116,$B$2:$O115,8,0)="","",VLOOKUP($B116,$B$2:$O115,8,0)),""))</f>
        <v/>
      </c>
      <c r="J116" s="43" t="str">
        <f>IF($B116="","",IFERROR(IF(VLOOKUP($B116,$B$2:$O115,9,0)="","",VLOOKUP($B116,$B$2:$O115,9,0)),""))</f>
        <v/>
      </c>
      <c r="K116" s="43" t="str">
        <f>IF($B116="","",IFERROR(IF(VLOOKUP($B116,$B$2:$O115,10,0)="","",VLOOKUP($B116,$B$2:$O115,10,0)),""))</f>
        <v/>
      </c>
      <c r="L116" s="43" t="str">
        <f>IF($B116="","",IFERROR(IF(VLOOKUP($B116,$B$2:$O115,11,0)="","",VLOOKUP($B116,$B$2:$O115,11,0)),""))</f>
        <v/>
      </c>
      <c r="M116" s="43" t="str">
        <f>IF($B116="","",IFERROR(IF(VLOOKUP($B116,$B$2:$O115,12,0)="","",VLOOKUP($B116,$B$2:$O115,12,0)),""))</f>
        <v/>
      </c>
      <c r="N116" s="43" t="str">
        <f>IF($B116="","",IFERROR(IF(VLOOKUP($B116,$B$2:$O115,13,0)="","",VLOOKUP($B116,$B$2:$O115,13,0)),""))</f>
        <v/>
      </c>
      <c r="O116" s="43" t="str">
        <f>IF($B116="","",IFERROR(IF(VLOOKUP($B116,$B$2:$O115,14,0)="","",VLOOKUP($B116,$B$2:$O115,14,0)),""))</f>
        <v/>
      </c>
    </row>
    <row r="117" spans="1:15" x14ac:dyDescent="0.25">
      <c r="A117" t="str" cm="1">
        <f t="array" ref="A117">IF(OR(B117="",E117=""),"",CONCATENATE(IFERROR(IF(SEARCH(B117,_xlfn.TEXTJOIN(",",TRUE,IF(E$2:E116=E117,B$2:B116,"")))&gt;0,"Duplikát parametru","Parametr OK"),"Parametr OK"),"; ",MATCH(B117,B:B,0)))</f>
        <v>Parametr OK; 117</v>
      </c>
      <c r="B117" t="s">
        <v>772</v>
      </c>
      <c r="C117" s="13" t="str" cm="1">
        <f t="array" ref="C117:D117">IF(A117="","",_xlfn.XLOOKUP(B117,'Parametry a typy produktů'!C:C,'Parametry a typy produktů'!A:B,"Parametr nenalezen"))</f>
        <v>Číselníková hodnota</v>
      </c>
      <c r="D117">
        <v>0</v>
      </c>
      <c r="E117" s="30" t="s">
        <v>768</v>
      </c>
      <c r="F117" s="43" t="s">
        <v>775</v>
      </c>
      <c r="G117" s="43" t="s">
        <v>776</v>
      </c>
      <c r="H117" s="43" t="str">
        <f>IF($B117="","",IFERROR(IF(VLOOKUP($B117,$B$2:$O116,7,0)="","",VLOOKUP($B117,$B$2:$O116,7,0)),""))</f>
        <v/>
      </c>
      <c r="I117" s="43" t="str">
        <f>IF($B117="","",IFERROR(IF(VLOOKUP($B117,$B$2:$O116,8,0)="","",VLOOKUP($B117,$B$2:$O116,8,0)),""))</f>
        <v/>
      </c>
      <c r="J117" s="43" t="str">
        <f>IF($B117="","",IFERROR(IF(VLOOKUP($B117,$B$2:$O116,9,0)="","",VLOOKUP($B117,$B$2:$O116,9,0)),""))</f>
        <v/>
      </c>
      <c r="K117" s="43" t="str">
        <f>IF($B117="","",IFERROR(IF(VLOOKUP($B117,$B$2:$O116,10,0)="","",VLOOKUP($B117,$B$2:$O116,10,0)),""))</f>
        <v/>
      </c>
      <c r="L117" s="43" t="str">
        <f>IF($B117="","",IFERROR(IF(VLOOKUP($B117,$B$2:$O116,11,0)="","",VLOOKUP($B117,$B$2:$O116,11,0)),""))</f>
        <v/>
      </c>
      <c r="M117" s="43" t="str">
        <f>IF($B117="","",IFERROR(IF(VLOOKUP($B117,$B$2:$O116,12,0)="","",VLOOKUP($B117,$B$2:$O116,12,0)),""))</f>
        <v/>
      </c>
      <c r="N117" s="43" t="str">
        <f>IF($B117="","",IFERROR(IF(VLOOKUP($B117,$B$2:$O116,13,0)="","",VLOOKUP($B117,$B$2:$O116,13,0)),""))</f>
        <v/>
      </c>
      <c r="O117" s="43" t="str">
        <f>IF($B117="","",IFERROR(IF(VLOOKUP($B117,$B$2:$O116,14,0)="","",VLOOKUP($B117,$B$2:$O116,14,0)),""))</f>
        <v/>
      </c>
    </row>
    <row r="118" spans="1:15" x14ac:dyDescent="0.25">
      <c r="A118" t="str" cm="1">
        <f t="array" ref="A118">IF(OR(B118="",E118=""),"",CONCATENATE(IFERROR(IF(SEARCH(B118,_xlfn.TEXTJOIN(",",TRUE,IF(E$2:E117=E118,B$2:B117,"")))&gt;0,"Duplikát parametru","Parametr OK"),"Parametr OK"),"; ",MATCH(B118,B:B,0)))</f>
        <v>Parametr OK; 21</v>
      </c>
      <c r="B118" t="s">
        <v>76</v>
      </c>
      <c r="C118" s="13" t="str" cm="1">
        <f t="array" ref="C118:D118">IF(A118="","",_xlfn.XLOOKUP(B118,'Parametry a typy produktů'!C:C,'Parametry a typy produktů'!A:B,"Parametr nenalezen"))</f>
        <v>Multihodnota</v>
      </c>
      <c r="D118">
        <v>0</v>
      </c>
      <c r="E118" s="30" t="s">
        <v>768</v>
      </c>
      <c r="F118" s="43" t="str">
        <f>IF($B118="","",IFERROR(IF(VLOOKUP($B118,$B$2:$O117,5,0)="","",VLOOKUP($B118,$B$2:$O117,5,0)),""))</f>
        <v>Android|iOS</v>
      </c>
      <c r="G118" s="43" t="str">
        <f>IF($B118="","",IFERROR(IF(VLOOKUP($B118,$B$2:$O117,6,0)="","",VLOOKUP($B118,$B$2:$O117,6,0)),""))</f>
        <v/>
      </c>
      <c r="H118" s="43" t="str">
        <f>IF($B118="","",IFERROR(IF(VLOOKUP($B118,$B$2:$O117,7,0)="","",VLOOKUP($B118,$B$2:$O117,7,0)),""))</f>
        <v/>
      </c>
      <c r="I118" s="43" t="str">
        <f>IF($B118="","",IFERROR(IF(VLOOKUP($B118,$B$2:$O117,8,0)="","",VLOOKUP($B118,$B$2:$O117,8,0)),""))</f>
        <v/>
      </c>
      <c r="J118" s="43" t="str">
        <f>IF($B118="","",IFERROR(IF(VLOOKUP($B118,$B$2:$O117,9,0)="","",VLOOKUP($B118,$B$2:$O117,9,0)),""))</f>
        <v/>
      </c>
      <c r="K118" s="43" t="str">
        <f>IF($B118="","",IFERROR(IF(VLOOKUP($B118,$B$2:$O117,10,0)="","",VLOOKUP($B118,$B$2:$O117,10,0)),""))</f>
        <v/>
      </c>
      <c r="L118" s="43" t="str">
        <f>IF($B118="","",IFERROR(IF(VLOOKUP($B118,$B$2:$O117,11,0)="","",VLOOKUP($B118,$B$2:$O117,11,0)),""))</f>
        <v/>
      </c>
      <c r="M118" s="43" t="str">
        <f>IF($B118="","",IFERROR(IF(VLOOKUP($B118,$B$2:$O117,12,0)="","",VLOOKUP($B118,$B$2:$O117,12,0)),""))</f>
        <v/>
      </c>
      <c r="N118" s="43" t="str">
        <f>IF($B118="","",IFERROR(IF(VLOOKUP($B118,$B$2:$O117,13,0)="","",VLOOKUP($B118,$B$2:$O117,13,0)),""))</f>
        <v/>
      </c>
      <c r="O118" s="43" t="str">
        <f>IF($B118="","",IFERROR(IF(VLOOKUP($B118,$B$2:$O117,14,0)="","",VLOOKUP($B118,$B$2:$O117,14,0)),""))</f>
        <v/>
      </c>
    </row>
    <row r="119" spans="1:15" x14ac:dyDescent="0.25">
      <c r="A119" t="str" cm="1">
        <f t="array" ref="A119">IF(OR(B119="",E119=""),"",CONCATENATE(IFERROR(IF(SEARCH(B119,_xlfn.TEXTJOIN(",",TRUE,IF(E$2:E118=E119,B$2:B118,"")))&gt;0,"Duplikát parametru","Parametr OK"),"Parametr OK"),"; ",MATCH(B119,B:B,0)))</f>
        <v>Parametr OK; 67</v>
      </c>
      <c r="B119" t="s">
        <v>367</v>
      </c>
      <c r="C119" s="13" t="str" cm="1">
        <f t="array" ref="C119:D119">IF(A119="","",_xlfn.XLOOKUP(B119,'Parametry a typy produktů'!C:C,'Parametry a typy produktů'!A:B,"Parametr nenalezen"))</f>
        <v>Multihodnota</v>
      </c>
      <c r="D119">
        <v>0</v>
      </c>
      <c r="E119" s="30" t="s">
        <v>783</v>
      </c>
      <c r="F119" s="43" t="str">
        <f>IF($B119="","",IFERROR(IF(VLOOKUP($B119,$B$2:$O118,5,0)="","",VLOOKUP($B119,$B$2:$O118,5,0)),""))</f>
        <v>Integrovaná|AAA|AA|Li-Ion 18650</v>
      </c>
      <c r="G119" s="43" t="str">
        <f>IF($B119="","",IFERROR(IF(VLOOKUP($B119,$B$2:$O118,6,0)="","",VLOOKUP($B119,$B$2:$O118,6,0)),""))</f>
        <v/>
      </c>
      <c r="H119" s="43" t="str">
        <f>IF($B119="","",IFERROR(IF(VLOOKUP($B119,$B$2:$O118,7,0)="","",VLOOKUP($B119,$B$2:$O118,7,0)),""))</f>
        <v/>
      </c>
      <c r="I119" s="43" t="str">
        <f>IF($B119="","",IFERROR(IF(VLOOKUP($B119,$B$2:$O118,8,0)="","",VLOOKUP($B119,$B$2:$O118,8,0)),""))</f>
        <v/>
      </c>
      <c r="J119" s="43" t="str">
        <f>IF($B119="","",IFERROR(IF(VLOOKUP($B119,$B$2:$O118,9,0)="","",VLOOKUP($B119,$B$2:$O118,9,0)),""))</f>
        <v/>
      </c>
      <c r="K119" s="43" t="str">
        <f>IF($B119="","",IFERROR(IF(VLOOKUP($B119,$B$2:$O118,10,0)="","",VLOOKUP($B119,$B$2:$O118,10,0)),""))</f>
        <v/>
      </c>
      <c r="L119" s="43" t="str">
        <f>IF($B119="","",IFERROR(IF(VLOOKUP($B119,$B$2:$O118,11,0)="","",VLOOKUP($B119,$B$2:$O118,11,0)),""))</f>
        <v/>
      </c>
      <c r="M119" s="43" t="str">
        <f>IF($B119="","",IFERROR(IF(VLOOKUP($B119,$B$2:$O118,12,0)="","",VLOOKUP($B119,$B$2:$O118,12,0)),""))</f>
        <v/>
      </c>
      <c r="N119" s="43" t="str">
        <f>IF($B119="","",IFERROR(IF(VLOOKUP($B119,$B$2:$O118,13,0)="","",VLOOKUP($B119,$B$2:$O118,13,0)),""))</f>
        <v/>
      </c>
      <c r="O119" s="43" t="str">
        <f>IF($B119="","",IFERROR(IF(VLOOKUP($B119,$B$2:$O118,14,0)="","",VLOOKUP($B119,$B$2:$O118,14,0)),""))</f>
        <v/>
      </c>
    </row>
    <row r="120" spans="1:15" x14ac:dyDescent="0.25">
      <c r="A120" t="str" cm="1">
        <f t="array" ref="A120">IF(OR(B120="",E120=""),"",CONCATENATE(IFERROR(IF(SEARCH(B120,_xlfn.TEXTJOIN(",",TRUE,IF(E$2:E119=E120,B$2:B119,"")))&gt;0,"Duplikát parametru","Parametr OK"),"Parametr OK"),"; ",MATCH(B120,B:B,0)))</f>
        <v>Parametr OK; 120</v>
      </c>
      <c r="B120" t="s">
        <v>791</v>
      </c>
      <c r="C120" s="13" t="str" cm="1">
        <f t="array" ref="C120:D120">IF(A120="","",_xlfn.XLOOKUP(B120,'Parametry a typy produktů'!C:C,'Parametry a typy produktů'!A:B,"Parametr nenalezen"))</f>
        <v>Číselníková hodnota</v>
      </c>
      <c r="D120">
        <v>0</v>
      </c>
      <c r="E120" s="30" t="s">
        <v>783</v>
      </c>
      <c r="F120" s="43" t="s">
        <v>794</v>
      </c>
      <c r="G120" s="43" t="s">
        <v>795</v>
      </c>
      <c r="H120" s="43" t="s">
        <v>796</v>
      </c>
      <c r="I120" s="43" t="str">
        <f>IF($B120="","",IFERROR(IF(VLOOKUP($B120,$B$2:$O119,8,0)="","",VLOOKUP($B120,$B$2:$O119,8,0)),""))</f>
        <v/>
      </c>
      <c r="J120" s="43" t="str">
        <f>IF($B120="","",IFERROR(IF(VLOOKUP($B120,$B$2:$O119,9,0)="","",VLOOKUP($B120,$B$2:$O119,9,0)),""))</f>
        <v/>
      </c>
      <c r="K120" s="43" t="str">
        <f>IF($B120="","",IFERROR(IF(VLOOKUP($B120,$B$2:$O119,10,0)="","",VLOOKUP($B120,$B$2:$O119,10,0)),""))</f>
        <v/>
      </c>
      <c r="L120" s="43" t="str">
        <f>IF($B120="","",IFERROR(IF(VLOOKUP($B120,$B$2:$O119,11,0)="","",VLOOKUP($B120,$B$2:$O119,11,0)),""))</f>
        <v/>
      </c>
      <c r="M120" s="43" t="str">
        <f>IF($B120="","",IFERROR(IF(VLOOKUP($B120,$B$2:$O119,12,0)="","",VLOOKUP($B120,$B$2:$O119,12,0)),""))</f>
        <v/>
      </c>
      <c r="N120" s="43" t="str">
        <f>IF($B120="","",IFERROR(IF(VLOOKUP($B120,$B$2:$O119,13,0)="","",VLOOKUP($B120,$B$2:$O119,13,0)),""))</f>
        <v/>
      </c>
      <c r="O120" s="43" t="str">
        <f>IF($B120="","",IFERROR(IF(VLOOKUP($B120,$B$2:$O119,14,0)="","",VLOOKUP($B120,$B$2:$O119,14,0)),""))</f>
        <v/>
      </c>
    </row>
    <row r="121" spans="1:15" x14ac:dyDescent="0.25">
      <c r="A121" t="str" cm="1">
        <f t="array" ref="A121">IF(OR(B121="",E121=""),"",CONCATENATE(IFERROR(IF(SEARCH(B121,_xlfn.TEXTJOIN(",",TRUE,IF(E$2:E120=E121,B$2:B120,"")))&gt;0,"Duplikát parametru","Parametr OK"),"Parametr OK"),"; ",MATCH(B121,B:B,0)))</f>
        <v>Parametr OK; 121</v>
      </c>
      <c r="B121" t="s">
        <v>809</v>
      </c>
      <c r="C121" s="13" t="str" cm="1">
        <f t="array" ref="C121:D121">IF(A121="","",_xlfn.XLOOKUP(B121,'Parametry a typy produktů'!C:C,'Parametry a typy produktů'!A:B,"Parametr nenalezen"))</f>
        <v>Číselníková hodnota</v>
      </c>
      <c r="D121">
        <v>0</v>
      </c>
      <c r="E121" s="30" t="s">
        <v>783</v>
      </c>
      <c r="F121" s="43" t="s">
        <v>811</v>
      </c>
      <c r="G121" s="43" t="s">
        <v>812</v>
      </c>
      <c r="H121" s="43" t="s">
        <v>813</v>
      </c>
      <c r="I121" s="43"/>
      <c r="J121" s="43" t="str">
        <f>IF($B121="","",IFERROR(IF(VLOOKUP($B121,$B$2:$O120,9,0)="","",VLOOKUP($B121,$B$2:$O120,9,0)),""))</f>
        <v/>
      </c>
      <c r="K121" s="43" t="str">
        <f>IF($B121="","",IFERROR(IF(VLOOKUP($B121,$B$2:$O120,10,0)="","",VLOOKUP($B121,$B$2:$O120,10,0)),""))</f>
        <v/>
      </c>
      <c r="L121" s="43" t="str">
        <f>IF($B121="","",IFERROR(IF(VLOOKUP($B121,$B$2:$O120,11,0)="","",VLOOKUP($B121,$B$2:$O120,11,0)),""))</f>
        <v/>
      </c>
      <c r="M121" s="43" t="str">
        <f>IF($B121="","",IFERROR(IF(VLOOKUP($B121,$B$2:$O120,12,0)="","",VLOOKUP($B121,$B$2:$O120,12,0)),""))</f>
        <v/>
      </c>
      <c r="N121" s="43" t="str">
        <f>IF($B121="","",IFERROR(IF(VLOOKUP($B121,$B$2:$O120,13,0)="","",VLOOKUP($B121,$B$2:$O120,13,0)),""))</f>
        <v/>
      </c>
      <c r="O121" s="43" t="str">
        <f>IF($B121="","",IFERROR(IF(VLOOKUP($B121,$B$2:$O120,14,0)="","",VLOOKUP($B121,$B$2:$O120,14,0)),""))</f>
        <v/>
      </c>
    </row>
    <row r="122" spans="1:15" x14ac:dyDescent="0.25">
      <c r="A122" t="str" cm="1">
        <f t="array" ref="A122">IF(OR(B122="",E122=""),"",CONCATENATE(IFERROR(IF(SEARCH(B122,_xlfn.TEXTJOIN(",",TRUE,IF(E$2:E121=E122,B$2:B121,"")))&gt;0,"Duplikát parametru","Parametr OK"),"Parametr OK"),"; ",MATCH(B122,B:B,0)))</f>
        <v>Parametr OK; 122</v>
      </c>
      <c r="B122" t="s">
        <v>820</v>
      </c>
      <c r="C122" s="13" t="str" cm="1">
        <f t="array" ref="C122:D122">IF(A122="","",_xlfn.XLOOKUP(B122,'Parametry a typy produktů'!C:C,'Parametry a typy produktů'!A:B,"Parametr nenalezen"))</f>
        <v>Číselníková hodnota</v>
      </c>
      <c r="D122">
        <v>0</v>
      </c>
      <c r="E122" s="30" t="s">
        <v>817</v>
      </c>
      <c r="F122" s="43" t="s">
        <v>822</v>
      </c>
      <c r="G122" s="43" t="s">
        <v>823</v>
      </c>
      <c r="H122" s="43" t="s">
        <v>824</v>
      </c>
      <c r="I122" s="43" t="str">
        <f>IF($B122="","",IFERROR(IF(VLOOKUP($B122,$B$2:$O121,8,0)="","",VLOOKUP($B122,$B$2:$O121,8,0)),""))</f>
        <v/>
      </c>
      <c r="J122" s="43" t="str">
        <f>IF($B122="","",IFERROR(IF(VLOOKUP($B122,$B$2:$O121,9,0)="","",VLOOKUP($B122,$B$2:$O121,9,0)),""))</f>
        <v/>
      </c>
      <c r="K122" s="43" t="str">
        <f>IF($B122="","",IFERROR(IF(VLOOKUP($B122,$B$2:$O121,10,0)="","",VLOOKUP($B122,$B$2:$O121,10,0)),""))</f>
        <v/>
      </c>
      <c r="L122" s="43" t="str">
        <f>IF($B122="","",IFERROR(IF(VLOOKUP($B122,$B$2:$O121,11,0)="","",VLOOKUP($B122,$B$2:$O121,11,0)),""))</f>
        <v/>
      </c>
      <c r="M122" s="43" t="str">
        <f>IF($B122="","",IFERROR(IF(VLOOKUP($B122,$B$2:$O121,12,0)="","",VLOOKUP($B122,$B$2:$O121,12,0)),""))</f>
        <v/>
      </c>
      <c r="N122" s="43" t="str">
        <f>IF($B122="","",IFERROR(IF(VLOOKUP($B122,$B$2:$O121,13,0)="","",VLOOKUP($B122,$B$2:$O121,13,0)),""))</f>
        <v/>
      </c>
      <c r="O122" s="43" t="str">
        <f>IF($B122="","",IFERROR(IF(VLOOKUP($B122,$B$2:$O121,14,0)="","",VLOOKUP($B122,$B$2:$O121,14,0)),""))</f>
        <v/>
      </c>
    </row>
    <row r="123" spans="1:15" x14ac:dyDescent="0.25">
      <c r="A123" t="str" cm="1">
        <f t="array" ref="A123">IF(OR(B123="",E123=""),"",CONCATENATE(IFERROR(IF(SEARCH(B123,_xlfn.TEXTJOIN(",",TRUE,IF(E$2:E122=E123,B$2:B122,"")))&gt;0,"Duplikát parametru","Parametr OK"),"Parametr OK"),"; ",MATCH(B123,B:B,0)))</f>
        <v>Parametr OK; 123</v>
      </c>
      <c r="B123" t="s">
        <v>825</v>
      </c>
      <c r="C123" s="13" t="str" cm="1">
        <f t="array" ref="C123:D123">IF(A123="","",_xlfn.XLOOKUP(B123,'Parametry a typy produktů'!C:C,'Parametry a typy produktů'!A:B,"Parametr nenalezen"))</f>
        <v>Číselníková hodnota</v>
      </c>
      <c r="D123">
        <v>0</v>
      </c>
      <c r="E123" s="30" t="s">
        <v>817</v>
      </c>
      <c r="F123" s="43" t="s">
        <v>827</v>
      </c>
      <c r="G123" s="43" t="s">
        <v>828</v>
      </c>
      <c r="H123" s="43" t="str">
        <f>IF($B123="","",IFERROR(IF(VLOOKUP($B123,$B$2:$O122,7,0)="","",VLOOKUP($B123,$B$2:$O122,7,0)),""))</f>
        <v/>
      </c>
      <c r="I123" s="43" t="str">
        <f>IF($B123="","",IFERROR(IF(VLOOKUP($B123,$B$2:$O122,8,0)="","",VLOOKUP($B123,$B$2:$O122,8,0)),""))</f>
        <v/>
      </c>
      <c r="J123" s="43" t="str">
        <f>IF($B123="","",IFERROR(IF(VLOOKUP($B123,$B$2:$O122,9,0)="","",VLOOKUP($B123,$B$2:$O122,9,0)),""))</f>
        <v/>
      </c>
      <c r="K123" s="43" t="str">
        <f>IF($B123="","",IFERROR(IF(VLOOKUP($B123,$B$2:$O122,10,0)="","",VLOOKUP($B123,$B$2:$O122,10,0)),""))</f>
        <v/>
      </c>
      <c r="L123" s="43" t="str">
        <f>IF($B123="","",IFERROR(IF(VLOOKUP($B123,$B$2:$O122,11,0)="","",VLOOKUP($B123,$B$2:$O122,11,0)),""))</f>
        <v/>
      </c>
      <c r="M123" s="43" t="str">
        <f>IF($B123="","",IFERROR(IF(VLOOKUP($B123,$B$2:$O122,12,0)="","",VLOOKUP($B123,$B$2:$O122,12,0)),""))</f>
        <v/>
      </c>
      <c r="N123" s="43" t="str">
        <f>IF($B123="","",IFERROR(IF(VLOOKUP($B123,$B$2:$O122,13,0)="","",VLOOKUP($B123,$B$2:$O122,13,0)),""))</f>
        <v/>
      </c>
      <c r="O123" s="43" t="str">
        <f>IF($B123="","",IFERROR(IF(VLOOKUP($B123,$B$2:$O122,14,0)="","",VLOOKUP($B123,$B$2:$O122,14,0)),""))</f>
        <v/>
      </c>
    </row>
    <row r="124" spans="1:15" x14ac:dyDescent="0.25">
      <c r="A124" t="str" cm="1">
        <f t="array" ref="A124">IF(OR(B124="",E124=""),"",CONCATENATE(IFERROR(IF(SEARCH(B124,_xlfn.TEXTJOIN(",",TRUE,IF(E$2:E123=E124,B$2:B123,"")))&gt;0,"Duplikát parametru","Parametr OK"),"Parametr OK"),"; ",MATCH(B124,B:B,0)))</f>
        <v>Parametr OK; 124</v>
      </c>
      <c r="B124" t="s">
        <v>846</v>
      </c>
      <c r="C124" s="13" t="str" cm="1">
        <f t="array" ref="C124:D124">IF(A124="","",_xlfn.XLOOKUP(B124,'Parametry a typy produktů'!C:C,'Parametry a typy produktů'!A:B,"Parametr nenalezen"))</f>
        <v>Číselníková hodnota</v>
      </c>
      <c r="D124">
        <v>0</v>
      </c>
      <c r="E124" s="30" t="s">
        <v>844</v>
      </c>
      <c r="F124" s="43" t="s">
        <v>959</v>
      </c>
      <c r="G124" s="43" t="s">
        <v>963</v>
      </c>
      <c r="H124" s="43" t="s">
        <v>964</v>
      </c>
      <c r="I124" s="43" t="s">
        <v>965</v>
      </c>
      <c r="J124" s="43" t="s">
        <v>966</v>
      </c>
      <c r="K124" s="43" t="s">
        <v>967</v>
      </c>
      <c r="L124" s="43" t="s">
        <v>968</v>
      </c>
      <c r="M124" s="43" t="s">
        <v>969</v>
      </c>
      <c r="N124" s="43" t="s">
        <v>970</v>
      </c>
      <c r="O124" s="43" t="str">
        <f>IF($B124="","",IFERROR(IF(VLOOKUP($B124,$B$2:$O123,14,0)="","",VLOOKUP($B124,$B$2:$O123,14,0)),""))</f>
        <v/>
      </c>
    </row>
    <row r="125" spans="1:15" x14ac:dyDescent="0.25">
      <c r="A125" t="str" cm="1">
        <f t="array" ref="A125">IF(OR(B125="",E125=""),"",CONCATENATE(IFERROR(IF(SEARCH(B125,_xlfn.TEXTJOIN(",",TRUE,IF(E$2:E124=E125,B$2:B124,"")))&gt;0,"Duplikát parametru","Parametr OK"),"Parametr OK"),"; ",MATCH(B125,B:B,0)))</f>
        <v>Parametr OK; 125</v>
      </c>
      <c r="B125" t="s">
        <v>849</v>
      </c>
      <c r="C125" s="13" t="str" cm="1">
        <f t="array" ref="C125:D125">IF(A125="","",_xlfn.XLOOKUP(B125,'Parametry a typy produktů'!C:C,'Parametry a typy produktů'!A:B,"Parametr nenalezen"))</f>
        <v>Číselníková hodnota</v>
      </c>
      <c r="D125">
        <v>0</v>
      </c>
      <c r="E125" s="30" t="s">
        <v>844</v>
      </c>
      <c r="F125" s="43" t="s">
        <v>853</v>
      </c>
      <c r="G125" s="43" t="s">
        <v>854</v>
      </c>
      <c r="H125" s="43" t="s">
        <v>855</v>
      </c>
      <c r="I125" s="43" t="s">
        <v>856</v>
      </c>
      <c r="J125" s="43" t="s">
        <v>857</v>
      </c>
      <c r="K125" s="43" t="s">
        <v>858</v>
      </c>
      <c r="L125" s="43" t="s">
        <v>859</v>
      </c>
      <c r="M125" s="43" t="s">
        <v>861</v>
      </c>
      <c r="N125" s="43" t="s">
        <v>214</v>
      </c>
      <c r="O125" s="43" t="s">
        <v>852</v>
      </c>
    </row>
    <row r="126" spans="1:15" x14ac:dyDescent="0.25">
      <c r="A126" t="str" cm="1">
        <f t="array" ref="A126">IF(OR(B126="",E126=""),"",CONCATENATE(IFERROR(IF(SEARCH(B126,_xlfn.TEXTJOIN(",",TRUE,IF(E$2:E125=E126,B$2:B125,"")))&gt;0,"Duplikát parametru","Parametr OK"),"Parametr OK"),"; ",MATCH(B126,B:B,0)))</f>
        <v>Parametr OK; 124</v>
      </c>
      <c r="B126" t="s">
        <v>846</v>
      </c>
      <c r="C126" s="13" t="str" cm="1">
        <f t="array" ref="C126:D126">IF(A126="","",_xlfn.XLOOKUP(B126,'Parametry a typy produktů'!C:C,'Parametry a typy produktů'!A:B,"Parametr nenalezen"))</f>
        <v>Číselníková hodnota</v>
      </c>
      <c r="D126">
        <v>0</v>
      </c>
      <c r="E126" s="30" t="s">
        <v>897</v>
      </c>
      <c r="F126" s="43" t="str">
        <f>IF($B126="","",IFERROR(IF(VLOOKUP($B126,$B$2:$O125,5,0)="","",VLOOKUP($B126,$B$2:$O125,5,0)),""))</f>
        <v>11'' a menší</v>
      </c>
      <c r="G126" s="43" t="str">
        <f>IF($B126="","",IFERROR(IF(VLOOKUP($B126,$B$2:$O125,6,0)="","",VLOOKUP($B126,$B$2:$O125,6,0)),""))</f>
        <v>12''</v>
      </c>
      <c r="H126" s="43" t="str">
        <f>IF($B126="","",IFERROR(IF(VLOOKUP($B126,$B$2:$O125,7,0)="","",VLOOKUP($B126,$B$2:$O125,7,0)),""))</f>
        <v>13''</v>
      </c>
      <c r="I126" s="43" t="str">
        <f>IF($B126="","",IFERROR(IF(VLOOKUP($B126,$B$2:$O125,8,0)="","",VLOOKUP($B126,$B$2:$O125,8,0)),""))</f>
        <v>14''</v>
      </c>
      <c r="J126" s="43" t="str">
        <f>IF($B126="","",IFERROR(IF(VLOOKUP($B126,$B$2:$O125,9,0)="","",VLOOKUP($B126,$B$2:$O125,9,0)),""))</f>
        <v>15-16''</v>
      </c>
      <c r="K126" s="43" t="str">
        <f>IF($B126="","",IFERROR(IF(VLOOKUP($B126,$B$2:$O125,10,0)="","",VLOOKUP($B126,$B$2:$O125,10,0)),""))</f>
        <v>17'' a větší</v>
      </c>
      <c r="L126" s="43" t="str">
        <f>IF($B126="","",IFERROR(IF(VLOOKUP($B126,$B$2:$O125,11,0)="","",VLOOKUP($B126,$B$2:$O125,11,0)),""))</f>
        <v>Macbook 11''</v>
      </c>
      <c r="M126" s="43" t="str">
        <f>IF($B126="","",IFERROR(IF(VLOOKUP($B126,$B$2:$O125,12,0)="","",VLOOKUP($B126,$B$2:$O125,12,0)),""))</f>
        <v>Macbook 13''</v>
      </c>
      <c r="N126" s="43" t="str">
        <f>IF($B126="","",IFERROR(IF(VLOOKUP($B126,$B$2:$O125,13,0)="","",VLOOKUP($B126,$B$2:$O125,13,0)),""))</f>
        <v>Macbook 16''</v>
      </c>
      <c r="O126" s="43" t="s">
        <v>910</v>
      </c>
    </row>
    <row r="127" spans="1:15" x14ac:dyDescent="0.25">
      <c r="A127" t="str" cm="1">
        <f t="array" ref="A127">IF(OR(B127="",E127=""),"",CONCATENATE(IFERROR(IF(SEARCH(B127,_xlfn.TEXTJOIN(",",TRUE,IF(E$2:E126=E127,B$2:B126,"")))&gt;0,"Duplikát parametru","Parametr OK"),"Parametr OK"),"; ",MATCH(B127,B:B,0)))</f>
        <v>Parametr OK; 125</v>
      </c>
      <c r="B127" t="s">
        <v>849</v>
      </c>
      <c r="C127" s="13" t="str" cm="1">
        <f t="array" ref="C127:D127">IF(A127="","",_xlfn.XLOOKUP(B127,'Parametry a typy produktů'!C:C,'Parametry a typy produktů'!A:B,"Parametr nenalezen"))</f>
        <v>Číselníková hodnota</v>
      </c>
      <c r="D127">
        <v>0</v>
      </c>
      <c r="E127" s="30" t="s">
        <v>897</v>
      </c>
      <c r="F127" s="43" t="str">
        <f>IF($B127="","",IFERROR(IF(VLOOKUP($B127,$B$2:$O126,5,0)="","",VLOOKUP($B127,$B$2:$O126,5,0)),""))</f>
        <v>Černé</v>
      </c>
      <c r="G127" s="43" t="str">
        <f>IF($B127="","",IFERROR(IF(VLOOKUP($B127,$B$2:$O126,6,0)="","",VLOOKUP($B127,$B$2:$O126,6,0)),""))</f>
        <v>Šedé</v>
      </c>
      <c r="H127" s="43" t="str">
        <f>IF($B127="","",IFERROR(IF(VLOOKUP($B127,$B$2:$O126,7,0)="","",VLOOKUP($B127,$B$2:$O126,7,0)),""))</f>
        <v>Modré</v>
      </c>
      <c r="I127" s="43" t="str">
        <f>IF($B127="","",IFERROR(IF(VLOOKUP($B127,$B$2:$O126,8,0)="","",VLOOKUP($B127,$B$2:$O126,8,0)),""))</f>
        <v>Červené</v>
      </c>
      <c r="J127" s="43" t="str">
        <f>IF($B127="","",IFERROR(IF(VLOOKUP($B127,$B$2:$O126,9,0)="","",VLOOKUP($B127,$B$2:$O126,9,0)),""))</f>
        <v>Zelené</v>
      </c>
      <c r="K127" s="43" t="str">
        <f>IF($B127="","",IFERROR(IF(VLOOKUP($B127,$B$2:$O126,10,0)="","",VLOOKUP($B127,$B$2:$O126,10,0)),""))</f>
        <v>Žluté</v>
      </c>
      <c r="L127" s="43" t="str">
        <f>IF($B127="","",IFERROR(IF(VLOOKUP($B127,$B$2:$O126,11,0)="","",VLOOKUP($B127,$B$2:$O126,11,0)),""))</f>
        <v>Oranžové</v>
      </c>
      <c r="M127" s="43" t="str">
        <f>IF($B127="","",IFERROR(IF(VLOOKUP($B127,$B$2:$O126,12,0)="","",VLOOKUP($B127,$B$2:$O126,12,0)),""))</f>
        <v>Růžové</v>
      </c>
      <c r="N127" s="43" t="str">
        <f>IF($B127="","",IFERROR(IF(VLOOKUP($B127,$B$2:$O126,13,0)="","",VLOOKUP($B127,$B$2:$O126,13,0)),""))</f>
        <v>Jiné</v>
      </c>
      <c r="O127" s="43" t="str">
        <f>IF($B127="","",IFERROR(IF(VLOOKUP($B127,$B$2:$O126,14,0)="","",VLOOKUP($B127,$B$2:$O126,14,0)),""))</f>
        <v>Vícebarevné</v>
      </c>
    </row>
    <row r="128" spans="1:15" x14ac:dyDescent="0.25">
      <c r="A128" t="str" cm="1">
        <f t="array" ref="A128">IF(OR(B128="",E128=""),"",CONCATENATE(IFERROR(IF(SEARCH(B128,_xlfn.TEXTJOIN(",",TRUE,IF(E$2:E127=E128,B$2:B127,"")))&gt;0,"Duplikát parametru","Parametr OK"),"Parametr OK"),"; ",MATCH(B128,B:B,0)))</f>
        <v>Parametr OK; 125</v>
      </c>
      <c r="B128" t="s">
        <v>849</v>
      </c>
      <c r="C128" s="13" t="str" cm="1">
        <f t="array" ref="C128:D128">IF(A128="","",_xlfn.XLOOKUP(B128,'Parametry a typy produktů'!C:C,'Parametry a typy produktů'!A:B,"Parametr nenalezen"))</f>
        <v>Číselníková hodnota</v>
      </c>
      <c r="D128">
        <v>0</v>
      </c>
      <c r="E128" s="30" t="s">
        <v>873</v>
      </c>
      <c r="F128" s="43" t="str">
        <f>IF($B128="","",IFERROR(IF(VLOOKUP($B128,$B$2:$O127,5,0)="","",VLOOKUP($B128,$B$2:$O127,5,0)),""))</f>
        <v>Černé</v>
      </c>
      <c r="G128" s="43" t="str">
        <f>IF($B128="","",IFERROR(IF(VLOOKUP($B128,$B$2:$O127,6,0)="","",VLOOKUP($B128,$B$2:$O127,6,0)),""))</f>
        <v>Šedé</v>
      </c>
      <c r="H128" s="43" t="str">
        <f>IF($B128="","",IFERROR(IF(VLOOKUP($B128,$B$2:$O127,7,0)="","",VLOOKUP($B128,$B$2:$O127,7,0)),""))</f>
        <v>Modré</v>
      </c>
      <c r="I128" s="43" t="str">
        <f>IF($B128="","",IFERROR(IF(VLOOKUP($B128,$B$2:$O127,8,0)="","",VLOOKUP($B128,$B$2:$O127,8,0)),""))</f>
        <v>Červené</v>
      </c>
      <c r="J128" s="43" t="str">
        <f>IF($B128="","",IFERROR(IF(VLOOKUP($B128,$B$2:$O127,9,0)="","",VLOOKUP($B128,$B$2:$O127,9,0)),""))</f>
        <v>Zelené</v>
      </c>
      <c r="K128" s="43" t="str">
        <f>IF($B128="","",IFERROR(IF(VLOOKUP($B128,$B$2:$O127,10,0)="","",VLOOKUP($B128,$B$2:$O127,10,0)),""))</f>
        <v>Žluté</v>
      </c>
      <c r="L128" s="43" t="str">
        <f>IF($B128="","",IFERROR(IF(VLOOKUP($B128,$B$2:$O127,11,0)="","",VLOOKUP($B128,$B$2:$O127,11,0)),""))</f>
        <v>Oranžové</v>
      </c>
      <c r="M128" s="43" t="str">
        <f>IF($B128="","",IFERROR(IF(VLOOKUP($B128,$B$2:$O127,12,0)="","",VLOOKUP($B128,$B$2:$O127,12,0)),""))</f>
        <v>Růžové</v>
      </c>
      <c r="N128" s="43" t="str">
        <f>IF($B128="","",IFERROR(IF(VLOOKUP($B128,$B$2:$O127,13,0)="","",VLOOKUP($B128,$B$2:$O127,13,0)),""))</f>
        <v>Jiné</v>
      </c>
      <c r="O128" s="43" t="str">
        <f>IF($B128="","",IFERROR(IF(VLOOKUP($B128,$B$2:$O127,14,0)="","",VLOOKUP($B128,$B$2:$O127,14,0)),""))</f>
        <v>Vícebarevné</v>
      </c>
    </row>
    <row r="129" spans="1:15" x14ac:dyDescent="0.25">
      <c r="A129" t="str" cm="1">
        <f t="array" ref="A129">IF(OR(B129="",E129=""),"",CONCATENATE(IFERROR(IF(SEARCH(B129,_xlfn.TEXTJOIN(",",TRUE,IF(E$2:E128=E129,B$2:B128,"")))&gt;0,"Duplikát parametru","Parametr OK"),"Parametr OK"),"; ",MATCH(B129,B:B,0)))</f>
        <v>Parametr OK; 124</v>
      </c>
      <c r="B129" t="s">
        <v>846</v>
      </c>
      <c r="C129" s="13" t="str" cm="1">
        <f t="array" ref="C129:D129">IF(A129="","",_xlfn.XLOOKUP(B129,'Parametry a typy produktů'!C:C,'Parametry a typy produktů'!A:B,"Parametr nenalezen"))</f>
        <v>Číselníková hodnota</v>
      </c>
      <c r="D129">
        <v>0</v>
      </c>
      <c r="E129" s="30" t="s">
        <v>873</v>
      </c>
      <c r="F129" s="43" t="str">
        <f>IF($B129="","",IFERROR(IF(VLOOKUP($B129,$B$2:$O128,5,0)="","",VLOOKUP($B129,$B$2:$O128,5,0)),""))</f>
        <v>11'' a menší</v>
      </c>
      <c r="G129" s="43" t="str">
        <f>IF($B129="","",IFERROR(IF(VLOOKUP($B129,$B$2:$O128,6,0)="","",VLOOKUP($B129,$B$2:$O128,6,0)),""))</f>
        <v>12''</v>
      </c>
      <c r="H129" s="43" t="str">
        <f>IF($B129="","",IFERROR(IF(VLOOKUP($B129,$B$2:$O128,7,0)="","",VLOOKUP($B129,$B$2:$O128,7,0)),""))</f>
        <v>13''</v>
      </c>
      <c r="I129" s="43" t="str">
        <f>IF($B129="","",IFERROR(IF(VLOOKUP($B129,$B$2:$O128,8,0)="","",VLOOKUP($B129,$B$2:$O128,8,0)),""))</f>
        <v>14''</v>
      </c>
      <c r="J129" s="43" t="str">
        <f>IF($B129="","",IFERROR(IF(VLOOKUP($B129,$B$2:$O128,9,0)="","",VLOOKUP($B129,$B$2:$O128,9,0)),""))</f>
        <v>15-16''</v>
      </c>
      <c r="K129" s="43" t="str">
        <f>IF($B129="","",IFERROR(IF(VLOOKUP($B129,$B$2:$O128,10,0)="","",VLOOKUP($B129,$B$2:$O128,10,0)),""))</f>
        <v>17'' a větší</v>
      </c>
      <c r="L129" s="43" t="str">
        <f>IF($B129="","",IFERROR(IF(VLOOKUP($B129,$B$2:$O128,11,0)="","",VLOOKUP($B129,$B$2:$O128,11,0)),""))</f>
        <v>Macbook 11''</v>
      </c>
      <c r="M129" s="43" t="str">
        <f>IF($B129="","",IFERROR(IF(VLOOKUP($B129,$B$2:$O128,12,0)="","",VLOOKUP($B129,$B$2:$O128,12,0)),""))</f>
        <v>Macbook 13''</v>
      </c>
      <c r="N129" s="43" t="str">
        <f>IF($B129="","",IFERROR(IF(VLOOKUP($B129,$B$2:$O128,13,0)="","",VLOOKUP($B129,$B$2:$O128,13,0)),""))</f>
        <v>Macbook 16''</v>
      </c>
      <c r="O129" s="43" t="str">
        <f>IF($B129="","",IFERROR(IF(VLOOKUP($B129,$B$2:$O128,14,0)="","",VLOOKUP($B129,$B$2:$O128,14,0)),""))</f>
        <v/>
      </c>
    </row>
    <row r="130" spans="1:15" x14ac:dyDescent="0.25">
      <c r="A130" t="str" cm="1">
        <f t="array" ref="A130">IF(OR(B130="",E130=""),"",CONCATENATE(IFERROR(IF(SEARCH(B130,_xlfn.TEXTJOIN(",",TRUE,IF(E$2:E129=E130,B$2:B129,"")))&gt;0,"Duplikát parametru","Parametr OK"),"Parametr OK"),"; ",MATCH(B130,B:B,0)))</f>
        <v>Parametr OK; 130</v>
      </c>
      <c r="B130" t="s">
        <v>879</v>
      </c>
      <c r="C130" s="13" t="str" cm="1">
        <f t="array" ref="C130:D130">IF(A130="","",_xlfn.XLOOKUP(B130,'Parametry a typy produktů'!C:C,'Parametry a typy produktů'!A:B,"Parametr nenalezen"))</f>
        <v>Číselníková hodnota</v>
      </c>
      <c r="D130">
        <v>0</v>
      </c>
      <c r="E130" s="30" t="s">
        <v>876</v>
      </c>
      <c r="F130" s="43" t="s">
        <v>960</v>
      </c>
      <c r="G130" s="43" t="s">
        <v>961</v>
      </c>
      <c r="H130" s="43" t="s">
        <v>962</v>
      </c>
      <c r="I130" s="43" t="str">
        <f>IF($B130="","",IFERROR(IF(VLOOKUP($B130,$B$2:$O129,8,0)="","",VLOOKUP($B130,$B$2:$O129,8,0)),""))</f>
        <v/>
      </c>
      <c r="J130" s="43" t="str">
        <f>IF($B130="","",IFERROR(IF(VLOOKUP($B130,$B$2:$O129,9,0)="","",VLOOKUP($B130,$B$2:$O129,9,0)),""))</f>
        <v/>
      </c>
      <c r="K130" s="43" t="str">
        <f>IF($B130="","",IFERROR(IF(VLOOKUP($B130,$B$2:$O129,10,0)="","",VLOOKUP($B130,$B$2:$O129,10,0)),""))</f>
        <v/>
      </c>
      <c r="L130" s="43" t="str">
        <f>IF($B130="","",IFERROR(IF(VLOOKUP($B130,$B$2:$O129,11,0)="","",VLOOKUP($B130,$B$2:$O129,11,0)),""))</f>
        <v/>
      </c>
      <c r="M130" s="43" t="str">
        <f>IF($B130="","",IFERROR(IF(VLOOKUP($B130,$B$2:$O129,12,0)="","",VLOOKUP($B130,$B$2:$O129,12,0)),""))</f>
        <v/>
      </c>
      <c r="N130" s="43" t="str">
        <f>IF($B130="","",IFERROR(IF(VLOOKUP($B130,$B$2:$O129,13,0)="","",VLOOKUP($B130,$B$2:$O129,13,0)),""))</f>
        <v/>
      </c>
      <c r="O130" s="43" t="str">
        <f>IF($B130="","",IFERROR(IF(VLOOKUP($B130,$B$2:$O129,14,0)="","",VLOOKUP($B130,$B$2:$O129,14,0)),""))</f>
        <v/>
      </c>
    </row>
    <row r="131" spans="1:15" x14ac:dyDescent="0.25">
      <c r="A131" t="str" cm="1">
        <f t="array" ref="A131">IF(OR(B131="",E131=""),"",CONCATENATE(IFERROR(IF(SEARCH(B131,_xlfn.TEXTJOIN(",",TRUE,IF(E$2:E130=E131,B$2:B130,"")))&gt;0,"Duplikát parametru","Parametr OK"),"Parametr OK"),"; ",MATCH(B131,B:B,0)))</f>
        <v>Parametr OK; 131</v>
      </c>
      <c r="B131" t="s">
        <v>880</v>
      </c>
      <c r="C131" s="13" t="str" cm="1">
        <f t="array" ref="C131:D131">IF(A131="","",_xlfn.XLOOKUP(B131,'Parametry a typy produktů'!C:C,'Parametry a typy produktů'!A:B,"Parametr nenalezen"))</f>
        <v>Číselníková hodnota</v>
      </c>
      <c r="D131">
        <v>0</v>
      </c>
      <c r="E131" s="30" t="s">
        <v>876</v>
      </c>
      <c r="F131" s="43" t="s">
        <v>885</v>
      </c>
      <c r="G131" s="43" t="s">
        <v>886</v>
      </c>
      <c r="H131" s="43" t="s">
        <v>887</v>
      </c>
      <c r="I131" s="43" t="str">
        <f>IF($B131="","",IFERROR(IF(VLOOKUP($B131,$B$2:$O130,8,0)="","",VLOOKUP($B131,$B$2:$O130,8,0)),""))</f>
        <v/>
      </c>
      <c r="J131" s="43" t="str">
        <f>IF($B131="","",IFERROR(IF(VLOOKUP($B131,$B$2:$O130,9,0)="","",VLOOKUP($B131,$B$2:$O130,9,0)),""))</f>
        <v/>
      </c>
      <c r="K131" s="43" t="str">
        <f>IF($B131="","",IFERROR(IF(VLOOKUP($B131,$B$2:$O130,10,0)="","",VLOOKUP($B131,$B$2:$O130,10,0)),""))</f>
        <v/>
      </c>
      <c r="L131" s="43" t="str">
        <f>IF($B131="","",IFERROR(IF(VLOOKUP($B131,$B$2:$O130,11,0)="","",VLOOKUP($B131,$B$2:$O130,11,0)),""))</f>
        <v/>
      </c>
      <c r="M131" s="43" t="str">
        <f>IF($B131="","",IFERROR(IF(VLOOKUP($B131,$B$2:$O130,12,0)="","",VLOOKUP($B131,$B$2:$O130,12,0)),""))</f>
        <v/>
      </c>
      <c r="N131" s="43" t="str">
        <f>IF($B131="","",IFERROR(IF(VLOOKUP($B131,$B$2:$O130,13,0)="","",VLOOKUP($B131,$B$2:$O130,13,0)),""))</f>
        <v/>
      </c>
      <c r="O131" s="43" t="str">
        <f>IF($B131="","",IFERROR(IF(VLOOKUP($B131,$B$2:$O130,14,0)="","",VLOOKUP($B131,$B$2:$O130,14,0)),""))</f>
        <v/>
      </c>
    </row>
    <row r="132" spans="1:15" x14ac:dyDescent="0.25">
      <c r="A132" t="str" cm="1">
        <f t="array" ref="A132">IF(OR(B132="",E132=""),"",CONCATENATE(IFERROR(IF(SEARCH(B132,_xlfn.TEXTJOIN(",",TRUE,IF(E$2:E131=E132,B$2:B131,"")))&gt;0,"Duplikát parametru","Parametr OK"),"Parametr OK"),"; ",MATCH(B132,B:B,0)))</f>
        <v>Parametr OK; 132</v>
      </c>
      <c r="B132" t="s">
        <v>894</v>
      </c>
      <c r="C132" s="13" t="str" cm="1">
        <f t="array" ref="C132:D132">IF(A132="","",_xlfn.XLOOKUP(B132,'Parametry a typy produktů'!C:C,'Parametry a typy produktů'!A:B,"Parametr nenalezen"))</f>
        <v>Číselníková hodnota</v>
      </c>
      <c r="D132">
        <v>0</v>
      </c>
      <c r="E132" s="30" t="s">
        <v>897</v>
      </c>
      <c r="F132" s="43" t="s">
        <v>899</v>
      </c>
      <c r="G132" s="43" t="s">
        <v>900</v>
      </c>
      <c r="H132" s="43" t="s">
        <v>901</v>
      </c>
      <c r="I132" s="46" t="s">
        <v>908</v>
      </c>
      <c r="J132" s="43" t="s">
        <v>214</v>
      </c>
      <c r="K132" s="43" t="str">
        <f>IF($B132="","",IFERROR(IF(VLOOKUP($B132,$B$2:$O131,10,0)="","",VLOOKUP($B132,$B$2:$O131,10,0)),""))</f>
        <v/>
      </c>
      <c r="L132" s="43" t="str">
        <f>IF($B132="","",IFERROR(IF(VLOOKUP($B132,$B$2:$O131,11,0)="","",VLOOKUP($B132,$B$2:$O131,11,0)),""))</f>
        <v/>
      </c>
      <c r="M132" s="43" t="str">
        <f>IF($B132="","",IFERROR(IF(VLOOKUP($B132,$B$2:$O131,12,0)="","",VLOOKUP($B132,$B$2:$O131,12,0)),""))</f>
        <v/>
      </c>
      <c r="N132" s="43" t="str">
        <f>IF($B132="","",IFERROR(IF(VLOOKUP($B132,$B$2:$O131,13,0)="","",VLOOKUP($B132,$B$2:$O131,13,0)),""))</f>
        <v/>
      </c>
      <c r="O132" s="43" t="str">
        <f>IF($B132="","",IFERROR(IF(VLOOKUP($B132,$B$2:$O131,14,0)="","",VLOOKUP($B132,$B$2:$O131,14,0)),""))</f>
        <v/>
      </c>
    </row>
    <row r="133" spans="1:15" x14ac:dyDescent="0.25">
      <c r="A133" t="str" cm="1">
        <f t="array" ref="A133">IF(OR(B133="",E133=""),"",CONCATENATE(IFERROR(IF(SEARCH(B133,_xlfn.TEXTJOIN(",",TRUE,IF(E$2:E132=E133,B$2:B132,"")))&gt;0,"Duplikát parametru","Parametr OK"),"Parametr OK"),"; ",MATCH(B133,B:B,0)))</f>
        <v>Parametr OK; 133</v>
      </c>
      <c r="B133" t="s">
        <v>915</v>
      </c>
      <c r="C133" s="13" t="str" cm="1">
        <f t="array" ref="C133:D133">IF(A133="","",_xlfn.XLOOKUP(B133,'Parametry a typy produktů'!C:C,'Parametry a typy produktů'!A:B,"Parametr nenalezen"))</f>
        <v>Číselníková hodnota</v>
      </c>
      <c r="D133">
        <v>0</v>
      </c>
      <c r="E133" s="30" t="s">
        <v>912</v>
      </c>
      <c r="F133" s="43" t="s">
        <v>918</v>
      </c>
      <c r="G133" s="43" t="s">
        <v>919</v>
      </c>
      <c r="H133" s="43" t="s">
        <v>920</v>
      </c>
      <c r="I133" s="43" t="s">
        <v>922</v>
      </c>
      <c r="J133" s="43" t="s">
        <v>921</v>
      </c>
      <c r="K133" s="43" t="s">
        <v>923</v>
      </c>
      <c r="L133" s="43" t="s">
        <v>214</v>
      </c>
      <c r="M133" s="43" t="str">
        <f>IF($B133="","",IFERROR(IF(VLOOKUP($B133,$B$2:$O132,12,0)="","",VLOOKUP($B133,$B$2:$O132,12,0)),""))</f>
        <v/>
      </c>
      <c r="N133" s="43" t="str">
        <f>IF($B133="","",IFERROR(IF(VLOOKUP($B133,$B$2:$O132,13,0)="","",VLOOKUP($B133,$B$2:$O132,13,0)),""))</f>
        <v/>
      </c>
      <c r="O133" s="43" t="str">
        <f>IF($B133="","",IFERROR(IF(VLOOKUP($B133,$B$2:$O132,14,0)="","",VLOOKUP($B133,$B$2:$O132,14,0)),""))</f>
        <v/>
      </c>
    </row>
    <row r="134" spans="1:15" x14ac:dyDescent="0.25">
      <c r="A134" t="str" cm="1">
        <f t="array" ref="A134">IF(OR(B134="",E134=""),"",CONCATENATE(IFERROR(IF(SEARCH(B134,_xlfn.TEXTJOIN(",",TRUE,IF(E$2:E133=E134,B$2:B133,"")))&gt;0,"Duplikát parametru","Parametr OK"),"Parametr OK"),"; ",MATCH(B134,B:B,0)))</f>
        <v>Parametr OK; 134</v>
      </c>
      <c r="B134" t="s">
        <v>929</v>
      </c>
      <c r="C134" s="13" t="str" cm="1">
        <f t="array" ref="C134:D134">IF(A134="","",_xlfn.XLOOKUP(B134,'Parametry a typy produktů'!C:C,'Parametry a typy produktů'!A:B,"Parametr nenalezen"))</f>
        <v>Číselníková hodnota</v>
      </c>
      <c r="D134">
        <v>0</v>
      </c>
      <c r="E134" s="30" t="s">
        <v>926</v>
      </c>
      <c r="F134" s="43" t="s">
        <v>918</v>
      </c>
      <c r="G134" s="43" t="s">
        <v>919</v>
      </c>
      <c r="H134" s="43" t="s">
        <v>932</v>
      </c>
      <c r="I134" s="43" t="s">
        <v>214</v>
      </c>
      <c r="J134" s="43" t="str">
        <f>IF($B134="","",IFERROR(IF(VLOOKUP($B134,$B$2:$O133,9,0)="","",VLOOKUP($B134,$B$2:$O133,9,0)),""))</f>
        <v/>
      </c>
      <c r="K134" s="43" t="str">
        <f>IF($B134="","",IFERROR(IF(VLOOKUP($B134,$B$2:$O133,10,0)="","",VLOOKUP($B134,$B$2:$O133,10,0)),""))</f>
        <v/>
      </c>
      <c r="L134" s="43" t="str">
        <f>IF($B134="","",IFERROR(IF(VLOOKUP($B134,$B$2:$O133,11,0)="","",VLOOKUP($B134,$B$2:$O133,11,0)),""))</f>
        <v/>
      </c>
      <c r="M134" s="43" t="str">
        <f>IF($B134="","",IFERROR(IF(VLOOKUP($B134,$B$2:$O133,12,0)="","",VLOOKUP($B134,$B$2:$O133,12,0)),""))</f>
        <v/>
      </c>
      <c r="N134" s="43" t="str">
        <f>IF($B134="","",IFERROR(IF(VLOOKUP($B134,$B$2:$O133,13,0)="","",VLOOKUP($B134,$B$2:$O133,13,0)),""))</f>
        <v/>
      </c>
      <c r="O134" s="43" t="str">
        <f>IF($B134="","",IFERROR(IF(VLOOKUP($B134,$B$2:$O133,14,0)="","",VLOOKUP($B134,$B$2:$O133,14,0)),""))</f>
        <v/>
      </c>
    </row>
    <row r="135" spans="1:15" x14ac:dyDescent="0.25">
      <c r="A135" t="str" cm="1">
        <f t="array" ref="A135">IF(OR(B135="",E135=""),"",CONCATENATE(IFERROR(IF(SEARCH(B135,_xlfn.TEXTJOIN(",",TRUE,IF(E$2:E134=E135,B$2:B134,"")))&gt;0,"Duplikát parametru","Parametr OK"),"Parametr OK"),"; ",MATCH(B135,B:B,0)))</f>
        <v>Parametr OK; 125</v>
      </c>
      <c r="B135" t="s">
        <v>849</v>
      </c>
      <c r="C135" s="13" t="str" cm="1">
        <f t="array" ref="C135:D135">IF(A135="","",_xlfn.XLOOKUP(B135,'Parametry a typy produktů'!C:C,'Parametry a typy produktů'!A:B,"Parametr nenalezen"))</f>
        <v>Číselníková hodnota</v>
      </c>
      <c r="D135">
        <v>0</v>
      </c>
      <c r="E135" s="30" t="s">
        <v>943</v>
      </c>
      <c r="F135" s="43" t="str">
        <f>IF($B135="","",IFERROR(IF(VLOOKUP($B135,$B$2:$O134,5,0)="","",VLOOKUP($B135,$B$2:$O134,5,0)),""))</f>
        <v>Černé</v>
      </c>
      <c r="G135" s="43" t="str">
        <f>IF($B135="","",IFERROR(IF(VLOOKUP($B135,$B$2:$O134,6,0)="","",VLOOKUP($B135,$B$2:$O134,6,0)),""))</f>
        <v>Šedé</v>
      </c>
      <c r="H135" s="43" t="str">
        <f>IF($B135="","",IFERROR(IF(VLOOKUP($B135,$B$2:$O134,7,0)="","",VLOOKUP($B135,$B$2:$O134,7,0)),""))</f>
        <v>Modré</v>
      </c>
      <c r="I135" s="43" t="str">
        <f>IF($B135="","",IFERROR(IF(VLOOKUP($B135,$B$2:$O134,8,0)="","",VLOOKUP($B135,$B$2:$O134,8,0)),""))</f>
        <v>Červené</v>
      </c>
      <c r="J135" s="43" t="str">
        <f>IF($B135="","",IFERROR(IF(VLOOKUP($B135,$B$2:$O134,9,0)="","",VLOOKUP($B135,$B$2:$O134,9,0)),""))</f>
        <v>Zelené</v>
      </c>
      <c r="K135" s="43" t="str">
        <f>IF($B135="","",IFERROR(IF(VLOOKUP($B135,$B$2:$O134,10,0)="","",VLOOKUP($B135,$B$2:$O134,10,0)),""))</f>
        <v>Žluté</v>
      </c>
      <c r="L135" s="43" t="str">
        <f>IF($B135="","",IFERROR(IF(VLOOKUP($B135,$B$2:$O134,11,0)="","",VLOOKUP($B135,$B$2:$O134,11,0)),""))</f>
        <v>Oranžové</v>
      </c>
      <c r="M135" s="43" t="str">
        <f>IF($B135="","",IFERROR(IF(VLOOKUP($B135,$B$2:$O134,12,0)="","",VLOOKUP($B135,$B$2:$O134,12,0)),""))</f>
        <v>Růžové</v>
      </c>
      <c r="N135" s="43" t="str">
        <f>IF($B135="","",IFERROR(IF(VLOOKUP($B135,$B$2:$O134,13,0)="","",VLOOKUP($B135,$B$2:$O134,13,0)),""))</f>
        <v>Jiné</v>
      </c>
      <c r="O135" s="43" t="str">
        <f>IF($B135="","",IFERROR(IF(VLOOKUP($B135,$B$2:$O134,14,0)="","",VLOOKUP($B135,$B$2:$O134,14,0)),""))</f>
        <v>Vícebarevné</v>
      </c>
    </row>
    <row r="136" spans="1:15" x14ac:dyDescent="0.25">
      <c r="A136" t="str" cm="1">
        <f t="array" ref="A136">IF(OR(B136="",E136=""),"",CONCATENATE(IFERROR(IF(SEARCH(B136,_xlfn.TEXTJOIN(",",TRUE,IF(E$2:E135=E136,B$2:B135,"")))&gt;0,"Duplikát parametru","Parametr OK"),"Parametr OK"),"; ",MATCH(B136,B:B,0)))</f>
        <v>Parametr OK; 136</v>
      </c>
      <c r="B136" t="s">
        <v>946</v>
      </c>
      <c r="C136" s="13" t="str" cm="1">
        <f t="array" ref="C136:D136">IF(A136="","",_xlfn.XLOOKUP(B136,'Parametry a typy produktů'!C:C,'Parametry a typy produktů'!A:B,"Parametr nenalezen"))</f>
        <v>Číselníková hodnota</v>
      </c>
      <c r="D136">
        <v>0</v>
      </c>
      <c r="E136" s="30" t="s">
        <v>943</v>
      </c>
      <c r="F136" s="43" t="s">
        <v>949</v>
      </c>
      <c r="G136" s="43" t="s">
        <v>950</v>
      </c>
      <c r="H136" s="43" t="s">
        <v>951</v>
      </c>
      <c r="I136" s="43" t="s">
        <v>952</v>
      </c>
      <c r="J136" s="43" t="s">
        <v>144</v>
      </c>
      <c r="K136" s="43" t="str">
        <f>IF($B136="","",IFERROR(IF(VLOOKUP($B136,$B$2:$O135,10,0)="","",VLOOKUP($B136,$B$2:$O135,10,0)),""))</f>
        <v/>
      </c>
      <c r="L136" s="43" t="str">
        <f>IF($B136="","",IFERROR(IF(VLOOKUP($B136,$B$2:$O135,11,0)="","",VLOOKUP($B136,$B$2:$O135,11,0)),""))</f>
        <v/>
      </c>
      <c r="M136" s="43" t="str">
        <f>IF($B136="","",IFERROR(IF(VLOOKUP($B136,$B$2:$O135,12,0)="","",VLOOKUP($B136,$B$2:$O135,12,0)),""))</f>
        <v/>
      </c>
      <c r="N136" s="43" t="str">
        <f>IF($B136="","",IFERROR(IF(VLOOKUP($B136,$B$2:$O135,13,0)="","",VLOOKUP($B136,$B$2:$O135,13,0)),""))</f>
        <v/>
      </c>
      <c r="O136" s="43" t="str">
        <f>IF($B136="","",IFERROR(IF(VLOOKUP($B136,$B$2:$O135,14,0)="","",VLOOKUP($B136,$B$2:$O135,14,0)),""))</f>
        <v/>
      </c>
    </row>
    <row r="137" spans="1:15" x14ac:dyDescent="0.25">
      <c r="A137" t="str" cm="1">
        <f t="array" ref="A137">IF(OR(B137="",E137=""),"",CONCATENATE(IFERROR(IF(SEARCH(B137,_xlfn.TEXTJOIN(",",TRUE,IF(E$2:E136=E137,B$2:B136,"")))&gt;0,"Duplikát parametru","Parametr OK"),"Parametr OK"),"; ",MATCH(B137,B:B,0)))</f>
        <v/>
      </c>
      <c r="C137" s="13" t="str" cm="1">
        <f t="array" ref="C137">IF(A137="","",_xlfn.XLOOKUP(B137,'Parametry a typy produktů'!C:C,'Parametry a typy produktů'!A:B,"Parametr nenalezen"))</f>
        <v/>
      </c>
      <c r="E137" s="30"/>
      <c r="F137" s="43" t="str">
        <f>IF($B137="","",IFERROR(IF(VLOOKUP($B137,$B$2:$O136,5,0)="","",VLOOKUP($B137,$B$2:$O136,5,0)),""))</f>
        <v/>
      </c>
      <c r="G137" s="43" t="str">
        <f>IF($B137="","",IFERROR(IF(VLOOKUP($B137,$B$2:$O136,6,0)="","",VLOOKUP($B137,$B$2:$O136,6,0)),""))</f>
        <v/>
      </c>
      <c r="H137" s="43" t="str">
        <f>IF($B137="","",IFERROR(IF(VLOOKUP($B137,$B$2:$O136,7,0)="","",VLOOKUP($B137,$B$2:$O136,7,0)),""))</f>
        <v/>
      </c>
      <c r="I137" s="43" t="str">
        <f>IF($B137="","",IFERROR(IF(VLOOKUP($B137,$B$2:$O136,8,0)="","",VLOOKUP($B137,$B$2:$O136,8,0)),""))</f>
        <v/>
      </c>
      <c r="J137" s="43" t="str">
        <f>IF($B137="","",IFERROR(IF(VLOOKUP($B137,$B$2:$O136,9,0)="","",VLOOKUP($B137,$B$2:$O136,9,0)),""))</f>
        <v/>
      </c>
      <c r="K137" s="43" t="str">
        <f>IF($B137="","",IFERROR(IF(VLOOKUP($B137,$B$2:$O136,10,0)="","",VLOOKUP($B137,$B$2:$O136,10,0)),""))</f>
        <v/>
      </c>
      <c r="L137" s="43" t="str">
        <f>IF($B137="","",IFERROR(IF(VLOOKUP($B137,$B$2:$O136,11,0)="","",VLOOKUP($B137,$B$2:$O136,11,0)),""))</f>
        <v/>
      </c>
      <c r="M137" s="43" t="str">
        <f>IF($B137="","",IFERROR(IF(VLOOKUP($B137,$B$2:$O136,12,0)="","",VLOOKUP($B137,$B$2:$O136,12,0)),""))</f>
        <v/>
      </c>
      <c r="N137" s="43" t="str">
        <f>IF($B137="","",IFERROR(IF(VLOOKUP($B137,$B$2:$O136,13,0)="","",VLOOKUP($B137,$B$2:$O136,13,0)),""))</f>
        <v/>
      </c>
      <c r="O137" s="43" t="str">
        <f>IF($B137="","",IFERROR(IF(VLOOKUP($B137,$B$2:$O136,14,0)="","",VLOOKUP($B137,$B$2:$O136,14,0)),""))</f>
        <v/>
      </c>
    </row>
    <row r="138" spans="1:15" x14ac:dyDescent="0.25">
      <c r="A138" t="str" cm="1">
        <f t="array" ref="A138">IF(OR(B138="",E138=""),"",CONCATENATE(IFERROR(IF(SEARCH(B138,_xlfn.TEXTJOIN(",",TRUE,IF(E$2:E137=E138,B$2:B137,"")))&gt;0,"Duplikát parametru","Parametr OK"),"Parametr OK"),"; ",MATCH(B138,B:B,0)))</f>
        <v/>
      </c>
      <c r="C138" s="13" t="str" cm="1">
        <f t="array" ref="C138">IF(A138="","",_xlfn.XLOOKUP(B138,'Parametry a typy produktů'!C:C,'Parametry a typy produktů'!A:B,"Parametr nenalezen"))</f>
        <v/>
      </c>
      <c r="E138" s="30"/>
      <c r="F138" s="43" t="str">
        <f>IF($B138="","",IFERROR(IF(VLOOKUP($B138,$B$2:$O137,5,0)="","",VLOOKUP($B138,$B$2:$O137,5,0)),""))</f>
        <v/>
      </c>
      <c r="G138" s="43" t="str">
        <f>IF($B138="","",IFERROR(IF(VLOOKUP($B138,$B$2:$O137,6,0)="","",VLOOKUP($B138,$B$2:$O137,6,0)),""))</f>
        <v/>
      </c>
      <c r="H138" s="43" t="str">
        <f>IF($B138="","",IFERROR(IF(VLOOKUP($B138,$B$2:$O137,7,0)="","",VLOOKUP($B138,$B$2:$O137,7,0)),""))</f>
        <v/>
      </c>
      <c r="I138" s="43" t="str">
        <f>IF($B138="","",IFERROR(IF(VLOOKUP($B138,$B$2:$O137,8,0)="","",VLOOKUP($B138,$B$2:$O137,8,0)),""))</f>
        <v/>
      </c>
      <c r="J138" s="43" t="str">
        <f>IF($B138="","",IFERROR(IF(VLOOKUP($B138,$B$2:$O137,9,0)="","",VLOOKUP($B138,$B$2:$O137,9,0)),""))</f>
        <v/>
      </c>
      <c r="K138" s="43" t="str">
        <f>IF($B138="","",IFERROR(IF(VLOOKUP($B138,$B$2:$O137,10,0)="","",VLOOKUP($B138,$B$2:$O137,10,0)),""))</f>
        <v/>
      </c>
      <c r="L138" s="43" t="str">
        <f>IF($B138="","",IFERROR(IF(VLOOKUP($B138,$B$2:$O137,11,0)="","",VLOOKUP($B138,$B$2:$O137,11,0)),""))</f>
        <v/>
      </c>
      <c r="M138" s="43" t="str">
        <f>IF($B138="","",IFERROR(IF(VLOOKUP($B138,$B$2:$O137,12,0)="","",VLOOKUP($B138,$B$2:$O137,12,0)),""))</f>
        <v/>
      </c>
      <c r="N138" s="43" t="str">
        <f>IF($B138="","",IFERROR(IF(VLOOKUP($B138,$B$2:$O137,13,0)="","",VLOOKUP($B138,$B$2:$O137,13,0)),""))</f>
        <v/>
      </c>
      <c r="O138" s="43" t="str">
        <f>IF($B138="","",IFERROR(IF(VLOOKUP($B138,$B$2:$O137,14,0)="","",VLOOKUP($B138,$B$2:$O137,14,0)),""))</f>
        <v/>
      </c>
    </row>
    <row r="139" spans="1:15" x14ac:dyDescent="0.25">
      <c r="A139" t="str" cm="1">
        <f t="array" ref="A139">IF(OR(B139="",E139=""),"",CONCATENATE(IFERROR(IF(SEARCH(B139,_xlfn.TEXTJOIN(",",TRUE,IF(E$2:E138=E139,B$2:B138,"")))&gt;0,"Duplikát parametru","Parametr OK"),"Parametr OK"),"; ",MATCH(B139,B:B,0)))</f>
        <v/>
      </c>
      <c r="C139" s="13" t="str" cm="1">
        <f t="array" ref="C139">IF(A139="","",_xlfn.XLOOKUP(B139,'Parametry a typy produktů'!C:C,'Parametry a typy produktů'!A:B,"Parametr nenalezen"))</f>
        <v/>
      </c>
      <c r="E139" s="30"/>
      <c r="F139" s="43" t="str">
        <f>IF($B139="","",IFERROR(IF(VLOOKUP($B139,$B$2:$O138,5,0)="","",VLOOKUP($B139,$B$2:$O138,5,0)),""))</f>
        <v/>
      </c>
      <c r="G139" s="43" t="str">
        <f>IF($B139="","",IFERROR(IF(VLOOKUP($B139,$B$2:$O138,6,0)="","",VLOOKUP($B139,$B$2:$O138,6,0)),""))</f>
        <v/>
      </c>
      <c r="H139" s="43" t="str">
        <f>IF($B139="","",IFERROR(IF(VLOOKUP($B139,$B$2:$O138,7,0)="","",VLOOKUP($B139,$B$2:$O138,7,0)),""))</f>
        <v/>
      </c>
      <c r="I139" s="43" t="str">
        <f>IF($B139="","",IFERROR(IF(VLOOKUP($B139,$B$2:$O138,8,0)="","",VLOOKUP($B139,$B$2:$O138,8,0)),""))</f>
        <v/>
      </c>
      <c r="J139" s="43" t="str">
        <f>IF($B139="","",IFERROR(IF(VLOOKUP($B139,$B$2:$O138,9,0)="","",VLOOKUP($B139,$B$2:$O138,9,0)),""))</f>
        <v/>
      </c>
      <c r="K139" s="43" t="str">
        <f>IF($B139="","",IFERROR(IF(VLOOKUP($B139,$B$2:$O138,10,0)="","",VLOOKUP($B139,$B$2:$O138,10,0)),""))</f>
        <v/>
      </c>
      <c r="L139" s="43" t="str">
        <f>IF($B139="","",IFERROR(IF(VLOOKUP($B139,$B$2:$O138,11,0)="","",VLOOKUP($B139,$B$2:$O138,11,0)),""))</f>
        <v/>
      </c>
      <c r="M139" s="43" t="str">
        <f>IF($B139="","",IFERROR(IF(VLOOKUP($B139,$B$2:$O138,12,0)="","",VLOOKUP($B139,$B$2:$O138,12,0)),""))</f>
        <v/>
      </c>
      <c r="N139" s="43" t="str">
        <f>IF($B139="","",IFERROR(IF(VLOOKUP($B139,$B$2:$O138,13,0)="","",VLOOKUP($B139,$B$2:$O138,13,0)),""))</f>
        <v/>
      </c>
      <c r="O139" s="43" t="str">
        <f>IF($B139="","",IFERROR(IF(VLOOKUP($B139,$B$2:$O138,14,0)="","",VLOOKUP($B139,$B$2:$O138,14,0)),""))</f>
        <v/>
      </c>
    </row>
    <row r="140" spans="1:15" x14ac:dyDescent="0.25">
      <c r="A140" t="str" cm="1">
        <f t="array" ref="A140">IF(OR(B140="",E140=""),"",CONCATENATE(IFERROR(IF(SEARCH(B140,_xlfn.TEXTJOIN(",",TRUE,IF(E$2:E139=E140,B$2:B139,"")))&gt;0,"Duplikát parametru","Parametr OK"),"Parametr OK"),"; ",MATCH(B140,B:B,0)))</f>
        <v/>
      </c>
      <c r="C140" s="13" t="str" cm="1">
        <f t="array" ref="C140">IF(A140="","",_xlfn.XLOOKUP(B140,'Parametry a typy produktů'!C:C,'Parametry a typy produktů'!A:B,"Parametr nenalezen"))</f>
        <v/>
      </c>
      <c r="E140" s="30"/>
      <c r="F140" s="43" t="str">
        <f>IF($B140="","",IFERROR(IF(VLOOKUP($B140,$B$2:$O139,5,0)="","",VLOOKUP($B140,$B$2:$O139,5,0)),""))</f>
        <v/>
      </c>
      <c r="G140" s="43" t="str">
        <f>IF($B140="","",IFERROR(IF(VLOOKUP($B140,$B$2:$O139,6,0)="","",VLOOKUP($B140,$B$2:$O139,6,0)),""))</f>
        <v/>
      </c>
      <c r="H140" s="43" t="str">
        <f>IF($B140="","",IFERROR(IF(VLOOKUP($B140,$B$2:$O139,7,0)="","",VLOOKUP($B140,$B$2:$O139,7,0)),""))</f>
        <v/>
      </c>
      <c r="I140" s="43" t="str">
        <f>IF($B140="","",IFERROR(IF(VLOOKUP($B140,$B$2:$O139,8,0)="","",VLOOKUP($B140,$B$2:$O139,8,0)),""))</f>
        <v/>
      </c>
      <c r="J140" s="43" t="str">
        <f>IF($B140="","",IFERROR(IF(VLOOKUP($B140,$B$2:$O139,9,0)="","",VLOOKUP($B140,$B$2:$O139,9,0)),""))</f>
        <v/>
      </c>
      <c r="K140" s="43" t="str">
        <f>IF($B140="","",IFERROR(IF(VLOOKUP($B140,$B$2:$O139,10,0)="","",VLOOKUP($B140,$B$2:$O139,10,0)),""))</f>
        <v/>
      </c>
      <c r="L140" s="43" t="str">
        <f>IF($B140="","",IFERROR(IF(VLOOKUP($B140,$B$2:$O139,11,0)="","",VLOOKUP($B140,$B$2:$O139,11,0)),""))</f>
        <v/>
      </c>
      <c r="M140" s="43" t="str">
        <f>IF($B140="","",IFERROR(IF(VLOOKUP($B140,$B$2:$O139,12,0)="","",VLOOKUP($B140,$B$2:$O139,12,0)),""))</f>
        <v/>
      </c>
      <c r="N140" s="43" t="str">
        <f>IF($B140="","",IFERROR(IF(VLOOKUP($B140,$B$2:$O139,13,0)="","",VLOOKUP($B140,$B$2:$O139,13,0)),""))</f>
        <v/>
      </c>
      <c r="O140" s="43" t="str">
        <f>IF($B140="","",IFERROR(IF(VLOOKUP($B140,$B$2:$O139,14,0)="","",VLOOKUP($B140,$B$2:$O139,14,0)),""))</f>
        <v/>
      </c>
    </row>
    <row r="141" spans="1:15" x14ac:dyDescent="0.25">
      <c r="A141" t="str" cm="1">
        <f t="array" ref="A141">IF(OR(B141="",E141=""),"",CONCATENATE(IFERROR(IF(SEARCH(B141,_xlfn.TEXTJOIN(",",TRUE,IF(E$2:E140=E141,B$2:B140,"")))&gt;0,"Duplikát parametru","Parametr OK"),"Parametr OK"),"; ",MATCH(B141,B:B,0)))</f>
        <v/>
      </c>
      <c r="C141" s="13" t="str" cm="1">
        <f t="array" ref="C141">IF(A141="","",_xlfn.XLOOKUP(B141,'Parametry a typy produktů'!C:C,'Parametry a typy produktů'!A:B,"Parametr nenalezen"))</f>
        <v/>
      </c>
      <c r="E141" s="30"/>
      <c r="F141" s="43" t="str">
        <f>IF($B141="","",IFERROR(IF(VLOOKUP($B141,$B$2:$O140,5,0)="","",VLOOKUP($B141,$B$2:$O140,5,0)),""))</f>
        <v/>
      </c>
      <c r="G141" s="43" t="str">
        <f>IF($B141="","",IFERROR(IF(VLOOKUP($B141,$B$2:$O140,6,0)="","",VLOOKUP($B141,$B$2:$O140,6,0)),""))</f>
        <v/>
      </c>
      <c r="H141" s="43" t="str">
        <f>IF($B141="","",IFERROR(IF(VLOOKUP($B141,$B$2:$O140,7,0)="","",VLOOKUP($B141,$B$2:$O140,7,0)),""))</f>
        <v/>
      </c>
      <c r="I141" s="43" t="str">
        <f>IF($B141="","",IFERROR(IF(VLOOKUP($B141,$B$2:$O140,8,0)="","",VLOOKUP($B141,$B$2:$O140,8,0)),""))</f>
        <v/>
      </c>
      <c r="J141" s="43" t="str">
        <f>IF($B141="","",IFERROR(IF(VLOOKUP($B141,$B$2:$O140,9,0)="","",VLOOKUP($B141,$B$2:$O140,9,0)),""))</f>
        <v/>
      </c>
      <c r="K141" s="43" t="str">
        <f>IF($B141="","",IFERROR(IF(VLOOKUP($B141,$B$2:$O140,10,0)="","",VLOOKUP($B141,$B$2:$O140,10,0)),""))</f>
        <v/>
      </c>
      <c r="L141" s="43" t="str">
        <f>IF($B141="","",IFERROR(IF(VLOOKUP($B141,$B$2:$O140,11,0)="","",VLOOKUP($B141,$B$2:$O140,11,0)),""))</f>
        <v/>
      </c>
      <c r="M141" s="43" t="str">
        <f>IF($B141="","",IFERROR(IF(VLOOKUP($B141,$B$2:$O140,12,0)="","",VLOOKUP($B141,$B$2:$O140,12,0)),""))</f>
        <v/>
      </c>
      <c r="N141" s="43" t="str">
        <f>IF($B141="","",IFERROR(IF(VLOOKUP($B141,$B$2:$O140,13,0)="","",VLOOKUP($B141,$B$2:$O140,13,0)),""))</f>
        <v/>
      </c>
      <c r="O141" s="43" t="str">
        <f>IF($B141="","",IFERROR(IF(VLOOKUP($B141,$B$2:$O140,14,0)="","",VLOOKUP($B141,$B$2:$O140,14,0)),""))</f>
        <v/>
      </c>
    </row>
    <row r="142" spans="1:15" x14ac:dyDescent="0.25">
      <c r="A142" t="str" cm="1">
        <f t="array" ref="A142">IF(OR(B142="",E142=""),"",CONCATENATE(IFERROR(IF(SEARCH(B142,_xlfn.TEXTJOIN(",",TRUE,IF(E$2:E141=E142,B$2:B141,"")))&gt;0,"Duplikát parametru","Parametr OK"),"Parametr OK"),"; ",MATCH(B142,B:B,0)))</f>
        <v/>
      </c>
      <c r="C142" s="13" t="str" cm="1">
        <f t="array" ref="C142">IF(A142="","",_xlfn.XLOOKUP(B142,'Parametry a typy produktů'!C:C,'Parametry a typy produktů'!A:B,"Parametr nenalezen"))</f>
        <v/>
      </c>
      <c r="E142" s="30"/>
      <c r="F142" s="43" t="str">
        <f>IF($B142="","",IFERROR(IF(VLOOKUP($B142,$B$2:$O141,5,0)="","",VLOOKUP($B142,$B$2:$O141,5,0)),""))</f>
        <v/>
      </c>
      <c r="G142" s="43" t="str">
        <f>IF($B142="","",IFERROR(IF(VLOOKUP($B142,$B$2:$O141,6,0)="","",VLOOKUP($B142,$B$2:$O141,6,0)),""))</f>
        <v/>
      </c>
      <c r="H142" s="43" t="str">
        <f>IF($B142="","",IFERROR(IF(VLOOKUP($B142,$B$2:$O141,7,0)="","",VLOOKUP($B142,$B$2:$O141,7,0)),""))</f>
        <v/>
      </c>
      <c r="I142" s="43" t="str">
        <f>IF($B142="","",IFERROR(IF(VLOOKUP($B142,$B$2:$O141,8,0)="","",VLOOKUP($B142,$B$2:$O141,8,0)),""))</f>
        <v/>
      </c>
      <c r="J142" s="43" t="str">
        <f>IF($B142="","",IFERROR(IF(VLOOKUP($B142,$B$2:$O141,9,0)="","",VLOOKUP($B142,$B$2:$O141,9,0)),""))</f>
        <v/>
      </c>
      <c r="K142" s="43" t="str">
        <f>IF($B142="","",IFERROR(IF(VLOOKUP($B142,$B$2:$O141,10,0)="","",VLOOKUP($B142,$B$2:$O141,10,0)),""))</f>
        <v/>
      </c>
      <c r="L142" s="43" t="str">
        <f>IF($B142="","",IFERROR(IF(VLOOKUP($B142,$B$2:$O141,11,0)="","",VLOOKUP($B142,$B$2:$O141,11,0)),""))</f>
        <v/>
      </c>
      <c r="M142" s="43" t="str">
        <f>IF($B142="","",IFERROR(IF(VLOOKUP($B142,$B$2:$O141,12,0)="","",VLOOKUP($B142,$B$2:$O141,12,0)),""))</f>
        <v/>
      </c>
      <c r="N142" s="43" t="str">
        <f>IF($B142="","",IFERROR(IF(VLOOKUP($B142,$B$2:$O141,13,0)="","",VLOOKUP($B142,$B$2:$O141,13,0)),""))</f>
        <v/>
      </c>
      <c r="O142" s="43" t="str">
        <f>IF($B142="","",IFERROR(IF(VLOOKUP($B142,$B$2:$O141,14,0)="","",VLOOKUP($B142,$B$2:$O141,14,0)),""))</f>
        <v/>
      </c>
    </row>
    <row r="143" spans="1:15" x14ac:dyDescent="0.25">
      <c r="A143" t="str" cm="1">
        <f t="array" ref="A143">IF(OR(B143="",E143=""),"",CONCATENATE(IFERROR(IF(SEARCH(B143,_xlfn.TEXTJOIN(",",TRUE,IF(E$2:E142=E143,B$2:B142,"")))&gt;0,"Duplikát parametru","Parametr OK"),"Parametr OK"),"; ",MATCH(B143,B:B,0)))</f>
        <v/>
      </c>
      <c r="C143" s="13" t="str" cm="1">
        <f t="array" ref="C143">IF(A143="","",_xlfn.XLOOKUP(B143,'Parametry a typy produktů'!C:C,'Parametry a typy produktů'!A:B,"Parametr nenalezen"))</f>
        <v/>
      </c>
      <c r="E143" s="30"/>
      <c r="F143" s="43" t="str">
        <f>IF($B143="","",IFERROR(IF(VLOOKUP($B143,$B$2:$O142,5,0)="","",VLOOKUP($B143,$B$2:$O142,5,0)),""))</f>
        <v/>
      </c>
      <c r="G143" s="43" t="str">
        <f>IF($B143="","",IFERROR(IF(VLOOKUP($B143,$B$2:$O142,6,0)="","",VLOOKUP($B143,$B$2:$O142,6,0)),""))</f>
        <v/>
      </c>
      <c r="H143" s="43" t="str">
        <f>IF($B143="","",IFERROR(IF(VLOOKUP($B143,$B$2:$O142,7,0)="","",VLOOKUP($B143,$B$2:$O142,7,0)),""))</f>
        <v/>
      </c>
      <c r="I143" s="43" t="str">
        <f>IF($B143="","",IFERROR(IF(VLOOKUP($B143,$B$2:$O142,8,0)="","",VLOOKUP($B143,$B$2:$O142,8,0)),""))</f>
        <v/>
      </c>
      <c r="J143" s="43" t="str">
        <f>IF($B143="","",IFERROR(IF(VLOOKUP($B143,$B$2:$O142,9,0)="","",VLOOKUP($B143,$B$2:$O142,9,0)),""))</f>
        <v/>
      </c>
      <c r="K143" s="43" t="str">
        <f>IF($B143="","",IFERROR(IF(VLOOKUP($B143,$B$2:$O142,10,0)="","",VLOOKUP($B143,$B$2:$O142,10,0)),""))</f>
        <v/>
      </c>
      <c r="L143" s="43" t="str">
        <f>IF($B143="","",IFERROR(IF(VLOOKUP($B143,$B$2:$O142,11,0)="","",VLOOKUP($B143,$B$2:$O142,11,0)),""))</f>
        <v/>
      </c>
      <c r="M143" s="43" t="str">
        <f>IF($B143="","",IFERROR(IF(VLOOKUP($B143,$B$2:$O142,12,0)="","",VLOOKUP($B143,$B$2:$O142,12,0)),""))</f>
        <v/>
      </c>
      <c r="N143" s="43" t="str">
        <f>IF($B143="","",IFERROR(IF(VLOOKUP($B143,$B$2:$O142,13,0)="","",VLOOKUP($B143,$B$2:$O142,13,0)),""))</f>
        <v/>
      </c>
      <c r="O143" s="43" t="str">
        <f>IF($B143="","",IFERROR(IF(VLOOKUP($B143,$B$2:$O142,14,0)="","",VLOOKUP($B143,$B$2:$O142,14,0)),""))</f>
        <v/>
      </c>
    </row>
    <row r="144" spans="1:15" x14ac:dyDescent="0.25">
      <c r="A144" t="str" cm="1">
        <f t="array" ref="A144">IF(OR(B144="",E144=""),"",CONCATENATE(IFERROR(IF(SEARCH(B144,_xlfn.TEXTJOIN(",",TRUE,IF(E$2:E143=E144,B$2:B143,"")))&gt;0,"Duplikát parametru","Parametr OK"),"Parametr OK"),"; ",MATCH(B144,B:B,0)))</f>
        <v/>
      </c>
      <c r="C144" s="13" t="str" cm="1">
        <f t="array" ref="C144">IF(A144="","",_xlfn.XLOOKUP(B144,'Parametry a typy produktů'!C:C,'Parametry a typy produktů'!A:B,"Parametr nenalezen"))</f>
        <v/>
      </c>
      <c r="E144" s="30"/>
      <c r="F144" s="43" t="str">
        <f>IF($B144="","",IFERROR(IF(VLOOKUP($B144,$B$2:$O143,5,0)="","",VLOOKUP($B144,$B$2:$O143,5,0)),""))</f>
        <v/>
      </c>
      <c r="G144" s="43" t="str">
        <f>IF($B144="","",IFERROR(IF(VLOOKUP($B144,$B$2:$O143,6,0)="","",VLOOKUP($B144,$B$2:$O143,6,0)),""))</f>
        <v/>
      </c>
      <c r="H144" s="43" t="str">
        <f>IF($B144="","",IFERROR(IF(VLOOKUP($B144,$B$2:$O143,7,0)="","",VLOOKUP($B144,$B$2:$O143,7,0)),""))</f>
        <v/>
      </c>
      <c r="I144" s="43" t="str">
        <f>IF($B144="","",IFERROR(IF(VLOOKUP($B144,$B$2:$O143,8,0)="","",VLOOKUP($B144,$B$2:$O143,8,0)),""))</f>
        <v/>
      </c>
      <c r="J144" s="43" t="str">
        <f>IF($B144="","",IFERROR(IF(VLOOKUP($B144,$B$2:$O143,9,0)="","",VLOOKUP($B144,$B$2:$O143,9,0)),""))</f>
        <v/>
      </c>
      <c r="K144" s="43" t="str">
        <f>IF($B144="","",IFERROR(IF(VLOOKUP($B144,$B$2:$O143,10,0)="","",VLOOKUP($B144,$B$2:$O143,10,0)),""))</f>
        <v/>
      </c>
      <c r="L144" s="43" t="str">
        <f>IF($B144="","",IFERROR(IF(VLOOKUP($B144,$B$2:$O143,11,0)="","",VLOOKUP($B144,$B$2:$O143,11,0)),""))</f>
        <v/>
      </c>
      <c r="M144" s="43" t="str">
        <f>IF($B144="","",IFERROR(IF(VLOOKUP($B144,$B$2:$O143,12,0)="","",VLOOKUP($B144,$B$2:$O143,12,0)),""))</f>
        <v/>
      </c>
      <c r="N144" s="43" t="str">
        <f>IF($B144="","",IFERROR(IF(VLOOKUP($B144,$B$2:$O143,13,0)="","",VLOOKUP($B144,$B$2:$O143,13,0)),""))</f>
        <v/>
      </c>
      <c r="O144" s="43" t="str">
        <f>IF($B144="","",IFERROR(IF(VLOOKUP($B144,$B$2:$O143,14,0)="","",VLOOKUP($B144,$B$2:$O143,14,0)),""))</f>
        <v/>
      </c>
    </row>
    <row r="145" spans="1:15" x14ac:dyDescent="0.25">
      <c r="A145" t="str" cm="1">
        <f t="array" ref="A145">IF(OR(B145="",E145=""),"",CONCATENATE(IFERROR(IF(SEARCH(B145,_xlfn.TEXTJOIN(",",TRUE,IF(E$2:E144=E145,B$2:B144,"")))&gt;0,"Duplikát parametru","Parametr OK"),"Parametr OK"),"; ",MATCH(B145,B:B,0)))</f>
        <v/>
      </c>
      <c r="C145" s="13" t="str" cm="1">
        <f t="array" ref="C145">IF(A145="","",_xlfn.XLOOKUP(B145,'Parametry a typy produktů'!C:C,'Parametry a typy produktů'!A:B,"Parametr nenalezen"))</f>
        <v/>
      </c>
      <c r="E145" s="30"/>
      <c r="F145" s="43" t="str">
        <f>IF($B145="","",IFERROR(IF(VLOOKUP($B145,$B$2:$O144,5,0)="","",VLOOKUP($B145,$B$2:$O144,5,0)),""))</f>
        <v/>
      </c>
      <c r="G145" s="43" t="str">
        <f>IF($B145="","",IFERROR(IF(VLOOKUP($B145,$B$2:$O144,6,0)="","",VLOOKUP($B145,$B$2:$O144,6,0)),""))</f>
        <v/>
      </c>
      <c r="H145" s="43" t="str">
        <f>IF($B145="","",IFERROR(IF(VLOOKUP($B145,$B$2:$O144,7,0)="","",VLOOKUP($B145,$B$2:$O144,7,0)),""))</f>
        <v/>
      </c>
      <c r="I145" s="43" t="str">
        <f>IF($B145="","",IFERROR(IF(VLOOKUP($B145,$B$2:$O144,8,0)="","",VLOOKUP($B145,$B$2:$O144,8,0)),""))</f>
        <v/>
      </c>
      <c r="J145" s="43" t="str">
        <f>IF($B145="","",IFERROR(IF(VLOOKUP($B145,$B$2:$O144,9,0)="","",VLOOKUP($B145,$B$2:$O144,9,0)),""))</f>
        <v/>
      </c>
      <c r="K145" s="43" t="str">
        <f>IF($B145="","",IFERROR(IF(VLOOKUP($B145,$B$2:$O144,10,0)="","",VLOOKUP($B145,$B$2:$O144,10,0)),""))</f>
        <v/>
      </c>
      <c r="L145" s="43" t="str">
        <f>IF($B145="","",IFERROR(IF(VLOOKUP($B145,$B$2:$O144,11,0)="","",VLOOKUP($B145,$B$2:$O144,11,0)),""))</f>
        <v/>
      </c>
      <c r="M145" s="43" t="str">
        <f>IF($B145="","",IFERROR(IF(VLOOKUP($B145,$B$2:$O144,12,0)="","",VLOOKUP($B145,$B$2:$O144,12,0)),""))</f>
        <v/>
      </c>
      <c r="N145" s="43" t="str">
        <f>IF($B145="","",IFERROR(IF(VLOOKUP($B145,$B$2:$O144,13,0)="","",VLOOKUP($B145,$B$2:$O144,13,0)),""))</f>
        <v/>
      </c>
      <c r="O145" s="43" t="str">
        <f>IF($B145="","",IFERROR(IF(VLOOKUP($B145,$B$2:$O144,14,0)="","",VLOOKUP($B145,$B$2:$O144,14,0)),""))</f>
        <v/>
      </c>
    </row>
    <row r="146" spans="1:15" x14ac:dyDescent="0.25">
      <c r="A146" t="str" cm="1">
        <f t="array" ref="A146">IF(OR(B146="",E146=""),"",CONCATENATE(IFERROR(IF(SEARCH(B146,_xlfn.TEXTJOIN(",",TRUE,IF(E$2:E145=E146,B$2:B145,"")))&gt;0,"Duplikát parametru","Parametr OK"),"Parametr OK"),"; ",MATCH(B146,B:B,0)))</f>
        <v/>
      </c>
      <c r="C146" s="13" t="str" cm="1">
        <f t="array" ref="C146">IF(A146="","",_xlfn.XLOOKUP(B146,'Parametry a typy produktů'!C:C,'Parametry a typy produktů'!A:B,"Parametr nenalezen"))</f>
        <v/>
      </c>
      <c r="E146" s="30"/>
      <c r="F146" s="43" t="str">
        <f>IF($B146="","",IFERROR(IF(VLOOKUP($B146,$B$2:$O145,5,0)="","",VLOOKUP($B146,$B$2:$O145,5,0)),""))</f>
        <v/>
      </c>
      <c r="G146" s="43" t="str">
        <f>IF($B146="","",IFERROR(IF(VLOOKUP($B146,$B$2:$O145,6,0)="","",VLOOKUP($B146,$B$2:$O145,6,0)),""))</f>
        <v/>
      </c>
      <c r="H146" s="43" t="str">
        <f>IF($B146="","",IFERROR(IF(VLOOKUP($B146,$B$2:$O145,7,0)="","",VLOOKUP($B146,$B$2:$O145,7,0)),""))</f>
        <v/>
      </c>
      <c r="I146" s="43" t="str">
        <f>IF($B146="","",IFERROR(IF(VLOOKUP($B146,$B$2:$O145,8,0)="","",VLOOKUP($B146,$B$2:$O145,8,0)),""))</f>
        <v/>
      </c>
      <c r="J146" s="43" t="str">
        <f>IF($B146="","",IFERROR(IF(VLOOKUP($B146,$B$2:$O145,9,0)="","",VLOOKUP($B146,$B$2:$O145,9,0)),""))</f>
        <v/>
      </c>
      <c r="K146" s="43" t="str">
        <f>IF($B146="","",IFERROR(IF(VLOOKUP($B146,$B$2:$O145,10,0)="","",VLOOKUP($B146,$B$2:$O145,10,0)),""))</f>
        <v/>
      </c>
      <c r="L146" s="43" t="str">
        <f>IF($B146="","",IFERROR(IF(VLOOKUP($B146,$B$2:$O145,11,0)="","",VLOOKUP($B146,$B$2:$O145,11,0)),""))</f>
        <v/>
      </c>
      <c r="M146" s="43" t="str">
        <f>IF($B146="","",IFERROR(IF(VLOOKUP($B146,$B$2:$O145,12,0)="","",VLOOKUP($B146,$B$2:$O145,12,0)),""))</f>
        <v/>
      </c>
      <c r="N146" s="43" t="str">
        <f>IF($B146="","",IFERROR(IF(VLOOKUP($B146,$B$2:$O145,13,0)="","",VLOOKUP($B146,$B$2:$O145,13,0)),""))</f>
        <v/>
      </c>
      <c r="O146" s="43" t="str">
        <f>IF($B146="","",IFERROR(IF(VLOOKUP($B146,$B$2:$O145,14,0)="","",VLOOKUP($B146,$B$2:$O145,14,0)),""))</f>
        <v/>
      </c>
    </row>
    <row r="147" spans="1:15" x14ac:dyDescent="0.25">
      <c r="A147" t="str" cm="1">
        <f t="array" ref="A147">IF(OR(B147="",E147=""),"",CONCATENATE(IFERROR(IF(SEARCH(B147,_xlfn.TEXTJOIN(",",TRUE,IF(E$2:E146=E147,B$2:B146,"")))&gt;0,"Duplikát parametru","Parametr OK"),"Parametr OK"),"; ",MATCH(B147,B:B,0)))</f>
        <v/>
      </c>
      <c r="C147" s="13" t="str" cm="1">
        <f t="array" ref="C147">IF(A147="","",_xlfn.XLOOKUP(B147,'Parametry a typy produktů'!C:C,'Parametry a typy produktů'!A:B,"Parametr nenalezen"))</f>
        <v/>
      </c>
      <c r="E147" s="30"/>
      <c r="F147" s="43" t="str">
        <f>IF($B147="","",IFERROR(IF(VLOOKUP($B147,$B$2:$O146,5,0)="","",VLOOKUP($B147,$B$2:$O146,5,0)),""))</f>
        <v/>
      </c>
      <c r="G147" s="43" t="str">
        <f>IF($B147="","",IFERROR(IF(VLOOKUP($B147,$B$2:$O146,6,0)="","",VLOOKUP($B147,$B$2:$O146,6,0)),""))</f>
        <v/>
      </c>
      <c r="H147" s="43" t="str">
        <f>IF($B147="","",IFERROR(IF(VLOOKUP($B147,$B$2:$O146,7,0)="","",VLOOKUP($B147,$B$2:$O146,7,0)),""))</f>
        <v/>
      </c>
      <c r="I147" s="43" t="str">
        <f>IF($B147="","",IFERROR(IF(VLOOKUP($B147,$B$2:$O146,8,0)="","",VLOOKUP($B147,$B$2:$O146,8,0)),""))</f>
        <v/>
      </c>
      <c r="J147" s="43" t="str">
        <f>IF($B147="","",IFERROR(IF(VLOOKUP($B147,$B$2:$O146,9,0)="","",VLOOKUP($B147,$B$2:$O146,9,0)),""))</f>
        <v/>
      </c>
      <c r="K147" s="43" t="str">
        <f>IF($B147="","",IFERROR(IF(VLOOKUP($B147,$B$2:$O146,10,0)="","",VLOOKUP($B147,$B$2:$O146,10,0)),""))</f>
        <v/>
      </c>
      <c r="L147" s="43" t="str">
        <f>IF($B147="","",IFERROR(IF(VLOOKUP($B147,$B$2:$O146,11,0)="","",VLOOKUP($B147,$B$2:$O146,11,0)),""))</f>
        <v/>
      </c>
      <c r="M147" s="43" t="str">
        <f>IF($B147="","",IFERROR(IF(VLOOKUP($B147,$B$2:$O146,12,0)="","",VLOOKUP($B147,$B$2:$O146,12,0)),""))</f>
        <v/>
      </c>
      <c r="N147" s="43" t="str">
        <f>IF($B147="","",IFERROR(IF(VLOOKUP($B147,$B$2:$O146,13,0)="","",VLOOKUP($B147,$B$2:$O146,13,0)),""))</f>
        <v/>
      </c>
      <c r="O147" s="43" t="str">
        <f>IF($B147="","",IFERROR(IF(VLOOKUP($B147,$B$2:$O146,14,0)="","",VLOOKUP($B147,$B$2:$O146,14,0)),""))</f>
        <v/>
      </c>
    </row>
    <row r="148" spans="1:15" x14ac:dyDescent="0.25">
      <c r="A148" t="str" cm="1">
        <f t="array" ref="A148">IF(OR(B148="",E148=""),"",CONCATENATE(IFERROR(IF(SEARCH(B148,_xlfn.TEXTJOIN(",",TRUE,IF(E$2:E147=E148,B$2:B147,"")))&gt;0,"Duplikát parametru","Parametr OK"),"Parametr OK"),"; ",MATCH(B148,B:B,0)))</f>
        <v/>
      </c>
      <c r="C148" s="13" t="str" cm="1">
        <f t="array" ref="C148">IF(A148="","",_xlfn.XLOOKUP(B148,'Parametry a typy produktů'!C:C,'Parametry a typy produktů'!A:B,"Parametr nenalezen"))</f>
        <v/>
      </c>
      <c r="E148" s="30"/>
      <c r="F148" s="43" t="str">
        <f>IF($B148="","",IFERROR(IF(VLOOKUP($B148,$B$2:$O147,5,0)="","",VLOOKUP($B148,$B$2:$O147,5,0)),""))</f>
        <v/>
      </c>
      <c r="G148" s="43" t="str">
        <f>IF($B148="","",IFERROR(IF(VLOOKUP($B148,$B$2:$O147,6,0)="","",VLOOKUP($B148,$B$2:$O147,6,0)),""))</f>
        <v/>
      </c>
      <c r="H148" s="43" t="str">
        <f>IF($B148="","",IFERROR(IF(VLOOKUP($B148,$B$2:$O147,7,0)="","",VLOOKUP($B148,$B$2:$O147,7,0)),""))</f>
        <v/>
      </c>
      <c r="I148" s="43" t="str">
        <f>IF($B148="","",IFERROR(IF(VLOOKUP($B148,$B$2:$O147,8,0)="","",VLOOKUP($B148,$B$2:$O147,8,0)),""))</f>
        <v/>
      </c>
      <c r="J148" s="43" t="str">
        <f>IF($B148="","",IFERROR(IF(VLOOKUP($B148,$B$2:$O147,9,0)="","",VLOOKUP($B148,$B$2:$O147,9,0)),""))</f>
        <v/>
      </c>
      <c r="K148" s="43" t="str">
        <f>IF($B148="","",IFERROR(IF(VLOOKUP($B148,$B$2:$O147,10,0)="","",VLOOKUP($B148,$B$2:$O147,10,0)),""))</f>
        <v/>
      </c>
      <c r="L148" s="43" t="str">
        <f>IF($B148="","",IFERROR(IF(VLOOKUP($B148,$B$2:$O147,11,0)="","",VLOOKUP($B148,$B$2:$O147,11,0)),""))</f>
        <v/>
      </c>
      <c r="M148" s="43" t="str">
        <f>IF($B148="","",IFERROR(IF(VLOOKUP($B148,$B$2:$O147,12,0)="","",VLOOKUP($B148,$B$2:$O147,12,0)),""))</f>
        <v/>
      </c>
      <c r="N148" s="43" t="str">
        <f>IF($B148="","",IFERROR(IF(VLOOKUP($B148,$B$2:$O147,13,0)="","",VLOOKUP($B148,$B$2:$O147,13,0)),""))</f>
        <v/>
      </c>
      <c r="O148" s="43" t="str">
        <f>IF($B148="","",IFERROR(IF(VLOOKUP($B148,$B$2:$O147,14,0)="","",VLOOKUP($B148,$B$2:$O147,14,0)),""))</f>
        <v/>
      </c>
    </row>
    <row r="149" spans="1:15" x14ac:dyDescent="0.25">
      <c r="A149" t="str" cm="1">
        <f t="array" ref="A149">IF(OR(B149="",E149=""),"",CONCATENATE(IFERROR(IF(SEARCH(B149,_xlfn.TEXTJOIN(",",TRUE,IF(E$2:E148=E149,B$2:B148,"")))&gt;0,"Duplikát parametru","Parametr OK"),"Parametr OK"),"; ",MATCH(B149,B:B,0)))</f>
        <v/>
      </c>
      <c r="C149" s="13" t="str" cm="1">
        <f t="array" ref="C149">IF(A149="","",_xlfn.XLOOKUP(B149,'Parametry a typy produktů'!C:C,'Parametry a typy produktů'!A:B,"Parametr nenalezen"))</f>
        <v/>
      </c>
      <c r="E149" s="30"/>
      <c r="F149" s="43" t="str">
        <f>IF($B149="","",IFERROR(IF(VLOOKUP($B149,$B$2:$O148,5,0)="","",VLOOKUP($B149,$B$2:$O148,5,0)),""))</f>
        <v/>
      </c>
      <c r="G149" s="43" t="str">
        <f>IF($B149="","",IFERROR(IF(VLOOKUP($B149,$B$2:$O148,6,0)="","",VLOOKUP($B149,$B$2:$O148,6,0)),""))</f>
        <v/>
      </c>
      <c r="H149" s="43" t="str">
        <f>IF($B149="","",IFERROR(IF(VLOOKUP($B149,$B$2:$O148,7,0)="","",VLOOKUP($B149,$B$2:$O148,7,0)),""))</f>
        <v/>
      </c>
      <c r="I149" s="43" t="str">
        <f>IF($B149="","",IFERROR(IF(VLOOKUP($B149,$B$2:$O148,8,0)="","",VLOOKUP($B149,$B$2:$O148,8,0)),""))</f>
        <v/>
      </c>
      <c r="J149" s="43" t="str">
        <f>IF($B149="","",IFERROR(IF(VLOOKUP($B149,$B$2:$O148,9,0)="","",VLOOKUP($B149,$B$2:$O148,9,0)),""))</f>
        <v/>
      </c>
      <c r="K149" s="43" t="str">
        <f>IF($B149="","",IFERROR(IF(VLOOKUP($B149,$B$2:$O148,10,0)="","",VLOOKUP($B149,$B$2:$O148,10,0)),""))</f>
        <v/>
      </c>
      <c r="L149" s="43" t="str">
        <f>IF($B149="","",IFERROR(IF(VLOOKUP($B149,$B$2:$O148,11,0)="","",VLOOKUP($B149,$B$2:$O148,11,0)),""))</f>
        <v/>
      </c>
      <c r="M149" s="43" t="str">
        <f>IF($B149="","",IFERROR(IF(VLOOKUP($B149,$B$2:$O148,12,0)="","",VLOOKUP($B149,$B$2:$O148,12,0)),""))</f>
        <v/>
      </c>
      <c r="N149" s="43" t="str">
        <f>IF($B149="","",IFERROR(IF(VLOOKUP($B149,$B$2:$O148,13,0)="","",VLOOKUP($B149,$B$2:$O148,13,0)),""))</f>
        <v/>
      </c>
      <c r="O149" s="43" t="str">
        <f>IF($B149="","",IFERROR(IF(VLOOKUP($B149,$B$2:$O148,14,0)="","",VLOOKUP($B149,$B$2:$O148,14,0)),""))</f>
        <v/>
      </c>
    </row>
    <row r="150" spans="1:15" x14ac:dyDescent="0.25">
      <c r="A150" t="str" cm="1">
        <f t="array" ref="A150">IF(OR(B150="",E150=""),"",CONCATENATE(IFERROR(IF(SEARCH(B150,_xlfn.TEXTJOIN(",",TRUE,IF(E$2:E149=E150,B$2:B149,"")))&gt;0,"Duplikát parametru","Parametr OK"),"Parametr OK"),"; ",MATCH(B150,B:B,0)))</f>
        <v/>
      </c>
      <c r="C150" s="13" t="str" cm="1">
        <f t="array" ref="C150">IF(A150="","",_xlfn.XLOOKUP(B150,'Parametry a typy produktů'!C:C,'Parametry a typy produktů'!A:B,"Parametr nenalezen"))</f>
        <v/>
      </c>
      <c r="E150" s="30"/>
      <c r="F150" s="43" t="str">
        <f>IF($B150="","",IFERROR(IF(VLOOKUP($B150,$B$2:$O149,5,0)="","",VLOOKUP($B150,$B$2:$O149,5,0)),""))</f>
        <v/>
      </c>
      <c r="G150" s="43" t="str">
        <f>IF($B150="","",IFERROR(IF(VLOOKUP($B150,$B$2:$O149,6,0)="","",VLOOKUP($B150,$B$2:$O149,6,0)),""))</f>
        <v/>
      </c>
      <c r="H150" s="43" t="str">
        <f>IF($B150="","",IFERROR(IF(VLOOKUP($B150,$B$2:$O149,7,0)="","",VLOOKUP($B150,$B$2:$O149,7,0)),""))</f>
        <v/>
      </c>
      <c r="I150" s="43" t="str">
        <f>IF($B150="","",IFERROR(IF(VLOOKUP($B150,$B$2:$O149,8,0)="","",VLOOKUP($B150,$B$2:$O149,8,0)),""))</f>
        <v/>
      </c>
      <c r="J150" s="43" t="str">
        <f>IF($B150="","",IFERROR(IF(VLOOKUP($B150,$B$2:$O149,9,0)="","",VLOOKUP($B150,$B$2:$O149,9,0)),""))</f>
        <v/>
      </c>
      <c r="K150" s="43" t="str">
        <f>IF($B150="","",IFERROR(IF(VLOOKUP($B150,$B$2:$O149,10,0)="","",VLOOKUP($B150,$B$2:$O149,10,0)),""))</f>
        <v/>
      </c>
      <c r="L150" s="43" t="str">
        <f>IF($B150="","",IFERROR(IF(VLOOKUP($B150,$B$2:$O149,11,0)="","",VLOOKUP($B150,$B$2:$O149,11,0)),""))</f>
        <v/>
      </c>
      <c r="M150" s="43" t="str">
        <f>IF($B150="","",IFERROR(IF(VLOOKUP($B150,$B$2:$O149,12,0)="","",VLOOKUP($B150,$B$2:$O149,12,0)),""))</f>
        <v/>
      </c>
      <c r="N150" s="43" t="str">
        <f>IF($B150="","",IFERROR(IF(VLOOKUP($B150,$B$2:$O149,13,0)="","",VLOOKUP($B150,$B$2:$O149,13,0)),""))</f>
        <v/>
      </c>
      <c r="O150" s="43" t="str">
        <f>IF($B150="","",IFERROR(IF(VLOOKUP($B150,$B$2:$O149,14,0)="","",VLOOKUP($B150,$B$2:$O149,14,0)),""))</f>
        <v/>
      </c>
    </row>
    <row r="151" spans="1:15" x14ac:dyDescent="0.25">
      <c r="A151" t="str" cm="1">
        <f t="array" ref="A151">IF(OR(B151="",E151=""),"",CONCATENATE(IFERROR(IF(SEARCH(B151,_xlfn.TEXTJOIN(",",TRUE,IF(E$2:E150=E151,B$2:B150,"")))&gt;0,"Duplikát parametru","Parametr OK"),"Parametr OK"),"; ",MATCH(B151,B:B,0)))</f>
        <v/>
      </c>
      <c r="C151" s="13" t="str" cm="1">
        <f t="array" ref="C151">IF(A151="","",_xlfn.XLOOKUP(B151,'Parametry a typy produktů'!C:C,'Parametry a typy produktů'!A:B,"Parametr nenalezen"))</f>
        <v/>
      </c>
      <c r="E151" s="30"/>
      <c r="F151" s="43" t="str">
        <f>IF($B151="","",IFERROR(IF(VLOOKUP($B151,$B$2:$O150,5,0)="","",VLOOKUP($B151,$B$2:$O150,5,0)),""))</f>
        <v/>
      </c>
      <c r="G151" s="43" t="str">
        <f>IF($B151="","",IFERROR(IF(VLOOKUP($B151,$B$2:$O150,6,0)="","",VLOOKUP($B151,$B$2:$O150,6,0)),""))</f>
        <v/>
      </c>
      <c r="H151" s="43" t="str">
        <f>IF($B151="","",IFERROR(IF(VLOOKUP($B151,$B$2:$O150,7,0)="","",VLOOKUP($B151,$B$2:$O150,7,0)),""))</f>
        <v/>
      </c>
      <c r="I151" s="43" t="str">
        <f>IF($B151="","",IFERROR(IF(VLOOKUP($B151,$B$2:$O150,8,0)="","",VLOOKUP($B151,$B$2:$O150,8,0)),""))</f>
        <v/>
      </c>
      <c r="J151" s="43" t="str">
        <f>IF($B151="","",IFERROR(IF(VLOOKUP($B151,$B$2:$O150,9,0)="","",VLOOKUP($B151,$B$2:$O150,9,0)),""))</f>
        <v/>
      </c>
      <c r="K151" s="43" t="str">
        <f>IF($B151="","",IFERROR(IF(VLOOKUP($B151,$B$2:$O150,10,0)="","",VLOOKUP($B151,$B$2:$O150,10,0)),""))</f>
        <v/>
      </c>
      <c r="L151" s="43" t="str">
        <f>IF($B151="","",IFERROR(IF(VLOOKUP($B151,$B$2:$O150,11,0)="","",VLOOKUP($B151,$B$2:$O150,11,0)),""))</f>
        <v/>
      </c>
      <c r="M151" s="43" t="str">
        <f>IF($B151="","",IFERROR(IF(VLOOKUP($B151,$B$2:$O150,12,0)="","",VLOOKUP($B151,$B$2:$O150,12,0)),""))</f>
        <v/>
      </c>
      <c r="N151" s="43" t="str">
        <f>IF($B151="","",IFERROR(IF(VLOOKUP($B151,$B$2:$O150,13,0)="","",VLOOKUP($B151,$B$2:$O150,13,0)),""))</f>
        <v/>
      </c>
      <c r="O151" s="43" t="str">
        <f>IF($B151="","",IFERROR(IF(VLOOKUP($B151,$B$2:$O150,14,0)="","",VLOOKUP($B151,$B$2:$O150,14,0)),""))</f>
        <v/>
      </c>
    </row>
    <row r="152" spans="1:15" x14ac:dyDescent="0.25">
      <c r="A152" t="str" cm="1">
        <f t="array" ref="A152">IF(OR(B152="",E152=""),"",CONCATENATE(IFERROR(IF(SEARCH(B152,_xlfn.TEXTJOIN(",",TRUE,IF(E$2:E151=E152,B$2:B151,"")))&gt;0,"Duplikát parametru","Parametr OK"),"Parametr OK"),"; ",MATCH(B152,B:B,0)))</f>
        <v/>
      </c>
      <c r="C152" s="13" t="str" cm="1">
        <f t="array" ref="C152">IF(A152="","",_xlfn.XLOOKUP(B152,'Parametry a typy produktů'!C:C,'Parametry a typy produktů'!A:B,"Parametr nenalezen"))</f>
        <v/>
      </c>
      <c r="E152" s="30"/>
      <c r="F152" s="43" t="str">
        <f>IF($B152="","",IFERROR(IF(VLOOKUP($B152,$B$2:$O151,5,0)="","",VLOOKUP($B152,$B$2:$O151,5,0)),""))</f>
        <v/>
      </c>
      <c r="G152" s="43" t="str">
        <f>IF($B152="","",IFERROR(IF(VLOOKUP($B152,$B$2:$O151,6,0)="","",VLOOKUP($B152,$B$2:$O151,6,0)),""))</f>
        <v/>
      </c>
      <c r="H152" s="43" t="str">
        <f>IF($B152="","",IFERROR(IF(VLOOKUP($B152,$B$2:$O151,7,0)="","",VLOOKUP($B152,$B$2:$O151,7,0)),""))</f>
        <v/>
      </c>
      <c r="I152" s="43" t="str">
        <f>IF($B152="","",IFERROR(IF(VLOOKUP($B152,$B$2:$O151,8,0)="","",VLOOKUP($B152,$B$2:$O151,8,0)),""))</f>
        <v/>
      </c>
      <c r="J152" s="43" t="str">
        <f>IF($B152="","",IFERROR(IF(VLOOKUP($B152,$B$2:$O151,9,0)="","",VLOOKUP($B152,$B$2:$O151,9,0)),""))</f>
        <v/>
      </c>
      <c r="K152" s="43" t="str">
        <f>IF($B152="","",IFERROR(IF(VLOOKUP($B152,$B$2:$O151,10,0)="","",VLOOKUP($B152,$B$2:$O151,10,0)),""))</f>
        <v/>
      </c>
      <c r="L152" s="43" t="str">
        <f>IF($B152="","",IFERROR(IF(VLOOKUP($B152,$B$2:$O151,11,0)="","",VLOOKUP($B152,$B$2:$O151,11,0)),""))</f>
        <v/>
      </c>
      <c r="M152" s="43" t="str">
        <f>IF($B152="","",IFERROR(IF(VLOOKUP($B152,$B$2:$O151,12,0)="","",VLOOKUP($B152,$B$2:$O151,12,0)),""))</f>
        <v/>
      </c>
      <c r="N152" s="43" t="str">
        <f>IF($B152="","",IFERROR(IF(VLOOKUP($B152,$B$2:$O151,13,0)="","",VLOOKUP($B152,$B$2:$O151,13,0)),""))</f>
        <v/>
      </c>
      <c r="O152" s="43" t="str">
        <f>IF($B152="","",IFERROR(IF(VLOOKUP($B152,$B$2:$O151,14,0)="","",VLOOKUP($B152,$B$2:$O151,14,0)),""))</f>
        <v/>
      </c>
    </row>
    <row r="153" spans="1:15" x14ac:dyDescent="0.25">
      <c r="A153" t="str" cm="1">
        <f t="array" ref="A153">IF(OR(B153="",E153=""),"",CONCATENATE(IFERROR(IF(SEARCH(B153,_xlfn.TEXTJOIN(",",TRUE,IF(E$2:E152=E153,B$2:B152,"")))&gt;0,"Duplikát parametru","Parametr OK"),"Parametr OK"),"; ",MATCH(B153,B:B,0)))</f>
        <v/>
      </c>
      <c r="C153" s="13" t="str" cm="1">
        <f t="array" ref="C153">IF(A153="","",_xlfn.XLOOKUP(B153,'Parametry a typy produktů'!C:C,'Parametry a typy produktů'!A:B,"Parametr nenalezen"))</f>
        <v/>
      </c>
      <c r="E153" s="30"/>
      <c r="F153" s="43" t="str">
        <f>IF($B153="","",IFERROR(IF(VLOOKUP($B153,$B$2:$O152,5,0)="","",VLOOKUP($B153,$B$2:$O152,5,0)),""))</f>
        <v/>
      </c>
      <c r="G153" s="43" t="str">
        <f>IF($B153="","",IFERROR(IF(VLOOKUP($B153,$B$2:$O152,6,0)="","",VLOOKUP($B153,$B$2:$O152,6,0)),""))</f>
        <v/>
      </c>
      <c r="H153" s="43" t="str">
        <f>IF($B153="","",IFERROR(IF(VLOOKUP($B153,$B$2:$O152,7,0)="","",VLOOKUP($B153,$B$2:$O152,7,0)),""))</f>
        <v/>
      </c>
      <c r="I153" s="43" t="str">
        <f>IF($B153="","",IFERROR(IF(VLOOKUP($B153,$B$2:$O152,8,0)="","",VLOOKUP($B153,$B$2:$O152,8,0)),""))</f>
        <v/>
      </c>
      <c r="J153" s="43" t="str">
        <f>IF($B153="","",IFERROR(IF(VLOOKUP($B153,$B$2:$O152,9,0)="","",VLOOKUP($B153,$B$2:$O152,9,0)),""))</f>
        <v/>
      </c>
      <c r="K153" s="43" t="str">
        <f>IF($B153="","",IFERROR(IF(VLOOKUP($B153,$B$2:$O152,10,0)="","",VLOOKUP($B153,$B$2:$O152,10,0)),""))</f>
        <v/>
      </c>
      <c r="L153" s="43" t="str">
        <f>IF($B153="","",IFERROR(IF(VLOOKUP($B153,$B$2:$O152,11,0)="","",VLOOKUP($B153,$B$2:$O152,11,0)),""))</f>
        <v/>
      </c>
      <c r="M153" s="43" t="str">
        <f>IF($B153="","",IFERROR(IF(VLOOKUP($B153,$B$2:$O152,12,0)="","",VLOOKUP($B153,$B$2:$O152,12,0)),""))</f>
        <v/>
      </c>
      <c r="N153" s="43" t="str">
        <f>IF($B153="","",IFERROR(IF(VLOOKUP($B153,$B$2:$O152,13,0)="","",VLOOKUP($B153,$B$2:$O152,13,0)),""))</f>
        <v/>
      </c>
      <c r="O153" s="43" t="str">
        <f>IF($B153="","",IFERROR(IF(VLOOKUP($B153,$B$2:$O152,14,0)="","",VLOOKUP($B153,$B$2:$O152,14,0)),""))</f>
        <v/>
      </c>
    </row>
    <row r="154" spans="1:15" x14ac:dyDescent="0.25">
      <c r="A154" t="str" cm="1">
        <f t="array" ref="A154">IF(OR(B154="",E154=""),"",CONCATENATE(IFERROR(IF(SEARCH(B154,_xlfn.TEXTJOIN(",",TRUE,IF(E$2:E153=E154,B$2:B153,"")))&gt;0,"Duplikát parametru","Parametr OK"),"Parametr OK"),"; ",MATCH(B154,B:B,0)))</f>
        <v/>
      </c>
      <c r="C154" s="13" t="str" cm="1">
        <f t="array" ref="C154">IF(A154="","",_xlfn.XLOOKUP(B154,'Parametry a typy produktů'!C:C,'Parametry a typy produktů'!A:B,"Parametr nenalezen"))</f>
        <v/>
      </c>
      <c r="E154" s="30"/>
      <c r="F154" s="43" t="str">
        <f>IF($B154="","",IFERROR(IF(VLOOKUP($B154,$B$2:$O153,5,0)="","",VLOOKUP($B154,$B$2:$O153,5,0)),""))</f>
        <v/>
      </c>
      <c r="G154" s="43" t="str">
        <f>IF($B154="","",IFERROR(IF(VLOOKUP($B154,$B$2:$O153,6,0)="","",VLOOKUP($B154,$B$2:$O153,6,0)),""))</f>
        <v/>
      </c>
      <c r="H154" s="43" t="str">
        <f>IF($B154="","",IFERROR(IF(VLOOKUP($B154,$B$2:$O153,7,0)="","",VLOOKUP($B154,$B$2:$O153,7,0)),""))</f>
        <v/>
      </c>
      <c r="I154" s="43" t="str">
        <f>IF($B154="","",IFERROR(IF(VLOOKUP($B154,$B$2:$O153,8,0)="","",VLOOKUP($B154,$B$2:$O153,8,0)),""))</f>
        <v/>
      </c>
      <c r="J154" s="43" t="str">
        <f>IF($B154="","",IFERROR(IF(VLOOKUP($B154,$B$2:$O153,9,0)="","",VLOOKUP($B154,$B$2:$O153,9,0)),""))</f>
        <v/>
      </c>
      <c r="K154" s="43" t="str">
        <f>IF($B154="","",IFERROR(IF(VLOOKUP($B154,$B$2:$O153,10,0)="","",VLOOKUP($B154,$B$2:$O153,10,0)),""))</f>
        <v/>
      </c>
      <c r="L154" s="43" t="str">
        <f>IF($B154="","",IFERROR(IF(VLOOKUP($B154,$B$2:$O153,11,0)="","",VLOOKUP($B154,$B$2:$O153,11,0)),""))</f>
        <v/>
      </c>
      <c r="M154" s="43" t="str">
        <f>IF($B154="","",IFERROR(IF(VLOOKUP($B154,$B$2:$O153,12,0)="","",VLOOKUP($B154,$B$2:$O153,12,0)),""))</f>
        <v/>
      </c>
      <c r="N154" s="43" t="str">
        <f>IF($B154="","",IFERROR(IF(VLOOKUP($B154,$B$2:$O153,13,0)="","",VLOOKUP($B154,$B$2:$O153,13,0)),""))</f>
        <v/>
      </c>
      <c r="O154" s="43" t="str">
        <f>IF($B154="","",IFERROR(IF(VLOOKUP($B154,$B$2:$O153,14,0)="","",VLOOKUP($B154,$B$2:$O153,14,0)),""))</f>
        <v/>
      </c>
    </row>
    <row r="155" spans="1:15" x14ac:dyDescent="0.25">
      <c r="A155" t="str" cm="1">
        <f t="array" ref="A155">IF(OR(B155="",E155=""),"",CONCATENATE(IFERROR(IF(SEARCH(B155,_xlfn.TEXTJOIN(",",TRUE,IF(E$2:E154=E155,B$2:B154,"")))&gt;0,"Duplikát parametru","Parametr OK"),"Parametr OK"),"; ",MATCH(B155,B:B,0)))</f>
        <v/>
      </c>
      <c r="C155" s="13" t="str" cm="1">
        <f t="array" ref="C155">IF(A155="","",_xlfn.XLOOKUP(B155,'Parametry a typy produktů'!C:C,'Parametry a typy produktů'!A:B,"Parametr nenalezen"))</f>
        <v/>
      </c>
      <c r="E155" s="30"/>
      <c r="F155" s="43" t="str">
        <f>IF($B155="","",IFERROR(IF(VLOOKUP($B155,$B$2:$O154,5,0)="","",VLOOKUP($B155,$B$2:$O154,5,0)),""))</f>
        <v/>
      </c>
      <c r="G155" s="43" t="str">
        <f>IF($B155="","",IFERROR(IF(VLOOKUP($B155,$B$2:$O154,6,0)="","",VLOOKUP($B155,$B$2:$O154,6,0)),""))</f>
        <v/>
      </c>
      <c r="H155" s="43" t="str">
        <f>IF($B155="","",IFERROR(IF(VLOOKUP($B155,$B$2:$O154,7,0)="","",VLOOKUP($B155,$B$2:$O154,7,0)),""))</f>
        <v/>
      </c>
      <c r="I155" s="43" t="str">
        <f>IF($B155="","",IFERROR(IF(VLOOKUP($B155,$B$2:$O154,8,0)="","",VLOOKUP($B155,$B$2:$O154,8,0)),""))</f>
        <v/>
      </c>
      <c r="J155" s="43" t="str">
        <f>IF($B155="","",IFERROR(IF(VLOOKUP($B155,$B$2:$O154,9,0)="","",VLOOKUP($B155,$B$2:$O154,9,0)),""))</f>
        <v/>
      </c>
      <c r="K155" s="43" t="str">
        <f>IF($B155="","",IFERROR(IF(VLOOKUP($B155,$B$2:$O154,10,0)="","",VLOOKUP($B155,$B$2:$O154,10,0)),""))</f>
        <v/>
      </c>
      <c r="L155" s="43" t="str">
        <f>IF($B155="","",IFERROR(IF(VLOOKUP($B155,$B$2:$O154,11,0)="","",VLOOKUP($B155,$B$2:$O154,11,0)),""))</f>
        <v/>
      </c>
      <c r="M155" s="43" t="str">
        <f>IF($B155="","",IFERROR(IF(VLOOKUP($B155,$B$2:$O154,12,0)="","",VLOOKUP($B155,$B$2:$O154,12,0)),""))</f>
        <v/>
      </c>
      <c r="N155" s="43" t="str">
        <f>IF($B155="","",IFERROR(IF(VLOOKUP($B155,$B$2:$O154,13,0)="","",VLOOKUP($B155,$B$2:$O154,13,0)),""))</f>
        <v/>
      </c>
      <c r="O155" s="43" t="str">
        <f>IF($B155="","",IFERROR(IF(VLOOKUP($B155,$B$2:$O154,14,0)="","",VLOOKUP($B155,$B$2:$O154,14,0)),""))</f>
        <v/>
      </c>
    </row>
    <row r="156" spans="1:15" x14ac:dyDescent="0.25">
      <c r="A156" t="str" cm="1">
        <f t="array" ref="A156">IF(OR(B156="",E156=""),"",CONCATENATE(IFERROR(IF(SEARCH(B156,_xlfn.TEXTJOIN(",",TRUE,IF(E$2:E155=E156,B$2:B155,"")))&gt;0,"Duplikát parametru","Parametr OK"),"Parametr OK"),"; ",MATCH(B156,B:B,0)))</f>
        <v/>
      </c>
      <c r="C156" s="13" t="str" cm="1">
        <f t="array" ref="C156">IF(A156="","",_xlfn.XLOOKUP(B156,'Parametry a typy produktů'!C:C,'Parametry a typy produktů'!A:B,"Parametr nenalezen"))</f>
        <v/>
      </c>
      <c r="E156" s="30"/>
      <c r="F156" s="43" t="str">
        <f>IF($B156="","",IFERROR(IF(VLOOKUP($B156,$B$2:$O155,5,0)="","",VLOOKUP($B156,$B$2:$O155,5,0)),""))</f>
        <v/>
      </c>
      <c r="G156" s="43" t="str">
        <f>IF($B156="","",IFERROR(IF(VLOOKUP($B156,$B$2:$O155,6,0)="","",VLOOKUP($B156,$B$2:$O155,6,0)),""))</f>
        <v/>
      </c>
      <c r="H156" s="43" t="str">
        <f>IF($B156="","",IFERROR(IF(VLOOKUP($B156,$B$2:$O155,7,0)="","",VLOOKUP($B156,$B$2:$O155,7,0)),""))</f>
        <v/>
      </c>
      <c r="I156" s="43" t="str">
        <f>IF($B156="","",IFERROR(IF(VLOOKUP($B156,$B$2:$O155,8,0)="","",VLOOKUP($B156,$B$2:$O155,8,0)),""))</f>
        <v/>
      </c>
      <c r="J156" s="43" t="str">
        <f>IF($B156="","",IFERROR(IF(VLOOKUP($B156,$B$2:$O155,9,0)="","",VLOOKUP($B156,$B$2:$O155,9,0)),""))</f>
        <v/>
      </c>
      <c r="K156" s="43" t="str">
        <f>IF($B156="","",IFERROR(IF(VLOOKUP($B156,$B$2:$O155,10,0)="","",VLOOKUP($B156,$B$2:$O155,10,0)),""))</f>
        <v/>
      </c>
      <c r="L156" s="43" t="str">
        <f>IF($B156="","",IFERROR(IF(VLOOKUP($B156,$B$2:$O155,11,0)="","",VLOOKUP($B156,$B$2:$O155,11,0)),""))</f>
        <v/>
      </c>
      <c r="M156" s="43" t="str">
        <f>IF($B156="","",IFERROR(IF(VLOOKUP($B156,$B$2:$O155,12,0)="","",VLOOKUP($B156,$B$2:$O155,12,0)),""))</f>
        <v/>
      </c>
      <c r="N156" s="43" t="str">
        <f>IF($B156="","",IFERROR(IF(VLOOKUP($B156,$B$2:$O155,13,0)="","",VLOOKUP($B156,$B$2:$O155,13,0)),""))</f>
        <v/>
      </c>
      <c r="O156" s="43" t="str">
        <f>IF($B156="","",IFERROR(IF(VLOOKUP($B156,$B$2:$O155,14,0)="","",VLOOKUP($B156,$B$2:$O155,14,0)),""))</f>
        <v/>
      </c>
    </row>
    <row r="157" spans="1:15" x14ac:dyDescent="0.25">
      <c r="A157" t="str" cm="1">
        <f t="array" ref="A157">IF(OR(B157="",E157=""),"",CONCATENATE(IFERROR(IF(SEARCH(B157,_xlfn.TEXTJOIN(",",TRUE,IF(E$2:E156=E157,B$2:B156,"")))&gt;0,"Duplikát parametru","Parametr OK"),"Parametr OK"),"; ",MATCH(B157,B:B,0)))</f>
        <v/>
      </c>
      <c r="C157" s="13" t="str" cm="1">
        <f t="array" ref="C157">IF(A157="","",_xlfn.XLOOKUP(B157,'Parametry a typy produktů'!C:C,'Parametry a typy produktů'!A:B,"Parametr nenalezen"))</f>
        <v/>
      </c>
      <c r="E157" s="30"/>
      <c r="F157" s="43" t="str">
        <f>IF($B157="","",IFERROR(IF(VLOOKUP($B157,$B$2:$O156,5,0)="","",VLOOKUP($B157,$B$2:$O156,5,0)),""))</f>
        <v/>
      </c>
      <c r="G157" s="43" t="str">
        <f>IF($B157="","",IFERROR(IF(VLOOKUP($B157,$B$2:$O156,6,0)="","",VLOOKUP($B157,$B$2:$O156,6,0)),""))</f>
        <v/>
      </c>
      <c r="H157" s="43" t="str">
        <f>IF($B157="","",IFERROR(IF(VLOOKUP($B157,$B$2:$O156,7,0)="","",VLOOKUP($B157,$B$2:$O156,7,0)),""))</f>
        <v/>
      </c>
      <c r="I157" s="43" t="str">
        <f>IF($B157="","",IFERROR(IF(VLOOKUP($B157,$B$2:$O156,8,0)="","",VLOOKUP($B157,$B$2:$O156,8,0)),""))</f>
        <v/>
      </c>
      <c r="J157" s="43" t="str">
        <f>IF($B157="","",IFERROR(IF(VLOOKUP($B157,$B$2:$O156,9,0)="","",VLOOKUP($B157,$B$2:$O156,9,0)),""))</f>
        <v/>
      </c>
      <c r="K157" s="43" t="str">
        <f>IF($B157="","",IFERROR(IF(VLOOKUP($B157,$B$2:$O156,10,0)="","",VLOOKUP($B157,$B$2:$O156,10,0)),""))</f>
        <v/>
      </c>
      <c r="L157" s="43" t="str">
        <f>IF($B157="","",IFERROR(IF(VLOOKUP($B157,$B$2:$O156,11,0)="","",VLOOKUP($B157,$B$2:$O156,11,0)),""))</f>
        <v/>
      </c>
      <c r="M157" s="43" t="str">
        <f>IF($B157="","",IFERROR(IF(VLOOKUP($B157,$B$2:$O156,12,0)="","",VLOOKUP($B157,$B$2:$O156,12,0)),""))</f>
        <v/>
      </c>
      <c r="N157" s="43" t="str">
        <f>IF($B157="","",IFERROR(IF(VLOOKUP($B157,$B$2:$O156,13,0)="","",VLOOKUP($B157,$B$2:$O156,13,0)),""))</f>
        <v/>
      </c>
      <c r="O157" s="43" t="str">
        <f>IF($B157="","",IFERROR(IF(VLOOKUP($B157,$B$2:$O156,14,0)="","",VLOOKUP($B157,$B$2:$O156,14,0)),""))</f>
        <v/>
      </c>
    </row>
    <row r="158" spans="1:15" x14ac:dyDescent="0.25">
      <c r="A158" t="str" cm="1">
        <f t="array" ref="A158">IF(OR(B158="",E158=""),"",CONCATENATE(IFERROR(IF(SEARCH(B158,_xlfn.TEXTJOIN(",",TRUE,IF(E$2:E157=E158,B$2:B157,"")))&gt;0,"Duplikát parametru","Parametr OK"),"Parametr OK"),"; ",MATCH(B158,B:B,0)))</f>
        <v/>
      </c>
      <c r="C158" s="13" t="str" cm="1">
        <f t="array" ref="C158">IF(A158="","",_xlfn.XLOOKUP(B158,'Parametry a typy produktů'!C:C,'Parametry a typy produktů'!A:B,"Parametr nenalezen"))</f>
        <v/>
      </c>
      <c r="E158" s="30"/>
      <c r="F158" s="43" t="str">
        <f>IF($B158="","",IFERROR(IF(VLOOKUP($B158,$B$2:$O157,5,0)="","",VLOOKUP($B158,$B$2:$O157,5,0)),""))</f>
        <v/>
      </c>
      <c r="G158" s="43" t="str">
        <f>IF($B158="","",IFERROR(IF(VLOOKUP($B158,$B$2:$O157,6,0)="","",VLOOKUP($B158,$B$2:$O157,6,0)),""))</f>
        <v/>
      </c>
      <c r="H158" s="43" t="str">
        <f>IF($B158="","",IFERROR(IF(VLOOKUP($B158,$B$2:$O157,7,0)="","",VLOOKUP($B158,$B$2:$O157,7,0)),""))</f>
        <v/>
      </c>
      <c r="I158" s="43" t="str">
        <f>IF($B158="","",IFERROR(IF(VLOOKUP($B158,$B$2:$O157,8,0)="","",VLOOKUP($B158,$B$2:$O157,8,0)),""))</f>
        <v/>
      </c>
      <c r="J158" s="43" t="str">
        <f>IF($B158="","",IFERROR(IF(VLOOKUP($B158,$B$2:$O157,9,0)="","",VLOOKUP($B158,$B$2:$O157,9,0)),""))</f>
        <v/>
      </c>
      <c r="K158" s="43" t="str">
        <f>IF($B158="","",IFERROR(IF(VLOOKUP($B158,$B$2:$O157,10,0)="","",VLOOKUP($B158,$B$2:$O157,10,0)),""))</f>
        <v/>
      </c>
      <c r="L158" s="43" t="str">
        <f>IF($B158="","",IFERROR(IF(VLOOKUP($B158,$B$2:$O157,11,0)="","",VLOOKUP($B158,$B$2:$O157,11,0)),""))</f>
        <v/>
      </c>
      <c r="M158" s="43" t="str">
        <f>IF($B158="","",IFERROR(IF(VLOOKUP($B158,$B$2:$O157,12,0)="","",VLOOKUP($B158,$B$2:$O157,12,0)),""))</f>
        <v/>
      </c>
      <c r="N158" s="43" t="str">
        <f>IF($B158="","",IFERROR(IF(VLOOKUP($B158,$B$2:$O157,13,0)="","",VLOOKUP($B158,$B$2:$O157,13,0)),""))</f>
        <v/>
      </c>
      <c r="O158" s="43" t="str">
        <f>IF($B158="","",IFERROR(IF(VLOOKUP($B158,$B$2:$O157,14,0)="","",VLOOKUP($B158,$B$2:$O157,14,0)),""))</f>
        <v/>
      </c>
    </row>
    <row r="159" spans="1:15" x14ac:dyDescent="0.25">
      <c r="A159" t="str" cm="1">
        <f t="array" ref="A159">IF(OR(B159="",E159=""),"",CONCATENATE(IFERROR(IF(SEARCH(B159,_xlfn.TEXTJOIN(",",TRUE,IF(E$2:E158=E159,B$2:B158,"")))&gt;0,"Duplikát parametru","Parametr OK"),"Parametr OK"),"; ",MATCH(B159,B:B,0)))</f>
        <v/>
      </c>
      <c r="C159" s="13" t="str" cm="1">
        <f t="array" ref="C159">IF(A159="","",_xlfn.XLOOKUP(B159,'Parametry a typy produktů'!C:C,'Parametry a typy produktů'!A:B,"Parametr nenalezen"))</f>
        <v/>
      </c>
      <c r="E159" s="30"/>
      <c r="F159" s="43" t="str">
        <f>IF($B159="","",IFERROR(IF(VLOOKUP($B159,$B$2:$O158,5,0)="","",VLOOKUP($B159,$B$2:$O158,5,0)),""))</f>
        <v/>
      </c>
      <c r="G159" s="43" t="str">
        <f>IF($B159="","",IFERROR(IF(VLOOKUP($B159,$B$2:$O158,6,0)="","",VLOOKUP($B159,$B$2:$O158,6,0)),""))</f>
        <v/>
      </c>
      <c r="H159" s="43" t="str">
        <f>IF($B159="","",IFERROR(IF(VLOOKUP($B159,$B$2:$O158,7,0)="","",VLOOKUP($B159,$B$2:$O158,7,0)),""))</f>
        <v/>
      </c>
      <c r="I159" s="43" t="str">
        <f>IF($B159="","",IFERROR(IF(VLOOKUP($B159,$B$2:$O158,8,0)="","",VLOOKUP($B159,$B$2:$O158,8,0)),""))</f>
        <v/>
      </c>
      <c r="J159" s="43" t="str">
        <f>IF($B159="","",IFERROR(IF(VLOOKUP($B159,$B$2:$O158,9,0)="","",VLOOKUP($B159,$B$2:$O158,9,0)),""))</f>
        <v/>
      </c>
      <c r="K159" s="43" t="str">
        <f>IF($B159="","",IFERROR(IF(VLOOKUP($B159,$B$2:$O158,10,0)="","",VLOOKUP($B159,$B$2:$O158,10,0)),""))</f>
        <v/>
      </c>
      <c r="L159" s="43" t="str">
        <f>IF($B159="","",IFERROR(IF(VLOOKUP($B159,$B$2:$O158,11,0)="","",VLOOKUP($B159,$B$2:$O158,11,0)),""))</f>
        <v/>
      </c>
      <c r="M159" s="43" t="str">
        <f>IF($B159="","",IFERROR(IF(VLOOKUP($B159,$B$2:$O158,12,0)="","",VLOOKUP($B159,$B$2:$O158,12,0)),""))</f>
        <v/>
      </c>
      <c r="N159" s="43" t="str">
        <f>IF($B159="","",IFERROR(IF(VLOOKUP($B159,$B$2:$O158,13,0)="","",VLOOKUP($B159,$B$2:$O158,13,0)),""))</f>
        <v/>
      </c>
      <c r="O159" s="43" t="str">
        <f>IF($B159="","",IFERROR(IF(VLOOKUP($B159,$B$2:$O158,14,0)="","",VLOOKUP($B159,$B$2:$O158,14,0)),""))</f>
        <v/>
      </c>
    </row>
    <row r="160" spans="1:15" x14ac:dyDescent="0.25">
      <c r="A160" t="str" cm="1">
        <f t="array" ref="A160">IF(OR(B160="",E160=""),"",CONCATENATE(IFERROR(IF(SEARCH(B160,_xlfn.TEXTJOIN(",",TRUE,IF(E$2:E159=E160,B$2:B159,"")))&gt;0,"Duplikát parametru","Parametr OK"),"Parametr OK"),"; ",MATCH(B160,B:B,0)))</f>
        <v/>
      </c>
      <c r="C160" s="13" t="str" cm="1">
        <f t="array" ref="C160">IF(A160="","",_xlfn.XLOOKUP(B160,'Parametry a typy produktů'!C:C,'Parametry a typy produktů'!A:B,"Parametr nenalezen"))</f>
        <v/>
      </c>
      <c r="E160" s="30"/>
      <c r="F160" s="43" t="str">
        <f>IF($B160="","",IFERROR(IF(VLOOKUP($B160,$B$2:$O159,5,0)="","",VLOOKUP($B160,$B$2:$O159,5,0)),""))</f>
        <v/>
      </c>
      <c r="G160" s="43" t="str">
        <f>IF($B160="","",IFERROR(IF(VLOOKUP($B160,$B$2:$O159,6,0)="","",VLOOKUP($B160,$B$2:$O159,6,0)),""))</f>
        <v/>
      </c>
      <c r="H160" s="43" t="str">
        <f>IF($B160="","",IFERROR(IF(VLOOKUP($B160,$B$2:$O159,7,0)="","",VLOOKUP($B160,$B$2:$O159,7,0)),""))</f>
        <v/>
      </c>
      <c r="I160" s="43" t="str">
        <f>IF($B160="","",IFERROR(IF(VLOOKUP($B160,$B$2:$O159,8,0)="","",VLOOKUP($B160,$B$2:$O159,8,0)),""))</f>
        <v/>
      </c>
      <c r="J160" s="43" t="str">
        <f>IF($B160="","",IFERROR(IF(VLOOKUP($B160,$B$2:$O159,9,0)="","",VLOOKUP($B160,$B$2:$O159,9,0)),""))</f>
        <v/>
      </c>
      <c r="K160" s="43" t="str">
        <f>IF($B160="","",IFERROR(IF(VLOOKUP($B160,$B$2:$O159,10,0)="","",VLOOKUP($B160,$B$2:$O159,10,0)),""))</f>
        <v/>
      </c>
      <c r="L160" s="43" t="str">
        <f>IF($B160="","",IFERROR(IF(VLOOKUP($B160,$B$2:$O159,11,0)="","",VLOOKUP($B160,$B$2:$O159,11,0)),""))</f>
        <v/>
      </c>
      <c r="M160" s="43" t="str">
        <f>IF($B160="","",IFERROR(IF(VLOOKUP($B160,$B$2:$O159,12,0)="","",VLOOKUP($B160,$B$2:$O159,12,0)),""))</f>
        <v/>
      </c>
      <c r="N160" s="43" t="str">
        <f>IF($B160="","",IFERROR(IF(VLOOKUP($B160,$B$2:$O159,13,0)="","",VLOOKUP($B160,$B$2:$O159,13,0)),""))</f>
        <v/>
      </c>
      <c r="O160" s="43" t="str">
        <f>IF($B160="","",IFERROR(IF(VLOOKUP($B160,$B$2:$O159,14,0)="","",VLOOKUP($B160,$B$2:$O159,14,0)),""))</f>
        <v/>
      </c>
    </row>
    <row r="161" spans="1:15" x14ac:dyDescent="0.25">
      <c r="A161" t="str" cm="1">
        <f t="array" ref="A161">IF(OR(B161="",E161=""),"",CONCATENATE(IFERROR(IF(SEARCH(B161,_xlfn.TEXTJOIN(",",TRUE,IF(E$2:E160=E161,B$2:B160,"")))&gt;0,"Duplikát parametru","Parametr OK"),"Parametr OK"),"; ",MATCH(B161,B:B,0)))</f>
        <v/>
      </c>
      <c r="C161" s="13" t="str" cm="1">
        <f t="array" ref="C161">IF(A161="","",_xlfn.XLOOKUP(B161,'Parametry a typy produktů'!C:C,'Parametry a typy produktů'!A:B,"Parametr nenalezen"))</f>
        <v/>
      </c>
      <c r="E161" s="30"/>
      <c r="F161" s="43" t="str">
        <f>IF($B161="","",IFERROR(IF(VLOOKUP($B161,$B$2:$O160,5,0)="","",VLOOKUP($B161,$B$2:$O160,5,0)),""))</f>
        <v/>
      </c>
      <c r="G161" s="43" t="str">
        <f>IF($B161="","",IFERROR(IF(VLOOKUP($B161,$B$2:$O160,6,0)="","",VLOOKUP($B161,$B$2:$O160,6,0)),""))</f>
        <v/>
      </c>
      <c r="H161" s="43" t="str">
        <f>IF($B161="","",IFERROR(IF(VLOOKUP($B161,$B$2:$O160,7,0)="","",VLOOKUP($B161,$B$2:$O160,7,0)),""))</f>
        <v/>
      </c>
      <c r="I161" s="43" t="str">
        <f>IF($B161="","",IFERROR(IF(VLOOKUP($B161,$B$2:$O160,8,0)="","",VLOOKUP($B161,$B$2:$O160,8,0)),""))</f>
        <v/>
      </c>
      <c r="J161" s="43" t="str">
        <f>IF($B161="","",IFERROR(IF(VLOOKUP($B161,$B$2:$O160,9,0)="","",VLOOKUP($B161,$B$2:$O160,9,0)),""))</f>
        <v/>
      </c>
      <c r="K161" s="43" t="str">
        <f>IF($B161="","",IFERROR(IF(VLOOKUP($B161,$B$2:$O160,10,0)="","",VLOOKUP($B161,$B$2:$O160,10,0)),""))</f>
        <v/>
      </c>
      <c r="L161" s="43" t="str">
        <f>IF($B161="","",IFERROR(IF(VLOOKUP($B161,$B$2:$O160,11,0)="","",VLOOKUP($B161,$B$2:$O160,11,0)),""))</f>
        <v/>
      </c>
      <c r="M161" s="43" t="str">
        <f>IF($B161="","",IFERROR(IF(VLOOKUP($B161,$B$2:$O160,12,0)="","",VLOOKUP($B161,$B$2:$O160,12,0)),""))</f>
        <v/>
      </c>
      <c r="N161" s="43" t="str">
        <f>IF($B161="","",IFERROR(IF(VLOOKUP($B161,$B$2:$O160,13,0)="","",VLOOKUP($B161,$B$2:$O160,13,0)),""))</f>
        <v/>
      </c>
      <c r="O161" s="43" t="str">
        <f>IF($B161="","",IFERROR(IF(VLOOKUP($B161,$B$2:$O160,14,0)="","",VLOOKUP($B161,$B$2:$O160,14,0)),""))</f>
        <v/>
      </c>
    </row>
    <row r="162" spans="1:15" x14ac:dyDescent="0.25">
      <c r="A162" t="str" cm="1">
        <f t="array" ref="A162">IF(OR(B162="",E162=""),"",CONCATENATE(IFERROR(IF(SEARCH(B162,_xlfn.TEXTJOIN(",",TRUE,IF(E$2:E161=E162,B$2:B161,"")))&gt;0,"Duplikát parametru","Parametr OK"),"Parametr OK"),"; ",MATCH(B162,B:B,0)))</f>
        <v/>
      </c>
      <c r="C162" s="13" t="str" cm="1">
        <f t="array" ref="C162">IF(A162="","",_xlfn.XLOOKUP(B162,'Parametry a typy produktů'!C:C,'Parametry a typy produktů'!A:B,"Parametr nenalezen"))</f>
        <v/>
      </c>
      <c r="E162" s="30"/>
      <c r="F162" s="43" t="str">
        <f>IF($B162="","",IFERROR(IF(VLOOKUP($B162,$B$2:$O161,5,0)="","",VLOOKUP($B162,$B$2:$O161,5,0)),""))</f>
        <v/>
      </c>
      <c r="G162" s="43" t="str">
        <f>IF($B162="","",IFERROR(IF(VLOOKUP($B162,$B$2:$O161,6,0)="","",VLOOKUP($B162,$B$2:$O161,6,0)),""))</f>
        <v/>
      </c>
      <c r="H162" s="43" t="str">
        <f>IF($B162="","",IFERROR(IF(VLOOKUP($B162,$B$2:$O161,7,0)="","",VLOOKUP($B162,$B$2:$O161,7,0)),""))</f>
        <v/>
      </c>
      <c r="I162" s="43" t="str">
        <f>IF($B162="","",IFERROR(IF(VLOOKUP($B162,$B$2:$O161,8,0)="","",VLOOKUP($B162,$B$2:$O161,8,0)),""))</f>
        <v/>
      </c>
      <c r="J162" s="43" t="str">
        <f>IF($B162="","",IFERROR(IF(VLOOKUP($B162,$B$2:$O161,9,0)="","",VLOOKUP($B162,$B$2:$O161,9,0)),""))</f>
        <v/>
      </c>
      <c r="K162" s="43" t="str">
        <f>IF($B162="","",IFERROR(IF(VLOOKUP($B162,$B$2:$O161,10,0)="","",VLOOKUP($B162,$B$2:$O161,10,0)),""))</f>
        <v/>
      </c>
      <c r="L162" s="43" t="str">
        <f>IF($B162="","",IFERROR(IF(VLOOKUP($B162,$B$2:$O161,11,0)="","",VLOOKUP($B162,$B$2:$O161,11,0)),""))</f>
        <v/>
      </c>
      <c r="M162" s="43" t="str">
        <f>IF($B162="","",IFERROR(IF(VLOOKUP($B162,$B$2:$O161,12,0)="","",VLOOKUP($B162,$B$2:$O161,12,0)),""))</f>
        <v/>
      </c>
      <c r="N162" s="43" t="str">
        <f>IF($B162="","",IFERROR(IF(VLOOKUP($B162,$B$2:$O161,13,0)="","",VLOOKUP($B162,$B$2:$O161,13,0)),""))</f>
        <v/>
      </c>
      <c r="O162" s="43" t="str">
        <f>IF($B162="","",IFERROR(IF(VLOOKUP($B162,$B$2:$O161,14,0)="","",VLOOKUP($B162,$B$2:$O161,14,0)),""))</f>
        <v/>
      </c>
    </row>
    <row r="163" spans="1:15" x14ac:dyDescent="0.25">
      <c r="A163" t="str" cm="1">
        <f t="array" ref="A163">IF(OR(B163="",E163=""),"",CONCATENATE(IFERROR(IF(SEARCH(B163,_xlfn.TEXTJOIN(",",TRUE,IF(E$2:E162=E163,B$2:B162,"")))&gt;0,"Duplikát parametru","Parametr OK"),"Parametr OK"),"; ",MATCH(B163,B:B,0)))</f>
        <v/>
      </c>
      <c r="C163" s="13" t="str" cm="1">
        <f t="array" ref="C163">IF(A163="","",_xlfn.XLOOKUP(B163,'Parametry a typy produktů'!C:C,'Parametry a typy produktů'!A:B,"Parametr nenalezen"))</f>
        <v/>
      </c>
      <c r="E163" s="30"/>
      <c r="F163" s="43" t="str">
        <f>IF($B163="","",IFERROR(IF(VLOOKUP($B163,$B$2:$O162,5,0)="","",VLOOKUP($B163,$B$2:$O162,5,0)),""))</f>
        <v/>
      </c>
      <c r="G163" s="43" t="str">
        <f>IF($B163="","",IFERROR(IF(VLOOKUP($B163,$B$2:$O162,6,0)="","",VLOOKUP($B163,$B$2:$O162,6,0)),""))</f>
        <v/>
      </c>
      <c r="H163" s="43" t="str">
        <f>IF($B163="","",IFERROR(IF(VLOOKUP($B163,$B$2:$O162,7,0)="","",VLOOKUP($B163,$B$2:$O162,7,0)),""))</f>
        <v/>
      </c>
      <c r="I163" s="43" t="str">
        <f>IF($B163="","",IFERROR(IF(VLOOKUP($B163,$B$2:$O162,8,0)="","",VLOOKUP($B163,$B$2:$O162,8,0)),""))</f>
        <v/>
      </c>
      <c r="J163" s="43" t="str">
        <f>IF($B163="","",IFERROR(IF(VLOOKUP($B163,$B$2:$O162,9,0)="","",VLOOKUP($B163,$B$2:$O162,9,0)),""))</f>
        <v/>
      </c>
      <c r="K163" s="43" t="str">
        <f>IF($B163="","",IFERROR(IF(VLOOKUP($B163,$B$2:$O162,10,0)="","",VLOOKUP($B163,$B$2:$O162,10,0)),""))</f>
        <v/>
      </c>
      <c r="L163" s="43" t="str">
        <f>IF($B163="","",IFERROR(IF(VLOOKUP($B163,$B$2:$O162,11,0)="","",VLOOKUP($B163,$B$2:$O162,11,0)),""))</f>
        <v/>
      </c>
      <c r="M163" s="43" t="str">
        <f>IF($B163="","",IFERROR(IF(VLOOKUP($B163,$B$2:$O162,12,0)="","",VLOOKUP($B163,$B$2:$O162,12,0)),""))</f>
        <v/>
      </c>
      <c r="N163" s="43" t="str">
        <f>IF($B163="","",IFERROR(IF(VLOOKUP($B163,$B$2:$O162,13,0)="","",VLOOKUP($B163,$B$2:$O162,13,0)),""))</f>
        <v/>
      </c>
      <c r="O163" s="43" t="str">
        <f>IF($B163="","",IFERROR(IF(VLOOKUP($B163,$B$2:$O162,14,0)="","",VLOOKUP($B163,$B$2:$O162,14,0)),""))</f>
        <v/>
      </c>
    </row>
    <row r="164" spans="1:15" x14ac:dyDescent="0.25">
      <c r="A164" t="str" cm="1">
        <f t="array" ref="A164">IF(OR(B164="",E164=""),"",CONCATENATE(IFERROR(IF(SEARCH(B164,_xlfn.TEXTJOIN(",",TRUE,IF(E$2:E163=E164,B$2:B163,"")))&gt;0,"Duplikát parametru","Parametr OK"),"Parametr OK"),"; ",MATCH(B164,B:B,0)))</f>
        <v/>
      </c>
      <c r="C164" s="13" t="str" cm="1">
        <f t="array" ref="C164">IF(A164="","",_xlfn.XLOOKUP(B164,'Parametry a typy produktů'!C:C,'Parametry a typy produktů'!A:B,"Parametr nenalezen"))</f>
        <v/>
      </c>
      <c r="E164" s="30"/>
      <c r="F164" s="43" t="str">
        <f>IF($B164="","",IFERROR(IF(VLOOKUP($B164,$B$2:$O163,5,0)="","",VLOOKUP($B164,$B$2:$O163,5,0)),""))</f>
        <v/>
      </c>
      <c r="G164" s="43" t="str">
        <f>IF($B164="","",IFERROR(IF(VLOOKUP($B164,$B$2:$O163,6,0)="","",VLOOKUP($B164,$B$2:$O163,6,0)),""))</f>
        <v/>
      </c>
      <c r="H164" s="43" t="str">
        <f>IF($B164="","",IFERROR(IF(VLOOKUP($B164,$B$2:$O163,7,0)="","",VLOOKUP($B164,$B$2:$O163,7,0)),""))</f>
        <v/>
      </c>
      <c r="I164" s="43" t="str">
        <f>IF($B164="","",IFERROR(IF(VLOOKUP($B164,$B$2:$O163,8,0)="","",VLOOKUP($B164,$B$2:$O163,8,0)),""))</f>
        <v/>
      </c>
      <c r="J164" s="43" t="str">
        <f>IF($B164="","",IFERROR(IF(VLOOKUP($B164,$B$2:$O163,9,0)="","",VLOOKUP($B164,$B$2:$O163,9,0)),""))</f>
        <v/>
      </c>
      <c r="K164" s="43" t="str">
        <f>IF($B164="","",IFERROR(IF(VLOOKUP($B164,$B$2:$O163,10,0)="","",VLOOKUP($B164,$B$2:$O163,10,0)),""))</f>
        <v/>
      </c>
      <c r="L164" s="43" t="str">
        <f>IF($B164="","",IFERROR(IF(VLOOKUP($B164,$B$2:$O163,11,0)="","",VLOOKUP($B164,$B$2:$O163,11,0)),""))</f>
        <v/>
      </c>
      <c r="M164" s="43" t="str">
        <f>IF($B164="","",IFERROR(IF(VLOOKUP($B164,$B$2:$O163,12,0)="","",VLOOKUP($B164,$B$2:$O163,12,0)),""))</f>
        <v/>
      </c>
      <c r="N164" s="43" t="str">
        <f>IF($B164="","",IFERROR(IF(VLOOKUP($B164,$B$2:$O163,13,0)="","",VLOOKUP($B164,$B$2:$O163,13,0)),""))</f>
        <v/>
      </c>
      <c r="O164" s="43" t="str">
        <f>IF($B164="","",IFERROR(IF(VLOOKUP($B164,$B$2:$O163,14,0)="","",VLOOKUP($B164,$B$2:$O163,14,0)),""))</f>
        <v/>
      </c>
    </row>
    <row r="165" spans="1:15" x14ac:dyDescent="0.25">
      <c r="A165" t="str" cm="1">
        <f t="array" ref="A165">IF(OR(B165="",E165=""),"",CONCATENATE(IFERROR(IF(SEARCH(B165,_xlfn.TEXTJOIN(",",TRUE,IF(E$2:E164=E165,B$2:B164,"")))&gt;0,"Duplikát parametru","Parametr OK"),"Parametr OK"),"; ",MATCH(B165,B:B,0)))</f>
        <v/>
      </c>
      <c r="C165" s="13" t="str" cm="1">
        <f t="array" ref="C165">IF(A165="","",_xlfn.XLOOKUP(B165,'Parametry a typy produktů'!C:C,'Parametry a typy produktů'!A:B,"Parametr nenalezen"))</f>
        <v/>
      </c>
      <c r="E165" s="30"/>
      <c r="F165" s="43" t="str">
        <f>IF($B165="","",IFERROR(IF(VLOOKUP($B165,$B$2:$O164,5,0)="","",VLOOKUP($B165,$B$2:$O164,5,0)),""))</f>
        <v/>
      </c>
      <c r="G165" s="43" t="str">
        <f>IF($B165="","",IFERROR(IF(VLOOKUP($B165,$B$2:$O164,6,0)="","",VLOOKUP($B165,$B$2:$O164,6,0)),""))</f>
        <v/>
      </c>
      <c r="H165" s="43" t="str">
        <f>IF($B165="","",IFERROR(IF(VLOOKUP($B165,$B$2:$O164,7,0)="","",VLOOKUP($B165,$B$2:$O164,7,0)),""))</f>
        <v/>
      </c>
      <c r="I165" s="43" t="str">
        <f>IF($B165="","",IFERROR(IF(VLOOKUP($B165,$B$2:$O164,8,0)="","",VLOOKUP($B165,$B$2:$O164,8,0)),""))</f>
        <v/>
      </c>
      <c r="J165" s="43" t="str">
        <f>IF($B165="","",IFERROR(IF(VLOOKUP($B165,$B$2:$O164,9,0)="","",VLOOKUP($B165,$B$2:$O164,9,0)),""))</f>
        <v/>
      </c>
      <c r="K165" s="43" t="str">
        <f>IF($B165="","",IFERROR(IF(VLOOKUP($B165,$B$2:$O164,10,0)="","",VLOOKUP($B165,$B$2:$O164,10,0)),""))</f>
        <v/>
      </c>
      <c r="L165" s="43" t="str">
        <f>IF($B165="","",IFERROR(IF(VLOOKUP($B165,$B$2:$O164,11,0)="","",VLOOKUP($B165,$B$2:$O164,11,0)),""))</f>
        <v/>
      </c>
      <c r="M165" s="43" t="str">
        <f>IF($B165="","",IFERROR(IF(VLOOKUP($B165,$B$2:$O164,12,0)="","",VLOOKUP($B165,$B$2:$O164,12,0)),""))</f>
        <v/>
      </c>
      <c r="N165" s="43" t="str">
        <f>IF($B165="","",IFERROR(IF(VLOOKUP($B165,$B$2:$O164,13,0)="","",VLOOKUP($B165,$B$2:$O164,13,0)),""))</f>
        <v/>
      </c>
      <c r="O165" s="43" t="str">
        <f>IF($B165="","",IFERROR(IF(VLOOKUP($B165,$B$2:$O164,14,0)="","",VLOOKUP($B165,$B$2:$O164,14,0)),""))</f>
        <v/>
      </c>
    </row>
    <row r="166" spans="1:15" x14ac:dyDescent="0.25">
      <c r="A166" t="str" cm="1">
        <f t="array" ref="A166">IF(OR(B166="",E166=""),"",CONCATENATE(IFERROR(IF(SEARCH(B166,_xlfn.TEXTJOIN(",",TRUE,IF(E$2:E165=E166,B$2:B165,"")))&gt;0,"Duplikát parametru","Parametr OK"),"Parametr OK"),"; ",MATCH(B166,B:B,0)))</f>
        <v/>
      </c>
      <c r="C166" s="13" t="str" cm="1">
        <f t="array" ref="C166">IF(A166="","",_xlfn.XLOOKUP(B166,'Parametry a typy produktů'!C:C,'Parametry a typy produktů'!A:B,"Parametr nenalezen"))</f>
        <v/>
      </c>
      <c r="E166" s="30"/>
      <c r="F166" s="43" t="str">
        <f>IF($B166="","",IFERROR(IF(VLOOKUP($B166,$B$2:$O165,5,0)="","",VLOOKUP($B166,$B$2:$O165,5,0)),""))</f>
        <v/>
      </c>
      <c r="G166" s="43" t="str">
        <f>IF($B166="","",IFERROR(IF(VLOOKUP($B166,$B$2:$O165,6,0)="","",VLOOKUP($B166,$B$2:$O165,6,0)),""))</f>
        <v/>
      </c>
      <c r="H166" s="43" t="str">
        <f>IF($B166="","",IFERROR(IF(VLOOKUP($B166,$B$2:$O165,7,0)="","",VLOOKUP($B166,$B$2:$O165,7,0)),""))</f>
        <v/>
      </c>
      <c r="I166" s="43" t="str">
        <f>IF($B166="","",IFERROR(IF(VLOOKUP($B166,$B$2:$O165,8,0)="","",VLOOKUP($B166,$B$2:$O165,8,0)),""))</f>
        <v/>
      </c>
      <c r="J166" s="43" t="str">
        <f>IF($B166="","",IFERROR(IF(VLOOKUP($B166,$B$2:$O165,9,0)="","",VLOOKUP($B166,$B$2:$O165,9,0)),""))</f>
        <v/>
      </c>
      <c r="K166" s="43" t="str">
        <f>IF($B166="","",IFERROR(IF(VLOOKUP($B166,$B$2:$O165,10,0)="","",VLOOKUP($B166,$B$2:$O165,10,0)),""))</f>
        <v/>
      </c>
      <c r="L166" s="43" t="str">
        <f>IF($B166="","",IFERROR(IF(VLOOKUP($B166,$B$2:$O165,11,0)="","",VLOOKUP($B166,$B$2:$O165,11,0)),""))</f>
        <v/>
      </c>
      <c r="M166" s="43" t="str">
        <f>IF($B166="","",IFERROR(IF(VLOOKUP($B166,$B$2:$O165,12,0)="","",VLOOKUP($B166,$B$2:$O165,12,0)),""))</f>
        <v/>
      </c>
      <c r="N166" s="43" t="str">
        <f>IF($B166="","",IFERROR(IF(VLOOKUP($B166,$B$2:$O165,13,0)="","",VLOOKUP($B166,$B$2:$O165,13,0)),""))</f>
        <v/>
      </c>
      <c r="O166" s="43" t="str">
        <f>IF($B166="","",IFERROR(IF(VLOOKUP($B166,$B$2:$O165,14,0)="","",VLOOKUP($B166,$B$2:$O165,14,0)),""))</f>
        <v/>
      </c>
    </row>
    <row r="167" spans="1:15" x14ac:dyDescent="0.25">
      <c r="A167" t="str" cm="1">
        <f t="array" ref="A167">IF(OR(B167="",E167=""),"",CONCATENATE(IFERROR(IF(SEARCH(B167,_xlfn.TEXTJOIN(",",TRUE,IF(E$2:E166=E167,B$2:B166,"")))&gt;0,"Duplikát parametru","Parametr OK"),"Parametr OK"),"; ",MATCH(B167,B:B,0)))</f>
        <v/>
      </c>
      <c r="C167" s="13" t="str" cm="1">
        <f t="array" ref="C167">IF(A167="","",_xlfn.XLOOKUP(B167,'Parametry a typy produktů'!C:C,'Parametry a typy produktů'!A:B,"Parametr nenalezen"))</f>
        <v/>
      </c>
      <c r="E167" s="30"/>
      <c r="F167" s="43" t="str">
        <f>IF($B167="","",IFERROR(IF(VLOOKUP($B167,$B$2:$O166,5,0)="","",VLOOKUP($B167,$B$2:$O166,5,0)),""))</f>
        <v/>
      </c>
      <c r="G167" s="43" t="str">
        <f>IF($B167="","",IFERROR(IF(VLOOKUP($B167,$B$2:$O166,6,0)="","",VLOOKUP($B167,$B$2:$O166,6,0)),""))</f>
        <v/>
      </c>
      <c r="H167" s="43" t="str">
        <f>IF($B167="","",IFERROR(IF(VLOOKUP($B167,$B$2:$O166,7,0)="","",VLOOKUP($B167,$B$2:$O166,7,0)),""))</f>
        <v/>
      </c>
      <c r="I167" s="43" t="str">
        <f>IF($B167="","",IFERROR(IF(VLOOKUP($B167,$B$2:$O166,8,0)="","",VLOOKUP($B167,$B$2:$O166,8,0)),""))</f>
        <v/>
      </c>
      <c r="J167" s="43" t="str">
        <f>IF($B167="","",IFERROR(IF(VLOOKUP($B167,$B$2:$O166,9,0)="","",VLOOKUP($B167,$B$2:$O166,9,0)),""))</f>
        <v/>
      </c>
      <c r="K167" s="43" t="str">
        <f>IF($B167="","",IFERROR(IF(VLOOKUP($B167,$B$2:$O166,10,0)="","",VLOOKUP($B167,$B$2:$O166,10,0)),""))</f>
        <v/>
      </c>
      <c r="L167" s="43" t="str">
        <f>IF($B167="","",IFERROR(IF(VLOOKUP($B167,$B$2:$O166,11,0)="","",VLOOKUP($B167,$B$2:$O166,11,0)),""))</f>
        <v/>
      </c>
      <c r="M167" s="43" t="str">
        <f>IF($B167="","",IFERROR(IF(VLOOKUP($B167,$B$2:$O166,12,0)="","",VLOOKUP($B167,$B$2:$O166,12,0)),""))</f>
        <v/>
      </c>
      <c r="N167" s="43" t="str">
        <f>IF($B167="","",IFERROR(IF(VLOOKUP($B167,$B$2:$O166,13,0)="","",VLOOKUP($B167,$B$2:$O166,13,0)),""))</f>
        <v/>
      </c>
      <c r="O167" s="43" t="str">
        <f>IF($B167="","",IFERROR(IF(VLOOKUP($B167,$B$2:$O166,14,0)="","",VLOOKUP($B167,$B$2:$O166,14,0)),""))</f>
        <v/>
      </c>
    </row>
    <row r="168" spans="1:15" x14ac:dyDescent="0.25">
      <c r="A168" t="str" cm="1">
        <f t="array" ref="A168">IF(OR(B168="",E168=""),"",CONCATENATE(IFERROR(IF(SEARCH(B168,_xlfn.TEXTJOIN(",",TRUE,IF(E$2:E167=E168,B$2:B167,"")))&gt;0,"Duplikát parametru","Parametr OK"),"Parametr OK"),"; ",MATCH(B168,B:B,0)))</f>
        <v/>
      </c>
      <c r="C168" s="13" t="str" cm="1">
        <f t="array" ref="C168">IF(A168="","",_xlfn.XLOOKUP(B168,'Parametry a typy produktů'!C:C,'Parametry a typy produktů'!A:B,"Parametr nenalezen"))</f>
        <v/>
      </c>
      <c r="E168" s="30"/>
      <c r="F168" s="43" t="str">
        <f>IF($B168="","",IFERROR(IF(VLOOKUP($B168,$B$2:$O167,5,0)="","",VLOOKUP($B168,$B$2:$O167,5,0)),""))</f>
        <v/>
      </c>
      <c r="G168" s="43" t="str">
        <f>IF($B168="","",IFERROR(IF(VLOOKUP($B168,$B$2:$O167,6,0)="","",VLOOKUP($B168,$B$2:$O167,6,0)),""))</f>
        <v/>
      </c>
      <c r="H168" s="43" t="str">
        <f>IF($B168="","",IFERROR(IF(VLOOKUP($B168,$B$2:$O167,7,0)="","",VLOOKUP($B168,$B$2:$O167,7,0)),""))</f>
        <v/>
      </c>
      <c r="I168" s="43" t="str">
        <f>IF($B168="","",IFERROR(IF(VLOOKUP($B168,$B$2:$O167,8,0)="","",VLOOKUP($B168,$B$2:$O167,8,0)),""))</f>
        <v/>
      </c>
      <c r="J168" s="43" t="str">
        <f>IF($B168="","",IFERROR(IF(VLOOKUP($B168,$B$2:$O167,9,0)="","",VLOOKUP($B168,$B$2:$O167,9,0)),""))</f>
        <v/>
      </c>
      <c r="K168" s="43" t="str">
        <f>IF($B168="","",IFERROR(IF(VLOOKUP($B168,$B$2:$O167,10,0)="","",VLOOKUP($B168,$B$2:$O167,10,0)),""))</f>
        <v/>
      </c>
      <c r="L168" s="43" t="str">
        <f>IF($B168="","",IFERROR(IF(VLOOKUP($B168,$B$2:$O167,11,0)="","",VLOOKUP($B168,$B$2:$O167,11,0)),""))</f>
        <v/>
      </c>
      <c r="M168" s="43" t="str">
        <f>IF($B168="","",IFERROR(IF(VLOOKUP($B168,$B$2:$O167,12,0)="","",VLOOKUP($B168,$B$2:$O167,12,0)),""))</f>
        <v/>
      </c>
      <c r="N168" s="43" t="str">
        <f>IF($B168="","",IFERROR(IF(VLOOKUP($B168,$B$2:$O167,13,0)="","",VLOOKUP($B168,$B$2:$O167,13,0)),""))</f>
        <v/>
      </c>
      <c r="O168" s="43" t="str">
        <f>IF($B168="","",IFERROR(IF(VLOOKUP($B168,$B$2:$O167,14,0)="","",VLOOKUP($B168,$B$2:$O167,14,0)),""))</f>
        <v/>
      </c>
    </row>
    <row r="169" spans="1:15" x14ac:dyDescent="0.25">
      <c r="A169" t="str" cm="1">
        <f t="array" ref="A169">IF(OR(B169="",E169=""),"",CONCATENATE(IFERROR(IF(SEARCH(B169,_xlfn.TEXTJOIN(",",TRUE,IF(E$2:E168=E169,B$2:B168,"")))&gt;0,"Duplikát parametru","Parametr OK"),"Parametr OK"),"; ",MATCH(B169,B:B,0)))</f>
        <v/>
      </c>
      <c r="C169" s="13" t="str" cm="1">
        <f t="array" ref="C169">IF(A169="","",_xlfn.XLOOKUP(B169,'Parametry a typy produktů'!C:C,'Parametry a typy produktů'!A:B,"Parametr nenalezen"))</f>
        <v/>
      </c>
      <c r="E169" s="30"/>
      <c r="F169" s="43" t="str">
        <f>IF($B169="","",IFERROR(IF(VLOOKUP($B169,$B$2:$O168,5,0)="","",VLOOKUP($B169,$B$2:$O168,5,0)),""))</f>
        <v/>
      </c>
      <c r="G169" s="43" t="str">
        <f>IF($B169="","",IFERROR(IF(VLOOKUP($B169,$B$2:$O168,6,0)="","",VLOOKUP($B169,$B$2:$O168,6,0)),""))</f>
        <v/>
      </c>
      <c r="H169" s="43" t="str">
        <f>IF($B169="","",IFERROR(IF(VLOOKUP($B169,$B$2:$O168,7,0)="","",VLOOKUP($B169,$B$2:$O168,7,0)),""))</f>
        <v/>
      </c>
      <c r="I169" s="43" t="str">
        <f>IF($B169="","",IFERROR(IF(VLOOKUP($B169,$B$2:$O168,8,0)="","",VLOOKUP($B169,$B$2:$O168,8,0)),""))</f>
        <v/>
      </c>
      <c r="J169" s="43" t="str">
        <f>IF($B169="","",IFERROR(IF(VLOOKUP($B169,$B$2:$O168,9,0)="","",VLOOKUP($B169,$B$2:$O168,9,0)),""))</f>
        <v/>
      </c>
      <c r="K169" s="43" t="str">
        <f>IF($B169="","",IFERROR(IF(VLOOKUP($B169,$B$2:$O168,10,0)="","",VLOOKUP($B169,$B$2:$O168,10,0)),""))</f>
        <v/>
      </c>
      <c r="L169" s="43" t="str">
        <f>IF($B169="","",IFERROR(IF(VLOOKUP($B169,$B$2:$O168,11,0)="","",VLOOKUP($B169,$B$2:$O168,11,0)),""))</f>
        <v/>
      </c>
      <c r="M169" s="43" t="str">
        <f>IF($B169="","",IFERROR(IF(VLOOKUP($B169,$B$2:$O168,12,0)="","",VLOOKUP($B169,$B$2:$O168,12,0)),""))</f>
        <v/>
      </c>
      <c r="N169" s="43" t="str">
        <f>IF($B169="","",IFERROR(IF(VLOOKUP($B169,$B$2:$O168,13,0)="","",VLOOKUP($B169,$B$2:$O168,13,0)),""))</f>
        <v/>
      </c>
      <c r="O169" s="43" t="str">
        <f>IF($B169="","",IFERROR(IF(VLOOKUP($B169,$B$2:$O168,14,0)="","",VLOOKUP($B169,$B$2:$O168,14,0)),""))</f>
        <v/>
      </c>
    </row>
    <row r="170" spans="1:15" x14ac:dyDescent="0.25">
      <c r="A170" t="str" cm="1">
        <f t="array" ref="A170">IF(OR(B170="",E170=""),"",CONCATENATE(IFERROR(IF(SEARCH(B170,_xlfn.TEXTJOIN(",",TRUE,IF(E$2:E169=E170,B$2:B169,"")))&gt;0,"Duplikát parametru","Parametr OK"),"Parametr OK"),"; ",MATCH(B170,B:B,0)))</f>
        <v/>
      </c>
      <c r="C170" s="13" t="str" cm="1">
        <f t="array" ref="C170">IF(A170="","",_xlfn.XLOOKUP(B170,'Parametry a typy produktů'!C:C,'Parametry a typy produktů'!A:B,"Parametr nenalezen"))</f>
        <v/>
      </c>
      <c r="E170" s="30"/>
      <c r="F170" s="43" t="str">
        <f>IF($B170="","",IFERROR(IF(VLOOKUP($B170,$B$2:$O169,5,0)="","",VLOOKUP($B170,$B$2:$O169,5,0)),""))</f>
        <v/>
      </c>
      <c r="G170" s="43" t="str">
        <f>IF($B170="","",IFERROR(IF(VLOOKUP($B170,$B$2:$O169,6,0)="","",VLOOKUP($B170,$B$2:$O169,6,0)),""))</f>
        <v/>
      </c>
      <c r="H170" s="43" t="str">
        <f>IF($B170="","",IFERROR(IF(VLOOKUP($B170,$B$2:$O169,7,0)="","",VLOOKUP($B170,$B$2:$O169,7,0)),""))</f>
        <v/>
      </c>
      <c r="I170" s="43" t="str">
        <f>IF($B170="","",IFERROR(IF(VLOOKUP($B170,$B$2:$O169,8,0)="","",VLOOKUP($B170,$B$2:$O169,8,0)),""))</f>
        <v/>
      </c>
      <c r="J170" s="43" t="str">
        <f>IF($B170="","",IFERROR(IF(VLOOKUP($B170,$B$2:$O169,9,0)="","",VLOOKUP($B170,$B$2:$O169,9,0)),""))</f>
        <v/>
      </c>
      <c r="K170" s="43" t="str">
        <f>IF($B170="","",IFERROR(IF(VLOOKUP($B170,$B$2:$O169,10,0)="","",VLOOKUP($B170,$B$2:$O169,10,0)),""))</f>
        <v/>
      </c>
      <c r="L170" s="43" t="str">
        <f>IF($B170="","",IFERROR(IF(VLOOKUP($B170,$B$2:$O169,11,0)="","",VLOOKUP($B170,$B$2:$O169,11,0)),""))</f>
        <v/>
      </c>
      <c r="M170" s="43" t="str">
        <f>IF($B170="","",IFERROR(IF(VLOOKUP($B170,$B$2:$O169,12,0)="","",VLOOKUP($B170,$B$2:$O169,12,0)),""))</f>
        <v/>
      </c>
      <c r="N170" s="43" t="str">
        <f>IF($B170="","",IFERROR(IF(VLOOKUP($B170,$B$2:$O169,13,0)="","",VLOOKUP($B170,$B$2:$O169,13,0)),""))</f>
        <v/>
      </c>
      <c r="O170" s="43" t="str">
        <f>IF($B170="","",IFERROR(IF(VLOOKUP($B170,$B$2:$O169,14,0)="","",VLOOKUP($B170,$B$2:$O169,14,0)),""))</f>
        <v/>
      </c>
    </row>
    <row r="171" spans="1:15" x14ac:dyDescent="0.25">
      <c r="A171" t="str" cm="1">
        <f t="array" ref="A171">IF(OR(B171="",E171=""),"",CONCATENATE(IFERROR(IF(SEARCH(B171,_xlfn.TEXTJOIN(",",TRUE,IF(E$2:E170=E171,B$2:B170,"")))&gt;0,"Duplikát parametru","Parametr OK"),"Parametr OK"),"; ",MATCH(B171,B:B,0)))</f>
        <v/>
      </c>
      <c r="C171" s="13" t="str" cm="1">
        <f t="array" ref="C171">IF(A171="","",_xlfn.XLOOKUP(B171,'Parametry a typy produktů'!C:C,'Parametry a typy produktů'!A:B,"Parametr nenalezen"))</f>
        <v/>
      </c>
      <c r="E171" s="30"/>
      <c r="F171" s="43" t="str">
        <f>IF($B171="","",IFERROR(IF(VLOOKUP($B171,$B$2:$O170,5,0)="","",VLOOKUP($B171,$B$2:$O170,5,0)),""))</f>
        <v/>
      </c>
      <c r="G171" s="43" t="str">
        <f>IF($B171="","",IFERROR(IF(VLOOKUP($B171,$B$2:$O170,6,0)="","",VLOOKUP($B171,$B$2:$O170,6,0)),""))</f>
        <v/>
      </c>
      <c r="H171" s="43" t="str">
        <f>IF($B171="","",IFERROR(IF(VLOOKUP($B171,$B$2:$O170,7,0)="","",VLOOKUP($B171,$B$2:$O170,7,0)),""))</f>
        <v/>
      </c>
      <c r="I171" s="43" t="str">
        <f>IF($B171="","",IFERROR(IF(VLOOKUP($B171,$B$2:$O170,8,0)="","",VLOOKUP($B171,$B$2:$O170,8,0)),""))</f>
        <v/>
      </c>
      <c r="J171" s="43" t="str">
        <f>IF($B171="","",IFERROR(IF(VLOOKUP($B171,$B$2:$O170,9,0)="","",VLOOKUP($B171,$B$2:$O170,9,0)),""))</f>
        <v/>
      </c>
      <c r="K171" s="43" t="str">
        <f>IF($B171="","",IFERROR(IF(VLOOKUP($B171,$B$2:$O170,10,0)="","",VLOOKUP($B171,$B$2:$O170,10,0)),""))</f>
        <v/>
      </c>
      <c r="L171" s="43" t="str">
        <f>IF($B171="","",IFERROR(IF(VLOOKUP($B171,$B$2:$O170,11,0)="","",VLOOKUP($B171,$B$2:$O170,11,0)),""))</f>
        <v/>
      </c>
      <c r="M171" s="43" t="str">
        <f>IF($B171="","",IFERROR(IF(VLOOKUP($B171,$B$2:$O170,12,0)="","",VLOOKUP($B171,$B$2:$O170,12,0)),""))</f>
        <v/>
      </c>
      <c r="N171" s="43" t="str">
        <f>IF($B171="","",IFERROR(IF(VLOOKUP($B171,$B$2:$O170,13,0)="","",VLOOKUP($B171,$B$2:$O170,13,0)),""))</f>
        <v/>
      </c>
      <c r="O171" s="43" t="str">
        <f>IF($B171="","",IFERROR(IF(VLOOKUP($B171,$B$2:$O170,14,0)="","",VLOOKUP($B171,$B$2:$O170,14,0)),""))</f>
        <v/>
      </c>
    </row>
    <row r="172" spans="1:15" x14ac:dyDescent="0.25">
      <c r="A172" t="str" cm="1">
        <f t="array" ref="A172">IF(OR(B172="",E172=""),"",CONCATENATE(IFERROR(IF(SEARCH(B172,_xlfn.TEXTJOIN(",",TRUE,IF(E$2:E171=E172,B$2:B171,"")))&gt;0,"Duplikát parametru","Parametr OK"),"Parametr OK"),"; ",MATCH(B172,B:B,0)))</f>
        <v/>
      </c>
      <c r="C172" s="13" t="str" cm="1">
        <f t="array" ref="C172">IF(A172="","",_xlfn.XLOOKUP(B172,'Parametry a typy produktů'!C:C,'Parametry a typy produktů'!A:B,"Parametr nenalezen"))</f>
        <v/>
      </c>
      <c r="E172" s="30"/>
      <c r="F172" s="43" t="str">
        <f>IF($B172="","",IFERROR(IF(VLOOKUP($B172,$B$2:$O171,5,0)="","",VLOOKUP($B172,$B$2:$O171,5,0)),""))</f>
        <v/>
      </c>
      <c r="G172" s="43" t="str">
        <f>IF($B172="","",IFERROR(IF(VLOOKUP($B172,$B$2:$O171,6,0)="","",VLOOKUP($B172,$B$2:$O171,6,0)),""))</f>
        <v/>
      </c>
      <c r="H172" s="43" t="str">
        <f>IF($B172="","",IFERROR(IF(VLOOKUP($B172,$B$2:$O171,7,0)="","",VLOOKUP($B172,$B$2:$O171,7,0)),""))</f>
        <v/>
      </c>
      <c r="I172" s="43" t="str">
        <f>IF($B172="","",IFERROR(IF(VLOOKUP($B172,$B$2:$O171,8,0)="","",VLOOKUP($B172,$B$2:$O171,8,0)),""))</f>
        <v/>
      </c>
      <c r="J172" s="43" t="str">
        <f>IF($B172="","",IFERROR(IF(VLOOKUP($B172,$B$2:$O171,9,0)="","",VLOOKUP($B172,$B$2:$O171,9,0)),""))</f>
        <v/>
      </c>
      <c r="K172" s="43" t="str">
        <f>IF($B172="","",IFERROR(IF(VLOOKUP($B172,$B$2:$O171,10,0)="","",VLOOKUP($B172,$B$2:$O171,10,0)),""))</f>
        <v/>
      </c>
      <c r="L172" s="43" t="str">
        <f>IF($B172="","",IFERROR(IF(VLOOKUP($B172,$B$2:$O171,11,0)="","",VLOOKUP($B172,$B$2:$O171,11,0)),""))</f>
        <v/>
      </c>
      <c r="M172" s="43" t="str">
        <f>IF($B172="","",IFERROR(IF(VLOOKUP($B172,$B$2:$O171,12,0)="","",VLOOKUP($B172,$B$2:$O171,12,0)),""))</f>
        <v/>
      </c>
      <c r="N172" s="43" t="str">
        <f>IF($B172="","",IFERROR(IF(VLOOKUP($B172,$B$2:$O171,13,0)="","",VLOOKUP($B172,$B$2:$O171,13,0)),""))</f>
        <v/>
      </c>
      <c r="O172" s="43" t="str">
        <f>IF($B172="","",IFERROR(IF(VLOOKUP($B172,$B$2:$O171,14,0)="","",VLOOKUP($B172,$B$2:$O171,14,0)),""))</f>
        <v/>
      </c>
    </row>
    <row r="173" spans="1:15" x14ac:dyDescent="0.25">
      <c r="A173" t="str" cm="1">
        <f t="array" ref="A173">IF(OR(B173="",E173=""),"",CONCATENATE(IFERROR(IF(SEARCH(B173,_xlfn.TEXTJOIN(",",TRUE,IF(E$2:E172=E173,B$2:B172,"")))&gt;0,"Duplikát parametru","Parametr OK"),"Parametr OK"),"; ",MATCH(B173,B:B,0)))</f>
        <v/>
      </c>
      <c r="C173" s="13" t="str" cm="1">
        <f t="array" ref="C173">IF(A173="","",_xlfn.XLOOKUP(B173,'Parametry a typy produktů'!C:C,'Parametry a typy produktů'!A:B,"Parametr nenalezen"))</f>
        <v/>
      </c>
      <c r="E173" s="30"/>
      <c r="F173" s="43" t="str">
        <f>IF($B173="","",IFERROR(IF(VLOOKUP($B173,$B$2:$O172,5,0)="","",VLOOKUP($B173,$B$2:$O172,5,0)),""))</f>
        <v/>
      </c>
      <c r="G173" s="43" t="str">
        <f>IF($B173="","",IFERROR(IF(VLOOKUP($B173,$B$2:$O172,6,0)="","",VLOOKUP($B173,$B$2:$O172,6,0)),""))</f>
        <v/>
      </c>
      <c r="H173" s="43" t="str">
        <f>IF($B173="","",IFERROR(IF(VLOOKUP($B173,$B$2:$O172,7,0)="","",VLOOKUP($B173,$B$2:$O172,7,0)),""))</f>
        <v/>
      </c>
      <c r="I173" s="43" t="str">
        <f>IF($B173="","",IFERROR(IF(VLOOKUP($B173,$B$2:$O172,8,0)="","",VLOOKUP($B173,$B$2:$O172,8,0)),""))</f>
        <v/>
      </c>
      <c r="J173" s="43" t="str">
        <f>IF($B173="","",IFERROR(IF(VLOOKUP($B173,$B$2:$O172,9,0)="","",VLOOKUP($B173,$B$2:$O172,9,0)),""))</f>
        <v/>
      </c>
      <c r="K173" s="43" t="str">
        <f>IF($B173="","",IFERROR(IF(VLOOKUP($B173,$B$2:$O172,10,0)="","",VLOOKUP($B173,$B$2:$O172,10,0)),""))</f>
        <v/>
      </c>
      <c r="L173" s="43" t="str">
        <f>IF($B173="","",IFERROR(IF(VLOOKUP($B173,$B$2:$O172,11,0)="","",VLOOKUP($B173,$B$2:$O172,11,0)),""))</f>
        <v/>
      </c>
      <c r="M173" s="43" t="str">
        <f>IF($B173="","",IFERROR(IF(VLOOKUP($B173,$B$2:$O172,12,0)="","",VLOOKUP($B173,$B$2:$O172,12,0)),""))</f>
        <v/>
      </c>
      <c r="N173" s="43" t="str">
        <f>IF($B173="","",IFERROR(IF(VLOOKUP($B173,$B$2:$O172,13,0)="","",VLOOKUP($B173,$B$2:$O172,13,0)),""))</f>
        <v/>
      </c>
      <c r="O173" s="43" t="str">
        <f>IF($B173="","",IFERROR(IF(VLOOKUP($B173,$B$2:$O172,14,0)="","",VLOOKUP($B173,$B$2:$O172,14,0)),""))</f>
        <v/>
      </c>
    </row>
    <row r="174" spans="1:15" x14ac:dyDescent="0.25">
      <c r="A174" t="str" cm="1">
        <f t="array" ref="A174">IF(OR(B174="",E174=""),"",CONCATENATE(IFERROR(IF(SEARCH(B174,_xlfn.TEXTJOIN(",",TRUE,IF(E$2:E173=E174,B$2:B173,"")))&gt;0,"Duplikát parametru","Parametr OK"),"Parametr OK"),"; ",MATCH(B174,B:B,0)))</f>
        <v/>
      </c>
      <c r="C174" s="13" t="str" cm="1">
        <f t="array" ref="C174">IF(A174="","",_xlfn.XLOOKUP(B174,'Parametry a typy produktů'!C:C,'Parametry a typy produktů'!A:B,"Parametr nenalezen"))</f>
        <v/>
      </c>
      <c r="E174" s="30"/>
      <c r="F174" s="43" t="str">
        <f>IF($B174="","",IFERROR(IF(VLOOKUP($B174,$B$2:$O173,5,0)="","",VLOOKUP($B174,$B$2:$O173,5,0)),""))</f>
        <v/>
      </c>
      <c r="G174" s="43" t="str">
        <f>IF($B174="","",IFERROR(IF(VLOOKUP($B174,$B$2:$O173,6,0)="","",VLOOKUP($B174,$B$2:$O173,6,0)),""))</f>
        <v/>
      </c>
      <c r="H174" s="43" t="str">
        <f>IF($B174="","",IFERROR(IF(VLOOKUP($B174,$B$2:$O173,7,0)="","",VLOOKUP($B174,$B$2:$O173,7,0)),""))</f>
        <v/>
      </c>
      <c r="I174" s="43" t="str">
        <f>IF($B174="","",IFERROR(IF(VLOOKUP($B174,$B$2:$O173,8,0)="","",VLOOKUP($B174,$B$2:$O173,8,0)),""))</f>
        <v/>
      </c>
      <c r="J174" s="43" t="str">
        <f>IF($B174="","",IFERROR(IF(VLOOKUP($B174,$B$2:$O173,9,0)="","",VLOOKUP($B174,$B$2:$O173,9,0)),""))</f>
        <v/>
      </c>
      <c r="K174" s="43" t="str">
        <f>IF($B174="","",IFERROR(IF(VLOOKUP($B174,$B$2:$O173,10,0)="","",VLOOKUP($B174,$B$2:$O173,10,0)),""))</f>
        <v/>
      </c>
      <c r="L174" s="43" t="str">
        <f>IF($B174="","",IFERROR(IF(VLOOKUP($B174,$B$2:$O173,11,0)="","",VLOOKUP($B174,$B$2:$O173,11,0)),""))</f>
        <v/>
      </c>
      <c r="M174" s="43" t="str">
        <f>IF($B174="","",IFERROR(IF(VLOOKUP($B174,$B$2:$O173,12,0)="","",VLOOKUP($B174,$B$2:$O173,12,0)),""))</f>
        <v/>
      </c>
      <c r="N174" s="43" t="str">
        <f>IF($B174="","",IFERROR(IF(VLOOKUP($B174,$B$2:$O173,13,0)="","",VLOOKUP($B174,$B$2:$O173,13,0)),""))</f>
        <v/>
      </c>
      <c r="O174" s="43" t="str">
        <f>IF($B174="","",IFERROR(IF(VLOOKUP($B174,$B$2:$O173,14,0)="","",VLOOKUP($B174,$B$2:$O173,14,0)),""))</f>
        <v/>
      </c>
    </row>
    <row r="175" spans="1:15" x14ac:dyDescent="0.25">
      <c r="A175" t="str" cm="1">
        <f t="array" ref="A175">IF(OR(B175="",E175=""),"",CONCATENATE(IFERROR(IF(SEARCH(B175,_xlfn.TEXTJOIN(",",TRUE,IF(E$2:E174=E175,B$2:B174,"")))&gt;0,"Duplikát parametru","Parametr OK"),"Parametr OK"),"; ",MATCH(B175,B:B,0)))</f>
        <v/>
      </c>
      <c r="C175" s="13" t="str" cm="1">
        <f t="array" ref="C175">IF(A175="","",_xlfn.XLOOKUP(B175,'Parametry a typy produktů'!C:C,'Parametry a typy produktů'!A:B,"Parametr nenalezen"))</f>
        <v/>
      </c>
      <c r="E175" s="30"/>
      <c r="F175" s="43" t="str">
        <f>IF($B175="","",IFERROR(IF(VLOOKUP($B175,$B$2:$O174,5,0)="","",VLOOKUP($B175,$B$2:$O174,5,0)),""))</f>
        <v/>
      </c>
      <c r="G175" s="43" t="str">
        <f>IF($B175="","",IFERROR(IF(VLOOKUP($B175,$B$2:$O174,6,0)="","",VLOOKUP($B175,$B$2:$O174,6,0)),""))</f>
        <v/>
      </c>
      <c r="H175" s="43" t="str">
        <f>IF($B175="","",IFERROR(IF(VLOOKUP($B175,$B$2:$O174,7,0)="","",VLOOKUP($B175,$B$2:$O174,7,0)),""))</f>
        <v/>
      </c>
      <c r="I175" s="43" t="str">
        <f>IF($B175="","",IFERROR(IF(VLOOKUP($B175,$B$2:$O174,8,0)="","",VLOOKUP($B175,$B$2:$O174,8,0)),""))</f>
        <v/>
      </c>
      <c r="J175" s="43" t="str">
        <f>IF($B175="","",IFERROR(IF(VLOOKUP($B175,$B$2:$O174,9,0)="","",VLOOKUP($B175,$B$2:$O174,9,0)),""))</f>
        <v/>
      </c>
      <c r="K175" s="43" t="str">
        <f>IF($B175="","",IFERROR(IF(VLOOKUP($B175,$B$2:$O174,10,0)="","",VLOOKUP($B175,$B$2:$O174,10,0)),""))</f>
        <v/>
      </c>
      <c r="L175" s="43" t="str">
        <f>IF($B175="","",IFERROR(IF(VLOOKUP($B175,$B$2:$O174,11,0)="","",VLOOKUP($B175,$B$2:$O174,11,0)),""))</f>
        <v/>
      </c>
      <c r="M175" s="43" t="str">
        <f>IF($B175="","",IFERROR(IF(VLOOKUP($B175,$B$2:$O174,12,0)="","",VLOOKUP($B175,$B$2:$O174,12,0)),""))</f>
        <v/>
      </c>
      <c r="N175" s="43" t="str">
        <f>IF($B175="","",IFERROR(IF(VLOOKUP($B175,$B$2:$O174,13,0)="","",VLOOKUP($B175,$B$2:$O174,13,0)),""))</f>
        <v/>
      </c>
      <c r="O175" s="43" t="str">
        <f>IF($B175="","",IFERROR(IF(VLOOKUP($B175,$B$2:$O174,14,0)="","",VLOOKUP($B175,$B$2:$O174,14,0)),""))</f>
        <v/>
      </c>
    </row>
    <row r="176" spans="1:15" x14ac:dyDescent="0.25">
      <c r="A176" t="str" cm="1">
        <f t="array" ref="A176">IF(OR(B176="",E176=""),"",CONCATENATE(IFERROR(IF(SEARCH(B176,_xlfn.TEXTJOIN(",",TRUE,IF(E$2:E175=E176,B$2:B175,"")))&gt;0,"Duplikát parametru","Parametr OK"),"Parametr OK"),"; ",MATCH(B176,B:B,0)))</f>
        <v/>
      </c>
      <c r="C176" s="13" t="str" cm="1">
        <f t="array" ref="C176">IF(A176="","",_xlfn.XLOOKUP(B176,'Parametry a typy produktů'!C:C,'Parametry a typy produktů'!A:B,"Parametr nenalezen"))</f>
        <v/>
      </c>
      <c r="E176" s="30"/>
      <c r="F176" s="43" t="str">
        <f>IF($B176="","",IFERROR(IF(VLOOKUP($B176,$B$2:$O175,5,0)="","",VLOOKUP($B176,$B$2:$O175,5,0)),""))</f>
        <v/>
      </c>
      <c r="G176" s="43" t="str">
        <f>IF($B176="","",IFERROR(IF(VLOOKUP($B176,$B$2:$O175,6,0)="","",VLOOKUP($B176,$B$2:$O175,6,0)),""))</f>
        <v/>
      </c>
      <c r="H176" s="43" t="str">
        <f>IF($B176="","",IFERROR(IF(VLOOKUP($B176,$B$2:$O175,7,0)="","",VLOOKUP($B176,$B$2:$O175,7,0)),""))</f>
        <v/>
      </c>
      <c r="I176" s="43" t="str">
        <f>IF($B176="","",IFERROR(IF(VLOOKUP($B176,$B$2:$O175,8,0)="","",VLOOKUP($B176,$B$2:$O175,8,0)),""))</f>
        <v/>
      </c>
      <c r="J176" s="43" t="str">
        <f>IF($B176="","",IFERROR(IF(VLOOKUP($B176,$B$2:$O175,9,0)="","",VLOOKUP($B176,$B$2:$O175,9,0)),""))</f>
        <v/>
      </c>
      <c r="K176" s="43" t="str">
        <f>IF($B176="","",IFERROR(IF(VLOOKUP($B176,$B$2:$O175,10,0)="","",VLOOKUP($B176,$B$2:$O175,10,0)),""))</f>
        <v/>
      </c>
      <c r="L176" s="43" t="str">
        <f>IF($B176="","",IFERROR(IF(VLOOKUP($B176,$B$2:$O175,11,0)="","",VLOOKUP($B176,$B$2:$O175,11,0)),""))</f>
        <v/>
      </c>
      <c r="M176" s="43" t="str">
        <f>IF($B176="","",IFERROR(IF(VLOOKUP($B176,$B$2:$O175,12,0)="","",VLOOKUP($B176,$B$2:$O175,12,0)),""))</f>
        <v/>
      </c>
      <c r="N176" s="43" t="str">
        <f>IF($B176="","",IFERROR(IF(VLOOKUP($B176,$B$2:$O175,13,0)="","",VLOOKUP($B176,$B$2:$O175,13,0)),""))</f>
        <v/>
      </c>
      <c r="O176" s="43" t="str">
        <f>IF($B176="","",IFERROR(IF(VLOOKUP($B176,$B$2:$O175,14,0)="","",VLOOKUP($B176,$B$2:$O175,14,0)),""))</f>
        <v/>
      </c>
    </row>
    <row r="177" spans="1:15" x14ac:dyDescent="0.25">
      <c r="A177" t="str" cm="1">
        <f t="array" ref="A177">IF(OR(B177="",E177=""),"",CONCATENATE(IFERROR(IF(SEARCH(B177,_xlfn.TEXTJOIN(",",TRUE,IF(E$2:E176=E177,B$2:B176,"")))&gt;0,"Duplikát parametru","Parametr OK"),"Parametr OK"),"; ",MATCH(B177,B:B,0)))</f>
        <v/>
      </c>
      <c r="C177" s="13" t="str" cm="1">
        <f t="array" ref="C177">IF(A177="","",_xlfn.XLOOKUP(B177,'Parametry a typy produktů'!C:C,'Parametry a typy produktů'!A:B,"Parametr nenalezen"))</f>
        <v/>
      </c>
      <c r="E177" s="30"/>
      <c r="F177" s="43" t="str">
        <f>IF($B177="","",IFERROR(IF(VLOOKUP($B177,$B$2:$O176,5,0)="","",VLOOKUP($B177,$B$2:$O176,5,0)),""))</f>
        <v/>
      </c>
      <c r="G177" s="43" t="str">
        <f>IF($B177="","",IFERROR(IF(VLOOKUP($B177,$B$2:$O176,6,0)="","",VLOOKUP($B177,$B$2:$O176,6,0)),""))</f>
        <v/>
      </c>
      <c r="H177" s="43" t="str">
        <f>IF($B177="","",IFERROR(IF(VLOOKUP($B177,$B$2:$O176,7,0)="","",VLOOKUP($B177,$B$2:$O176,7,0)),""))</f>
        <v/>
      </c>
      <c r="I177" s="43" t="str">
        <f>IF($B177="","",IFERROR(IF(VLOOKUP($B177,$B$2:$O176,8,0)="","",VLOOKUP($B177,$B$2:$O176,8,0)),""))</f>
        <v/>
      </c>
      <c r="J177" s="43" t="str">
        <f>IF($B177="","",IFERROR(IF(VLOOKUP($B177,$B$2:$O176,9,0)="","",VLOOKUP($B177,$B$2:$O176,9,0)),""))</f>
        <v/>
      </c>
      <c r="K177" s="43" t="str">
        <f>IF($B177="","",IFERROR(IF(VLOOKUP($B177,$B$2:$O176,10,0)="","",VLOOKUP($B177,$B$2:$O176,10,0)),""))</f>
        <v/>
      </c>
      <c r="L177" s="43" t="str">
        <f>IF($B177="","",IFERROR(IF(VLOOKUP($B177,$B$2:$O176,11,0)="","",VLOOKUP($B177,$B$2:$O176,11,0)),""))</f>
        <v/>
      </c>
      <c r="M177" s="43" t="str">
        <f>IF($B177="","",IFERROR(IF(VLOOKUP($B177,$B$2:$O176,12,0)="","",VLOOKUP($B177,$B$2:$O176,12,0)),""))</f>
        <v/>
      </c>
      <c r="N177" s="43" t="str">
        <f>IF($B177="","",IFERROR(IF(VLOOKUP($B177,$B$2:$O176,13,0)="","",VLOOKUP($B177,$B$2:$O176,13,0)),""))</f>
        <v/>
      </c>
      <c r="O177" s="43" t="str">
        <f>IF($B177="","",IFERROR(IF(VLOOKUP($B177,$B$2:$O176,14,0)="","",VLOOKUP($B177,$B$2:$O176,14,0)),""))</f>
        <v/>
      </c>
    </row>
    <row r="178" spans="1:15" x14ac:dyDescent="0.25">
      <c r="A178" t="str" cm="1">
        <f t="array" ref="A178">IF(OR(B178="",E178=""),"",CONCATENATE(IFERROR(IF(SEARCH(B178,_xlfn.TEXTJOIN(",",TRUE,IF(E$2:E177=E178,B$2:B177,"")))&gt;0,"Duplikát parametru","Parametr OK"),"Parametr OK"),"; ",MATCH(B178,B:B,0)))</f>
        <v/>
      </c>
      <c r="C178" s="13" t="str" cm="1">
        <f t="array" ref="C178">IF(A178="","",_xlfn.XLOOKUP(B178,'Parametry a typy produktů'!C:C,'Parametry a typy produktů'!A:B,"Parametr nenalezen"))</f>
        <v/>
      </c>
      <c r="E178" s="30"/>
      <c r="F178" s="43" t="str">
        <f>IF($B178="","",IFERROR(IF(VLOOKUP($B178,$B$2:$O177,5,0)="","",VLOOKUP($B178,$B$2:$O177,5,0)),""))</f>
        <v/>
      </c>
      <c r="G178" s="43" t="str">
        <f>IF($B178="","",IFERROR(IF(VLOOKUP($B178,$B$2:$O177,6,0)="","",VLOOKUP($B178,$B$2:$O177,6,0)),""))</f>
        <v/>
      </c>
      <c r="H178" s="43" t="str">
        <f>IF($B178="","",IFERROR(IF(VLOOKUP($B178,$B$2:$O177,7,0)="","",VLOOKUP($B178,$B$2:$O177,7,0)),""))</f>
        <v/>
      </c>
      <c r="I178" s="43" t="str">
        <f>IF($B178="","",IFERROR(IF(VLOOKUP($B178,$B$2:$O177,8,0)="","",VLOOKUP($B178,$B$2:$O177,8,0)),""))</f>
        <v/>
      </c>
      <c r="J178" s="43" t="str">
        <f>IF($B178="","",IFERROR(IF(VLOOKUP($B178,$B$2:$O177,9,0)="","",VLOOKUP($B178,$B$2:$O177,9,0)),""))</f>
        <v/>
      </c>
      <c r="K178" s="43" t="str">
        <f>IF($B178="","",IFERROR(IF(VLOOKUP($B178,$B$2:$O177,10,0)="","",VLOOKUP($B178,$B$2:$O177,10,0)),""))</f>
        <v/>
      </c>
      <c r="L178" s="43" t="str">
        <f>IF($B178="","",IFERROR(IF(VLOOKUP($B178,$B$2:$O177,11,0)="","",VLOOKUP($B178,$B$2:$O177,11,0)),""))</f>
        <v/>
      </c>
      <c r="M178" s="43" t="str">
        <f>IF($B178="","",IFERROR(IF(VLOOKUP($B178,$B$2:$O177,12,0)="","",VLOOKUP($B178,$B$2:$O177,12,0)),""))</f>
        <v/>
      </c>
      <c r="N178" s="43" t="str">
        <f>IF($B178="","",IFERROR(IF(VLOOKUP($B178,$B$2:$O177,13,0)="","",VLOOKUP($B178,$B$2:$O177,13,0)),""))</f>
        <v/>
      </c>
      <c r="O178" s="43" t="str">
        <f>IF($B178="","",IFERROR(IF(VLOOKUP($B178,$B$2:$O177,14,0)="","",VLOOKUP($B178,$B$2:$O177,14,0)),""))</f>
        <v/>
      </c>
    </row>
    <row r="179" spans="1:15" x14ac:dyDescent="0.25">
      <c r="A179" t="str" cm="1">
        <f t="array" ref="A179">IF(OR(B179="",E179=""),"",CONCATENATE(IFERROR(IF(SEARCH(B179,_xlfn.TEXTJOIN(",",TRUE,IF(E$2:E178=E179,B$2:B178,"")))&gt;0,"Duplikát parametru","Parametr OK"),"Parametr OK"),"; ",MATCH(B179,B:B,0)))</f>
        <v/>
      </c>
      <c r="C179" s="13" t="str" cm="1">
        <f t="array" ref="C179">IF(A179="","",_xlfn.XLOOKUP(B179,'Parametry a typy produktů'!C:C,'Parametry a typy produktů'!A:B,"Parametr nenalezen"))</f>
        <v/>
      </c>
      <c r="E179" s="30"/>
      <c r="F179" s="43" t="str">
        <f>IF($B179="","",IFERROR(IF(VLOOKUP($B179,$B$2:$O178,5,0)="","",VLOOKUP($B179,$B$2:$O178,5,0)),""))</f>
        <v/>
      </c>
      <c r="G179" s="43" t="str">
        <f>IF($B179="","",IFERROR(IF(VLOOKUP($B179,$B$2:$O178,6,0)="","",VLOOKUP($B179,$B$2:$O178,6,0)),""))</f>
        <v/>
      </c>
      <c r="H179" s="43" t="str">
        <f>IF($B179="","",IFERROR(IF(VLOOKUP($B179,$B$2:$O178,7,0)="","",VLOOKUP($B179,$B$2:$O178,7,0)),""))</f>
        <v/>
      </c>
      <c r="I179" s="43" t="str">
        <f>IF($B179="","",IFERROR(IF(VLOOKUP($B179,$B$2:$O178,8,0)="","",VLOOKUP($B179,$B$2:$O178,8,0)),""))</f>
        <v/>
      </c>
      <c r="J179" s="43" t="str">
        <f>IF($B179="","",IFERROR(IF(VLOOKUP($B179,$B$2:$O178,9,0)="","",VLOOKUP($B179,$B$2:$O178,9,0)),""))</f>
        <v/>
      </c>
      <c r="K179" s="43" t="str">
        <f>IF($B179="","",IFERROR(IF(VLOOKUP($B179,$B$2:$O178,10,0)="","",VLOOKUP($B179,$B$2:$O178,10,0)),""))</f>
        <v/>
      </c>
      <c r="L179" s="43" t="str">
        <f>IF($B179="","",IFERROR(IF(VLOOKUP($B179,$B$2:$O178,11,0)="","",VLOOKUP($B179,$B$2:$O178,11,0)),""))</f>
        <v/>
      </c>
      <c r="M179" s="43" t="str">
        <f>IF($B179="","",IFERROR(IF(VLOOKUP($B179,$B$2:$O178,12,0)="","",VLOOKUP($B179,$B$2:$O178,12,0)),""))</f>
        <v/>
      </c>
      <c r="N179" s="43" t="str">
        <f>IF($B179="","",IFERROR(IF(VLOOKUP($B179,$B$2:$O178,13,0)="","",VLOOKUP($B179,$B$2:$O178,13,0)),""))</f>
        <v/>
      </c>
      <c r="O179" s="43" t="str">
        <f>IF($B179="","",IFERROR(IF(VLOOKUP($B179,$B$2:$O178,14,0)="","",VLOOKUP($B179,$B$2:$O178,14,0)),""))</f>
        <v/>
      </c>
    </row>
    <row r="180" spans="1:15" x14ac:dyDescent="0.25">
      <c r="A180" t="str" cm="1">
        <f t="array" ref="A180">IF(OR(B180="",E180=""),"",CONCATENATE(IFERROR(IF(SEARCH(B180,_xlfn.TEXTJOIN(",",TRUE,IF(E$2:E179=E180,B$2:B179,"")))&gt;0,"Duplikát parametru","Parametr OK"),"Parametr OK"),"; ",MATCH(B180,B:B,0)))</f>
        <v/>
      </c>
      <c r="C180" s="13" t="str" cm="1">
        <f t="array" ref="C180">IF(A180="","",_xlfn.XLOOKUP(B180,'Parametry a typy produktů'!C:C,'Parametry a typy produktů'!A:B,"Parametr nenalezen"))</f>
        <v/>
      </c>
      <c r="E180" s="30"/>
      <c r="F180" s="43" t="str">
        <f>IF($B180="","",IFERROR(IF(VLOOKUP($B180,$B$2:$O179,5,0)="","",VLOOKUP($B180,$B$2:$O179,5,0)),""))</f>
        <v/>
      </c>
      <c r="G180" s="43" t="str">
        <f>IF($B180="","",IFERROR(IF(VLOOKUP($B180,$B$2:$O179,6,0)="","",VLOOKUP($B180,$B$2:$O179,6,0)),""))</f>
        <v/>
      </c>
      <c r="H180" s="43" t="str">
        <f>IF($B180="","",IFERROR(IF(VLOOKUP($B180,$B$2:$O179,7,0)="","",VLOOKUP($B180,$B$2:$O179,7,0)),""))</f>
        <v/>
      </c>
      <c r="I180" s="43" t="str">
        <f>IF($B180="","",IFERROR(IF(VLOOKUP($B180,$B$2:$O179,8,0)="","",VLOOKUP($B180,$B$2:$O179,8,0)),""))</f>
        <v/>
      </c>
      <c r="J180" s="43" t="str">
        <f>IF($B180="","",IFERROR(IF(VLOOKUP($B180,$B$2:$O179,9,0)="","",VLOOKUP($B180,$B$2:$O179,9,0)),""))</f>
        <v/>
      </c>
      <c r="K180" s="43" t="str">
        <f>IF($B180="","",IFERROR(IF(VLOOKUP($B180,$B$2:$O179,10,0)="","",VLOOKUP($B180,$B$2:$O179,10,0)),""))</f>
        <v/>
      </c>
      <c r="L180" s="43" t="str">
        <f>IF($B180="","",IFERROR(IF(VLOOKUP($B180,$B$2:$O179,11,0)="","",VLOOKUP($B180,$B$2:$O179,11,0)),""))</f>
        <v/>
      </c>
      <c r="M180" s="43" t="str">
        <f>IF($B180="","",IFERROR(IF(VLOOKUP($B180,$B$2:$O179,12,0)="","",VLOOKUP($B180,$B$2:$O179,12,0)),""))</f>
        <v/>
      </c>
      <c r="N180" s="43" t="str">
        <f>IF($B180="","",IFERROR(IF(VLOOKUP($B180,$B$2:$O179,13,0)="","",VLOOKUP($B180,$B$2:$O179,13,0)),""))</f>
        <v/>
      </c>
      <c r="O180" s="43" t="str">
        <f>IF($B180="","",IFERROR(IF(VLOOKUP($B180,$B$2:$O179,14,0)="","",VLOOKUP($B180,$B$2:$O179,14,0)),""))</f>
        <v/>
      </c>
    </row>
    <row r="181" spans="1:15" x14ac:dyDescent="0.25">
      <c r="A181" t="str" cm="1">
        <f t="array" ref="A181">IF(OR(B181="",E181=""),"",CONCATENATE(IFERROR(IF(SEARCH(B181,_xlfn.TEXTJOIN(",",TRUE,IF(E$2:E180=E181,B$2:B180,"")))&gt;0,"Duplikát parametru","Parametr OK"),"Parametr OK"),"; ",MATCH(B181,B:B,0)))</f>
        <v/>
      </c>
      <c r="C181" s="13" t="str" cm="1">
        <f t="array" ref="C181">IF(A181="","",_xlfn.XLOOKUP(B181,'Parametry a typy produktů'!C:C,'Parametry a typy produktů'!A:B,"Parametr nenalezen"))</f>
        <v/>
      </c>
      <c r="E181" s="30"/>
      <c r="F181" s="43" t="str">
        <f>IF($B181="","",IFERROR(IF(VLOOKUP($B181,$B$2:$O180,5,0)="","",VLOOKUP($B181,$B$2:$O180,5,0)),""))</f>
        <v/>
      </c>
      <c r="G181" s="43" t="str">
        <f>IF($B181="","",IFERROR(IF(VLOOKUP($B181,$B$2:$O180,6,0)="","",VLOOKUP($B181,$B$2:$O180,6,0)),""))</f>
        <v/>
      </c>
      <c r="H181" s="43" t="str">
        <f>IF($B181="","",IFERROR(IF(VLOOKUP($B181,$B$2:$O180,7,0)="","",VLOOKUP($B181,$B$2:$O180,7,0)),""))</f>
        <v/>
      </c>
      <c r="I181" s="43" t="str">
        <f>IF($B181="","",IFERROR(IF(VLOOKUP($B181,$B$2:$O180,8,0)="","",VLOOKUP($B181,$B$2:$O180,8,0)),""))</f>
        <v/>
      </c>
      <c r="J181" s="43" t="str">
        <f>IF($B181="","",IFERROR(IF(VLOOKUP($B181,$B$2:$O180,9,0)="","",VLOOKUP($B181,$B$2:$O180,9,0)),""))</f>
        <v/>
      </c>
      <c r="K181" s="43" t="str">
        <f>IF($B181="","",IFERROR(IF(VLOOKUP($B181,$B$2:$O180,10,0)="","",VLOOKUP($B181,$B$2:$O180,10,0)),""))</f>
        <v/>
      </c>
      <c r="L181" s="43" t="str">
        <f>IF($B181="","",IFERROR(IF(VLOOKUP($B181,$B$2:$O180,11,0)="","",VLOOKUP($B181,$B$2:$O180,11,0)),""))</f>
        <v/>
      </c>
      <c r="M181" s="43" t="str">
        <f>IF($B181="","",IFERROR(IF(VLOOKUP($B181,$B$2:$O180,12,0)="","",VLOOKUP($B181,$B$2:$O180,12,0)),""))</f>
        <v/>
      </c>
      <c r="N181" s="43" t="str">
        <f>IF($B181="","",IFERROR(IF(VLOOKUP($B181,$B$2:$O180,13,0)="","",VLOOKUP($B181,$B$2:$O180,13,0)),""))</f>
        <v/>
      </c>
      <c r="O181" s="43" t="str">
        <f>IF($B181="","",IFERROR(IF(VLOOKUP($B181,$B$2:$O180,14,0)="","",VLOOKUP($B181,$B$2:$O180,14,0)),""))</f>
        <v/>
      </c>
    </row>
    <row r="182" spans="1:15" x14ac:dyDescent="0.25">
      <c r="A182" t="str" cm="1">
        <f t="array" ref="A182">IF(OR(B182="",E182=""),"",CONCATENATE(IFERROR(IF(SEARCH(B182,_xlfn.TEXTJOIN(",",TRUE,IF(E$2:E181=E182,B$2:B181,"")))&gt;0,"Duplikát parametru","Parametr OK"),"Parametr OK"),"; ",MATCH(B182,B:B,0)))</f>
        <v/>
      </c>
      <c r="C182" s="13" t="str" cm="1">
        <f t="array" ref="C182">IF(A182="","",_xlfn.XLOOKUP(B182,'Parametry a typy produktů'!C:C,'Parametry a typy produktů'!A:B,"Parametr nenalezen"))</f>
        <v/>
      </c>
      <c r="E182" s="30"/>
      <c r="F182" s="43" t="str">
        <f>IF($B182="","",IFERROR(IF(VLOOKUP($B182,$B$2:$O181,5,0)="","",VLOOKUP($B182,$B$2:$O181,5,0)),""))</f>
        <v/>
      </c>
      <c r="G182" s="43" t="str">
        <f>IF($B182="","",IFERROR(IF(VLOOKUP($B182,$B$2:$O181,6,0)="","",VLOOKUP($B182,$B$2:$O181,6,0)),""))</f>
        <v/>
      </c>
      <c r="H182" s="43" t="str">
        <f>IF($B182="","",IFERROR(IF(VLOOKUP($B182,$B$2:$O181,7,0)="","",VLOOKUP($B182,$B$2:$O181,7,0)),""))</f>
        <v/>
      </c>
      <c r="I182" s="43" t="str">
        <f>IF($B182="","",IFERROR(IF(VLOOKUP($B182,$B$2:$O181,8,0)="","",VLOOKUP($B182,$B$2:$O181,8,0)),""))</f>
        <v/>
      </c>
      <c r="J182" s="43" t="str">
        <f>IF($B182="","",IFERROR(IF(VLOOKUP($B182,$B$2:$O181,9,0)="","",VLOOKUP($B182,$B$2:$O181,9,0)),""))</f>
        <v/>
      </c>
      <c r="K182" s="43" t="str">
        <f>IF($B182="","",IFERROR(IF(VLOOKUP($B182,$B$2:$O181,10,0)="","",VLOOKUP($B182,$B$2:$O181,10,0)),""))</f>
        <v/>
      </c>
      <c r="L182" s="43" t="str">
        <f>IF($B182="","",IFERROR(IF(VLOOKUP($B182,$B$2:$O181,11,0)="","",VLOOKUP($B182,$B$2:$O181,11,0)),""))</f>
        <v/>
      </c>
      <c r="M182" s="43" t="str">
        <f>IF($B182="","",IFERROR(IF(VLOOKUP($B182,$B$2:$O181,12,0)="","",VLOOKUP($B182,$B$2:$O181,12,0)),""))</f>
        <v/>
      </c>
      <c r="N182" s="43" t="str">
        <f>IF($B182="","",IFERROR(IF(VLOOKUP($B182,$B$2:$O181,13,0)="","",VLOOKUP($B182,$B$2:$O181,13,0)),""))</f>
        <v/>
      </c>
      <c r="O182" s="43" t="str">
        <f>IF($B182="","",IFERROR(IF(VLOOKUP($B182,$B$2:$O181,14,0)="","",VLOOKUP($B182,$B$2:$O181,14,0)),""))</f>
        <v/>
      </c>
    </row>
    <row r="183" spans="1:15" x14ac:dyDescent="0.25">
      <c r="A183" t="str" cm="1">
        <f t="array" ref="A183">IF(OR(B183="",E183=""),"",CONCATENATE(IFERROR(IF(SEARCH(B183,_xlfn.TEXTJOIN(",",TRUE,IF(E$2:E182=E183,B$2:B182,"")))&gt;0,"Duplikát parametru","Parametr OK"),"Parametr OK"),"; ",MATCH(B183,B:B,0)))</f>
        <v/>
      </c>
      <c r="C183" s="13" t="str" cm="1">
        <f t="array" ref="C183">IF(A183="","",_xlfn.XLOOKUP(B183,'Parametry a typy produktů'!C:C,'Parametry a typy produktů'!A:B,"Parametr nenalezen"))</f>
        <v/>
      </c>
      <c r="E183" s="30"/>
      <c r="F183" s="43" t="str">
        <f>IF($B183="","",IFERROR(IF(VLOOKUP($B183,$B$2:$O182,5,0)="","",VLOOKUP($B183,$B$2:$O182,5,0)),""))</f>
        <v/>
      </c>
      <c r="G183" s="43" t="str">
        <f>IF($B183="","",IFERROR(IF(VLOOKUP($B183,$B$2:$O182,6,0)="","",VLOOKUP($B183,$B$2:$O182,6,0)),""))</f>
        <v/>
      </c>
      <c r="H183" s="43" t="str">
        <f>IF($B183="","",IFERROR(IF(VLOOKUP($B183,$B$2:$O182,7,0)="","",VLOOKUP($B183,$B$2:$O182,7,0)),""))</f>
        <v/>
      </c>
      <c r="I183" s="43" t="str">
        <f>IF($B183="","",IFERROR(IF(VLOOKUP($B183,$B$2:$O182,8,0)="","",VLOOKUP($B183,$B$2:$O182,8,0)),""))</f>
        <v/>
      </c>
      <c r="J183" s="43" t="str">
        <f>IF($B183="","",IFERROR(IF(VLOOKUP($B183,$B$2:$O182,9,0)="","",VLOOKUP($B183,$B$2:$O182,9,0)),""))</f>
        <v/>
      </c>
      <c r="K183" s="43" t="str">
        <f>IF($B183="","",IFERROR(IF(VLOOKUP($B183,$B$2:$O182,10,0)="","",VLOOKUP($B183,$B$2:$O182,10,0)),""))</f>
        <v/>
      </c>
      <c r="L183" s="43" t="str">
        <f>IF($B183="","",IFERROR(IF(VLOOKUP($B183,$B$2:$O182,11,0)="","",VLOOKUP($B183,$B$2:$O182,11,0)),""))</f>
        <v/>
      </c>
      <c r="M183" s="43" t="str">
        <f>IF($B183="","",IFERROR(IF(VLOOKUP($B183,$B$2:$O182,12,0)="","",VLOOKUP($B183,$B$2:$O182,12,0)),""))</f>
        <v/>
      </c>
      <c r="N183" s="43" t="str">
        <f>IF($B183="","",IFERROR(IF(VLOOKUP($B183,$B$2:$O182,13,0)="","",VLOOKUP($B183,$B$2:$O182,13,0)),""))</f>
        <v/>
      </c>
      <c r="O183" s="43" t="str">
        <f>IF($B183="","",IFERROR(IF(VLOOKUP($B183,$B$2:$O182,14,0)="","",VLOOKUP($B183,$B$2:$O182,14,0)),""))</f>
        <v/>
      </c>
    </row>
    <row r="184" spans="1:15" x14ac:dyDescent="0.25">
      <c r="A184" t="str" cm="1">
        <f t="array" ref="A184">IF(OR(B184="",E184=""),"",CONCATENATE(IFERROR(IF(SEARCH(B184,_xlfn.TEXTJOIN(",",TRUE,IF(E$2:E183=E184,B$2:B183,"")))&gt;0,"Duplikát parametru","Parametr OK"),"Parametr OK"),"; ",MATCH(B184,B:B,0)))</f>
        <v/>
      </c>
      <c r="C184" s="13" t="str" cm="1">
        <f t="array" ref="C184">IF(A184="","",_xlfn.XLOOKUP(B184,'Parametry a typy produktů'!C:C,'Parametry a typy produktů'!A:B,"Parametr nenalezen"))</f>
        <v/>
      </c>
      <c r="E184" s="30"/>
      <c r="F184" s="43" t="str">
        <f>IF($B184="","",IFERROR(IF(VLOOKUP($B184,$B$2:$O183,5,0)="","",VLOOKUP($B184,$B$2:$O183,5,0)),""))</f>
        <v/>
      </c>
      <c r="G184" s="43" t="str">
        <f>IF($B184="","",IFERROR(IF(VLOOKUP($B184,$B$2:$O183,6,0)="","",VLOOKUP($B184,$B$2:$O183,6,0)),""))</f>
        <v/>
      </c>
      <c r="H184" s="43" t="str">
        <f>IF($B184="","",IFERROR(IF(VLOOKUP($B184,$B$2:$O183,7,0)="","",VLOOKUP($B184,$B$2:$O183,7,0)),""))</f>
        <v/>
      </c>
      <c r="I184" s="43" t="str">
        <f>IF($B184="","",IFERROR(IF(VLOOKUP($B184,$B$2:$O183,8,0)="","",VLOOKUP($B184,$B$2:$O183,8,0)),""))</f>
        <v/>
      </c>
      <c r="J184" s="43" t="str">
        <f>IF($B184="","",IFERROR(IF(VLOOKUP($B184,$B$2:$O183,9,0)="","",VLOOKUP($B184,$B$2:$O183,9,0)),""))</f>
        <v/>
      </c>
      <c r="K184" s="43" t="str">
        <f>IF($B184="","",IFERROR(IF(VLOOKUP($B184,$B$2:$O183,10,0)="","",VLOOKUP($B184,$B$2:$O183,10,0)),""))</f>
        <v/>
      </c>
      <c r="L184" s="43" t="str">
        <f>IF($B184="","",IFERROR(IF(VLOOKUP($B184,$B$2:$O183,11,0)="","",VLOOKUP($B184,$B$2:$O183,11,0)),""))</f>
        <v/>
      </c>
      <c r="M184" s="43" t="str">
        <f>IF($B184="","",IFERROR(IF(VLOOKUP($B184,$B$2:$O183,12,0)="","",VLOOKUP($B184,$B$2:$O183,12,0)),""))</f>
        <v/>
      </c>
      <c r="N184" s="43" t="str">
        <f>IF($B184="","",IFERROR(IF(VLOOKUP($B184,$B$2:$O183,13,0)="","",VLOOKUP($B184,$B$2:$O183,13,0)),""))</f>
        <v/>
      </c>
      <c r="O184" s="43" t="str">
        <f>IF($B184="","",IFERROR(IF(VLOOKUP($B184,$B$2:$O183,14,0)="","",VLOOKUP($B184,$B$2:$O183,14,0)),""))</f>
        <v/>
      </c>
    </row>
    <row r="185" spans="1:15" x14ac:dyDescent="0.25">
      <c r="A185" t="str" cm="1">
        <f t="array" ref="A185">IF(OR(B185="",E185=""),"",CONCATENATE(IFERROR(IF(SEARCH(B185,_xlfn.TEXTJOIN(",",TRUE,IF(E$2:E184=E185,B$2:B184,"")))&gt;0,"Duplikát parametru","Parametr OK"),"Parametr OK"),"; ",MATCH(B185,B:B,0)))</f>
        <v/>
      </c>
      <c r="C185" s="13" t="str" cm="1">
        <f t="array" ref="C185">IF(A185="","",_xlfn.XLOOKUP(B185,'Parametry a typy produktů'!C:C,'Parametry a typy produktů'!A:B,"Parametr nenalezen"))</f>
        <v/>
      </c>
      <c r="E185" s="30"/>
      <c r="F185" s="43" t="str">
        <f>IF($B185="","",IFERROR(IF(VLOOKUP($B185,$B$2:$O184,5,0)="","",VLOOKUP($B185,$B$2:$O184,5,0)),""))</f>
        <v/>
      </c>
      <c r="G185" s="43" t="str">
        <f>IF($B185="","",IFERROR(IF(VLOOKUP($B185,$B$2:$O184,6,0)="","",VLOOKUP($B185,$B$2:$O184,6,0)),""))</f>
        <v/>
      </c>
      <c r="H185" s="43" t="str">
        <f>IF($B185="","",IFERROR(IF(VLOOKUP($B185,$B$2:$O184,7,0)="","",VLOOKUP($B185,$B$2:$O184,7,0)),""))</f>
        <v/>
      </c>
      <c r="I185" s="43" t="str">
        <f>IF($B185="","",IFERROR(IF(VLOOKUP($B185,$B$2:$O184,8,0)="","",VLOOKUP($B185,$B$2:$O184,8,0)),""))</f>
        <v/>
      </c>
      <c r="J185" s="43" t="str">
        <f>IF($B185="","",IFERROR(IF(VLOOKUP($B185,$B$2:$O184,9,0)="","",VLOOKUP($B185,$B$2:$O184,9,0)),""))</f>
        <v/>
      </c>
      <c r="K185" s="43" t="str">
        <f>IF($B185="","",IFERROR(IF(VLOOKUP($B185,$B$2:$O184,10,0)="","",VLOOKUP($B185,$B$2:$O184,10,0)),""))</f>
        <v/>
      </c>
      <c r="L185" s="43" t="str">
        <f>IF($B185="","",IFERROR(IF(VLOOKUP($B185,$B$2:$O184,11,0)="","",VLOOKUP($B185,$B$2:$O184,11,0)),""))</f>
        <v/>
      </c>
      <c r="M185" s="43" t="str">
        <f>IF($B185="","",IFERROR(IF(VLOOKUP($B185,$B$2:$O184,12,0)="","",VLOOKUP($B185,$B$2:$O184,12,0)),""))</f>
        <v/>
      </c>
      <c r="N185" s="43" t="str">
        <f>IF($B185="","",IFERROR(IF(VLOOKUP($B185,$B$2:$O184,13,0)="","",VLOOKUP($B185,$B$2:$O184,13,0)),""))</f>
        <v/>
      </c>
      <c r="O185" s="43" t="str">
        <f>IF($B185="","",IFERROR(IF(VLOOKUP($B185,$B$2:$O184,14,0)="","",VLOOKUP($B185,$B$2:$O184,14,0)),""))</f>
        <v/>
      </c>
    </row>
    <row r="186" spans="1:15" x14ac:dyDescent="0.25">
      <c r="A186" t="str" cm="1">
        <f t="array" ref="A186">IF(OR(B186="",E186=""),"",CONCATENATE(IFERROR(IF(SEARCH(B186,_xlfn.TEXTJOIN(",",TRUE,IF(E$2:E185=E186,B$2:B185,"")))&gt;0,"Duplikát parametru","Parametr OK"),"Parametr OK"),"; ",MATCH(B186,B:B,0)))</f>
        <v/>
      </c>
      <c r="C186" s="13" t="str" cm="1">
        <f t="array" ref="C186">IF(A186="","",_xlfn.XLOOKUP(B186,'Parametry a typy produktů'!C:C,'Parametry a typy produktů'!A:B,"Parametr nenalezen"))</f>
        <v/>
      </c>
      <c r="E186" s="30"/>
      <c r="F186" s="43" t="str">
        <f>IF($B186="","",IFERROR(IF(VLOOKUP($B186,$B$2:$O185,5,0)="","",VLOOKUP($B186,$B$2:$O185,5,0)),""))</f>
        <v/>
      </c>
      <c r="G186" s="43" t="str">
        <f>IF($B186="","",IFERROR(IF(VLOOKUP($B186,$B$2:$O185,6,0)="","",VLOOKUP($B186,$B$2:$O185,6,0)),""))</f>
        <v/>
      </c>
      <c r="H186" s="43" t="str">
        <f>IF($B186="","",IFERROR(IF(VLOOKUP($B186,$B$2:$O185,7,0)="","",VLOOKUP($B186,$B$2:$O185,7,0)),""))</f>
        <v/>
      </c>
      <c r="I186" s="43" t="str">
        <f>IF($B186="","",IFERROR(IF(VLOOKUP($B186,$B$2:$O185,8,0)="","",VLOOKUP($B186,$B$2:$O185,8,0)),""))</f>
        <v/>
      </c>
      <c r="J186" s="43" t="str">
        <f>IF($B186="","",IFERROR(IF(VLOOKUP($B186,$B$2:$O185,9,0)="","",VLOOKUP($B186,$B$2:$O185,9,0)),""))</f>
        <v/>
      </c>
      <c r="K186" s="43" t="str">
        <f>IF($B186="","",IFERROR(IF(VLOOKUP($B186,$B$2:$O185,10,0)="","",VLOOKUP($B186,$B$2:$O185,10,0)),""))</f>
        <v/>
      </c>
      <c r="L186" s="43" t="str">
        <f>IF($B186="","",IFERROR(IF(VLOOKUP($B186,$B$2:$O185,11,0)="","",VLOOKUP($B186,$B$2:$O185,11,0)),""))</f>
        <v/>
      </c>
      <c r="M186" s="43" t="str">
        <f>IF($B186="","",IFERROR(IF(VLOOKUP($B186,$B$2:$O185,12,0)="","",VLOOKUP($B186,$B$2:$O185,12,0)),""))</f>
        <v/>
      </c>
      <c r="N186" s="43" t="str">
        <f>IF($B186="","",IFERROR(IF(VLOOKUP($B186,$B$2:$O185,13,0)="","",VLOOKUP($B186,$B$2:$O185,13,0)),""))</f>
        <v/>
      </c>
      <c r="O186" s="43" t="str">
        <f>IF($B186="","",IFERROR(IF(VLOOKUP($B186,$B$2:$O185,14,0)="","",VLOOKUP($B186,$B$2:$O185,14,0)),""))</f>
        <v/>
      </c>
    </row>
    <row r="187" spans="1:15" x14ac:dyDescent="0.25">
      <c r="A187" t="str" cm="1">
        <f t="array" ref="A187">IF(OR(B187="",E187=""),"",CONCATENATE(IFERROR(IF(SEARCH(B187,_xlfn.TEXTJOIN(",",TRUE,IF(E$2:E186=E187,B$2:B186,"")))&gt;0,"Duplikát parametru","Parametr OK"),"Parametr OK"),"; ",MATCH(B187,B:B,0)))</f>
        <v/>
      </c>
      <c r="C187" s="13" t="str" cm="1">
        <f t="array" ref="C187">IF(A187="","",_xlfn.XLOOKUP(B187,'Parametry a typy produktů'!C:C,'Parametry a typy produktů'!A:B,"Parametr nenalezen"))</f>
        <v/>
      </c>
      <c r="E187" s="30"/>
      <c r="F187" s="43" t="str">
        <f>IF($B187="","",IFERROR(IF(VLOOKUP($B187,$B$2:$O186,5,0)="","",VLOOKUP($B187,$B$2:$O186,5,0)),""))</f>
        <v/>
      </c>
      <c r="G187" s="43" t="str">
        <f>IF($B187="","",IFERROR(IF(VLOOKUP($B187,$B$2:$O186,6,0)="","",VLOOKUP($B187,$B$2:$O186,6,0)),""))</f>
        <v/>
      </c>
      <c r="H187" s="43" t="str">
        <f>IF($B187="","",IFERROR(IF(VLOOKUP($B187,$B$2:$O186,7,0)="","",VLOOKUP($B187,$B$2:$O186,7,0)),""))</f>
        <v/>
      </c>
      <c r="I187" s="43" t="str">
        <f>IF($B187="","",IFERROR(IF(VLOOKUP($B187,$B$2:$O186,8,0)="","",VLOOKUP($B187,$B$2:$O186,8,0)),""))</f>
        <v/>
      </c>
      <c r="J187" s="43" t="str">
        <f>IF($B187="","",IFERROR(IF(VLOOKUP($B187,$B$2:$O186,9,0)="","",VLOOKUP($B187,$B$2:$O186,9,0)),""))</f>
        <v/>
      </c>
      <c r="K187" s="43" t="str">
        <f>IF($B187="","",IFERROR(IF(VLOOKUP($B187,$B$2:$O186,10,0)="","",VLOOKUP($B187,$B$2:$O186,10,0)),""))</f>
        <v/>
      </c>
      <c r="L187" s="43" t="str">
        <f>IF($B187="","",IFERROR(IF(VLOOKUP($B187,$B$2:$O186,11,0)="","",VLOOKUP($B187,$B$2:$O186,11,0)),""))</f>
        <v/>
      </c>
      <c r="M187" s="43" t="str">
        <f>IF($B187="","",IFERROR(IF(VLOOKUP($B187,$B$2:$O186,12,0)="","",VLOOKUP($B187,$B$2:$O186,12,0)),""))</f>
        <v/>
      </c>
      <c r="N187" s="43" t="str">
        <f>IF($B187="","",IFERROR(IF(VLOOKUP($B187,$B$2:$O186,13,0)="","",VLOOKUP($B187,$B$2:$O186,13,0)),""))</f>
        <v/>
      </c>
      <c r="O187" s="43" t="str">
        <f>IF($B187="","",IFERROR(IF(VLOOKUP($B187,$B$2:$O186,14,0)="","",VLOOKUP($B187,$B$2:$O186,14,0)),""))</f>
        <v/>
      </c>
    </row>
    <row r="188" spans="1:15" x14ac:dyDescent="0.25">
      <c r="A188" t="str" cm="1">
        <f t="array" ref="A188">IF(OR(B188="",E188=""),"",CONCATENATE(IFERROR(IF(SEARCH(B188,_xlfn.TEXTJOIN(",",TRUE,IF(E$2:E187=E188,B$2:B187,"")))&gt;0,"Duplikát parametru","Parametr OK"),"Parametr OK"),"; ",MATCH(B188,B:B,0)))</f>
        <v/>
      </c>
      <c r="C188" s="13" t="str" cm="1">
        <f t="array" ref="C188">IF(A188="","",_xlfn.XLOOKUP(B188,'Parametry a typy produktů'!C:C,'Parametry a typy produktů'!A:B,"Parametr nenalezen"))</f>
        <v/>
      </c>
      <c r="E188" s="30"/>
      <c r="F188" s="43" t="str">
        <f>IF($B188="","",IFERROR(IF(VLOOKUP($B188,$B$2:$O187,5,0)="","",VLOOKUP($B188,$B$2:$O187,5,0)),""))</f>
        <v/>
      </c>
      <c r="G188" s="43" t="str">
        <f>IF($B188="","",IFERROR(IF(VLOOKUP($B188,$B$2:$O187,6,0)="","",VLOOKUP($B188,$B$2:$O187,6,0)),""))</f>
        <v/>
      </c>
      <c r="H188" s="43" t="str">
        <f>IF($B188="","",IFERROR(IF(VLOOKUP($B188,$B$2:$O187,7,0)="","",VLOOKUP($B188,$B$2:$O187,7,0)),""))</f>
        <v/>
      </c>
      <c r="I188" s="43" t="str">
        <f>IF($B188="","",IFERROR(IF(VLOOKUP($B188,$B$2:$O187,8,0)="","",VLOOKUP($B188,$B$2:$O187,8,0)),""))</f>
        <v/>
      </c>
      <c r="J188" s="43" t="str">
        <f>IF($B188="","",IFERROR(IF(VLOOKUP($B188,$B$2:$O187,9,0)="","",VLOOKUP($B188,$B$2:$O187,9,0)),""))</f>
        <v/>
      </c>
      <c r="K188" s="43" t="str">
        <f>IF($B188="","",IFERROR(IF(VLOOKUP($B188,$B$2:$O187,10,0)="","",VLOOKUP($B188,$B$2:$O187,10,0)),""))</f>
        <v/>
      </c>
      <c r="L188" s="43" t="str">
        <f>IF($B188="","",IFERROR(IF(VLOOKUP($B188,$B$2:$O187,11,0)="","",VLOOKUP($B188,$B$2:$O187,11,0)),""))</f>
        <v/>
      </c>
      <c r="M188" s="43" t="str">
        <f>IF($B188="","",IFERROR(IF(VLOOKUP($B188,$B$2:$O187,12,0)="","",VLOOKUP($B188,$B$2:$O187,12,0)),""))</f>
        <v/>
      </c>
      <c r="N188" s="43" t="str">
        <f>IF($B188="","",IFERROR(IF(VLOOKUP($B188,$B$2:$O187,13,0)="","",VLOOKUP($B188,$B$2:$O187,13,0)),""))</f>
        <v/>
      </c>
      <c r="O188" s="43" t="str">
        <f>IF($B188="","",IFERROR(IF(VLOOKUP($B188,$B$2:$O187,14,0)="","",VLOOKUP($B188,$B$2:$O187,14,0)),""))</f>
        <v/>
      </c>
    </row>
    <row r="189" spans="1:15" x14ac:dyDescent="0.25">
      <c r="A189" t="str" cm="1">
        <f t="array" ref="A189">IF(OR(B189="",E189=""),"",CONCATENATE(IFERROR(IF(SEARCH(B189,_xlfn.TEXTJOIN(",",TRUE,IF(E$2:E188=E189,B$2:B188,"")))&gt;0,"Duplikát parametru","Parametr OK"),"Parametr OK"),"; ",MATCH(B189,B:B,0)))</f>
        <v/>
      </c>
      <c r="C189" s="13" t="str" cm="1">
        <f t="array" ref="C189">IF(A189="","",_xlfn.XLOOKUP(B189,'Parametry a typy produktů'!C:C,'Parametry a typy produktů'!A:B,"Parametr nenalezen"))</f>
        <v/>
      </c>
      <c r="E189" s="30"/>
      <c r="F189" s="43" t="str">
        <f>IF($B189="","",IFERROR(IF(VLOOKUP($B189,$B$2:$O188,5,0)="","",VLOOKUP($B189,$B$2:$O188,5,0)),""))</f>
        <v/>
      </c>
      <c r="G189" s="43" t="str">
        <f>IF($B189="","",IFERROR(IF(VLOOKUP($B189,$B$2:$O188,6,0)="","",VLOOKUP($B189,$B$2:$O188,6,0)),""))</f>
        <v/>
      </c>
      <c r="H189" s="43" t="str">
        <f>IF($B189="","",IFERROR(IF(VLOOKUP($B189,$B$2:$O188,7,0)="","",VLOOKUP($B189,$B$2:$O188,7,0)),""))</f>
        <v/>
      </c>
      <c r="I189" s="43" t="str">
        <f>IF($B189="","",IFERROR(IF(VLOOKUP($B189,$B$2:$O188,8,0)="","",VLOOKUP($B189,$B$2:$O188,8,0)),""))</f>
        <v/>
      </c>
      <c r="J189" s="43" t="str">
        <f>IF($B189="","",IFERROR(IF(VLOOKUP($B189,$B$2:$O188,9,0)="","",VLOOKUP($B189,$B$2:$O188,9,0)),""))</f>
        <v/>
      </c>
      <c r="K189" s="43" t="str">
        <f>IF($B189="","",IFERROR(IF(VLOOKUP($B189,$B$2:$O188,10,0)="","",VLOOKUP($B189,$B$2:$O188,10,0)),""))</f>
        <v/>
      </c>
      <c r="L189" s="43" t="str">
        <f>IF($B189="","",IFERROR(IF(VLOOKUP($B189,$B$2:$O188,11,0)="","",VLOOKUP($B189,$B$2:$O188,11,0)),""))</f>
        <v/>
      </c>
      <c r="M189" s="43" t="str">
        <f>IF($B189="","",IFERROR(IF(VLOOKUP($B189,$B$2:$O188,12,0)="","",VLOOKUP($B189,$B$2:$O188,12,0)),""))</f>
        <v/>
      </c>
      <c r="N189" s="43" t="str">
        <f>IF($B189="","",IFERROR(IF(VLOOKUP($B189,$B$2:$O188,13,0)="","",VLOOKUP($B189,$B$2:$O188,13,0)),""))</f>
        <v/>
      </c>
      <c r="O189" s="43" t="str">
        <f>IF($B189="","",IFERROR(IF(VLOOKUP($B189,$B$2:$O188,14,0)="","",VLOOKUP($B189,$B$2:$O188,14,0)),""))</f>
        <v/>
      </c>
    </row>
    <row r="190" spans="1:15" x14ac:dyDescent="0.25">
      <c r="A190" t="str" cm="1">
        <f t="array" ref="A190">IF(OR(B190="",E190=""),"",CONCATENATE(IFERROR(IF(SEARCH(B190,_xlfn.TEXTJOIN(",",TRUE,IF(E$2:E189=E190,B$2:B189,"")))&gt;0,"Duplikát parametru","Parametr OK"),"Parametr OK"),"; ",MATCH(B190,B:B,0)))</f>
        <v/>
      </c>
      <c r="C190" s="13" t="str" cm="1">
        <f t="array" ref="C190">IF(A190="","",_xlfn.XLOOKUP(B190,'Parametry a typy produktů'!C:C,'Parametry a typy produktů'!A:B,"Parametr nenalezen"))</f>
        <v/>
      </c>
      <c r="E190" s="30"/>
      <c r="F190" s="43" t="str">
        <f>IF($B190="","",IFERROR(IF(VLOOKUP($B190,$B$2:$O189,5,0)="","",VLOOKUP($B190,$B$2:$O189,5,0)),""))</f>
        <v/>
      </c>
      <c r="G190" s="43" t="str">
        <f>IF($B190="","",IFERROR(IF(VLOOKUP($B190,$B$2:$O189,6,0)="","",VLOOKUP($B190,$B$2:$O189,6,0)),""))</f>
        <v/>
      </c>
      <c r="H190" s="43" t="str">
        <f>IF($B190="","",IFERROR(IF(VLOOKUP($B190,$B$2:$O189,7,0)="","",VLOOKUP($B190,$B$2:$O189,7,0)),""))</f>
        <v/>
      </c>
      <c r="I190" s="43" t="str">
        <f>IF($B190="","",IFERROR(IF(VLOOKUP($B190,$B$2:$O189,8,0)="","",VLOOKUP($B190,$B$2:$O189,8,0)),""))</f>
        <v/>
      </c>
      <c r="J190" s="43" t="str">
        <f>IF($B190="","",IFERROR(IF(VLOOKUP($B190,$B$2:$O189,9,0)="","",VLOOKUP($B190,$B$2:$O189,9,0)),""))</f>
        <v/>
      </c>
      <c r="K190" s="43" t="str">
        <f>IF($B190="","",IFERROR(IF(VLOOKUP($B190,$B$2:$O189,10,0)="","",VLOOKUP($B190,$B$2:$O189,10,0)),""))</f>
        <v/>
      </c>
      <c r="L190" s="43" t="str">
        <f>IF($B190="","",IFERROR(IF(VLOOKUP($B190,$B$2:$O189,11,0)="","",VLOOKUP($B190,$B$2:$O189,11,0)),""))</f>
        <v/>
      </c>
      <c r="M190" s="43" t="str">
        <f>IF($B190="","",IFERROR(IF(VLOOKUP($B190,$B$2:$O189,12,0)="","",VLOOKUP($B190,$B$2:$O189,12,0)),""))</f>
        <v/>
      </c>
      <c r="N190" s="43" t="str">
        <f>IF($B190="","",IFERROR(IF(VLOOKUP($B190,$B$2:$O189,13,0)="","",VLOOKUP($B190,$B$2:$O189,13,0)),""))</f>
        <v/>
      </c>
      <c r="O190" s="43" t="str">
        <f>IF($B190="","",IFERROR(IF(VLOOKUP($B190,$B$2:$O189,14,0)="","",VLOOKUP($B190,$B$2:$O189,14,0)),""))</f>
        <v/>
      </c>
    </row>
    <row r="191" spans="1:15" x14ac:dyDescent="0.25">
      <c r="A191" t="str" cm="1">
        <f t="array" ref="A191">IF(OR(B191="",E191=""),"",CONCATENATE(IFERROR(IF(SEARCH(B191,_xlfn.TEXTJOIN(",",TRUE,IF(E$2:E190=E191,B$2:B190,"")))&gt;0,"Duplikát parametru","Parametr OK"),"Parametr OK"),"; ",MATCH(B191,B:B,0)))</f>
        <v/>
      </c>
      <c r="C191" s="13" t="str" cm="1">
        <f t="array" ref="C191">IF(A191="","",_xlfn.XLOOKUP(B191,'Parametry a typy produktů'!C:C,'Parametry a typy produktů'!A:B,"Parametr nenalezen"))</f>
        <v/>
      </c>
      <c r="E191" s="30"/>
      <c r="F191" s="43" t="str">
        <f>IF($B191="","",IFERROR(IF(VLOOKUP($B191,$B$2:$O190,5,0)="","",VLOOKUP($B191,$B$2:$O190,5,0)),""))</f>
        <v/>
      </c>
      <c r="G191" s="43" t="str">
        <f>IF($B191="","",IFERROR(IF(VLOOKUP($B191,$B$2:$O190,6,0)="","",VLOOKUP($B191,$B$2:$O190,6,0)),""))</f>
        <v/>
      </c>
      <c r="H191" s="43" t="str">
        <f>IF($B191="","",IFERROR(IF(VLOOKUP($B191,$B$2:$O190,7,0)="","",VLOOKUP($B191,$B$2:$O190,7,0)),""))</f>
        <v/>
      </c>
      <c r="I191" s="43" t="str">
        <f>IF($B191="","",IFERROR(IF(VLOOKUP($B191,$B$2:$O190,8,0)="","",VLOOKUP($B191,$B$2:$O190,8,0)),""))</f>
        <v/>
      </c>
      <c r="J191" s="43" t="str">
        <f>IF($B191="","",IFERROR(IF(VLOOKUP($B191,$B$2:$O190,9,0)="","",VLOOKUP($B191,$B$2:$O190,9,0)),""))</f>
        <v/>
      </c>
      <c r="K191" s="43" t="str">
        <f>IF($B191="","",IFERROR(IF(VLOOKUP($B191,$B$2:$O190,10,0)="","",VLOOKUP($B191,$B$2:$O190,10,0)),""))</f>
        <v/>
      </c>
      <c r="L191" s="43" t="str">
        <f>IF($B191="","",IFERROR(IF(VLOOKUP($B191,$B$2:$O190,11,0)="","",VLOOKUP($B191,$B$2:$O190,11,0)),""))</f>
        <v/>
      </c>
      <c r="M191" s="43" t="str">
        <f>IF($B191="","",IFERROR(IF(VLOOKUP($B191,$B$2:$O190,12,0)="","",VLOOKUP($B191,$B$2:$O190,12,0)),""))</f>
        <v/>
      </c>
      <c r="N191" s="43" t="str">
        <f>IF($B191="","",IFERROR(IF(VLOOKUP($B191,$B$2:$O190,13,0)="","",VLOOKUP($B191,$B$2:$O190,13,0)),""))</f>
        <v/>
      </c>
      <c r="O191" s="43" t="str">
        <f>IF($B191="","",IFERROR(IF(VLOOKUP($B191,$B$2:$O190,14,0)="","",VLOOKUP($B191,$B$2:$O190,14,0)),""))</f>
        <v/>
      </c>
    </row>
    <row r="192" spans="1:15" x14ac:dyDescent="0.25">
      <c r="A192" t="str" cm="1">
        <f t="array" ref="A192">IF(OR(B192="",E192=""),"",CONCATENATE(IFERROR(IF(SEARCH(B192,_xlfn.TEXTJOIN(",",TRUE,IF(E$2:E191=E192,B$2:B191,"")))&gt;0,"Duplikát parametru","Parametr OK"),"Parametr OK"),"; ",MATCH(B192,B:B,0)))</f>
        <v/>
      </c>
      <c r="C192" s="13" t="str" cm="1">
        <f t="array" ref="C192">IF(A192="","",_xlfn.XLOOKUP(B192,'Parametry a typy produktů'!C:C,'Parametry a typy produktů'!A:B,"Parametr nenalezen"))</f>
        <v/>
      </c>
      <c r="E192" s="30"/>
      <c r="F192" s="43" t="str">
        <f>IF($B192="","",IFERROR(IF(VLOOKUP($B192,$B$2:$O191,5,0)="","",VLOOKUP($B192,$B$2:$O191,5,0)),""))</f>
        <v/>
      </c>
      <c r="G192" s="43" t="str">
        <f>IF($B192="","",IFERROR(IF(VLOOKUP($B192,$B$2:$O191,6,0)="","",VLOOKUP($B192,$B$2:$O191,6,0)),""))</f>
        <v/>
      </c>
      <c r="H192" s="43" t="str">
        <f>IF($B192="","",IFERROR(IF(VLOOKUP($B192,$B$2:$O191,7,0)="","",VLOOKUP($B192,$B$2:$O191,7,0)),""))</f>
        <v/>
      </c>
      <c r="I192" s="43" t="str">
        <f>IF($B192="","",IFERROR(IF(VLOOKUP($B192,$B$2:$O191,8,0)="","",VLOOKUP($B192,$B$2:$O191,8,0)),""))</f>
        <v/>
      </c>
      <c r="J192" s="43" t="str">
        <f>IF($B192="","",IFERROR(IF(VLOOKUP($B192,$B$2:$O191,9,0)="","",VLOOKUP($B192,$B$2:$O191,9,0)),""))</f>
        <v/>
      </c>
      <c r="K192" s="43" t="str">
        <f>IF($B192="","",IFERROR(IF(VLOOKUP($B192,$B$2:$O191,10,0)="","",VLOOKUP($B192,$B$2:$O191,10,0)),""))</f>
        <v/>
      </c>
      <c r="L192" s="43" t="str">
        <f>IF($B192="","",IFERROR(IF(VLOOKUP($B192,$B$2:$O191,11,0)="","",VLOOKUP($B192,$B$2:$O191,11,0)),""))</f>
        <v/>
      </c>
      <c r="M192" s="43" t="str">
        <f>IF($B192="","",IFERROR(IF(VLOOKUP($B192,$B$2:$O191,12,0)="","",VLOOKUP($B192,$B$2:$O191,12,0)),""))</f>
        <v/>
      </c>
      <c r="N192" s="43" t="str">
        <f>IF($B192="","",IFERROR(IF(VLOOKUP($B192,$B$2:$O191,13,0)="","",VLOOKUP($B192,$B$2:$O191,13,0)),""))</f>
        <v/>
      </c>
      <c r="O192" s="43" t="str">
        <f>IF($B192="","",IFERROR(IF(VLOOKUP($B192,$B$2:$O191,14,0)="","",VLOOKUP($B192,$B$2:$O191,14,0)),""))</f>
        <v/>
      </c>
    </row>
    <row r="193" spans="1:15" x14ac:dyDescent="0.25">
      <c r="A193" t="str" cm="1">
        <f t="array" ref="A193">IF(OR(B193="",E193=""),"",CONCATENATE(IFERROR(IF(SEARCH(B193,_xlfn.TEXTJOIN(",",TRUE,IF(E$2:E192=E193,B$2:B192,"")))&gt;0,"Duplikát parametru","Parametr OK"),"Parametr OK"),"; ",MATCH(B193,B:B,0)))</f>
        <v/>
      </c>
      <c r="C193" s="13" t="str" cm="1">
        <f t="array" ref="C193">IF(A193="","",_xlfn.XLOOKUP(B193,'Parametry a typy produktů'!C:C,'Parametry a typy produktů'!A:B,"Parametr nenalezen"))</f>
        <v/>
      </c>
      <c r="E193" s="30"/>
      <c r="F193" s="43" t="str">
        <f>IF($B193="","",IFERROR(IF(VLOOKUP($B193,$B$2:$O192,5,0)="","",VLOOKUP($B193,$B$2:$O192,5,0)),""))</f>
        <v/>
      </c>
      <c r="G193" s="43" t="str">
        <f>IF($B193="","",IFERROR(IF(VLOOKUP($B193,$B$2:$O192,6,0)="","",VLOOKUP($B193,$B$2:$O192,6,0)),""))</f>
        <v/>
      </c>
      <c r="H193" s="43" t="str">
        <f>IF($B193="","",IFERROR(IF(VLOOKUP($B193,$B$2:$O192,7,0)="","",VLOOKUP($B193,$B$2:$O192,7,0)),""))</f>
        <v/>
      </c>
      <c r="I193" s="43" t="str">
        <f>IF($B193="","",IFERROR(IF(VLOOKUP($B193,$B$2:$O192,8,0)="","",VLOOKUP($B193,$B$2:$O192,8,0)),""))</f>
        <v/>
      </c>
      <c r="J193" s="43" t="str">
        <f>IF($B193="","",IFERROR(IF(VLOOKUP($B193,$B$2:$O192,9,0)="","",VLOOKUP($B193,$B$2:$O192,9,0)),""))</f>
        <v/>
      </c>
      <c r="K193" s="43" t="str">
        <f>IF($B193="","",IFERROR(IF(VLOOKUP($B193,$B$2:$O192,10,0)="","",VLOOKUP($B193,$B$2:$O192,10,0)),""))</f>
        <v/>
      </c>
      <c r="L193" s="43" t="str">
        <f>IF($B193="","",IFERROR(IF(VLOOKUP($B193,$B$2:$O192,11,0)="","",VLOOKUP($B193,$B$2:$O192,11,0)),""))</f>
        <v/>
      </c>
      <c r="M193" s="43" t="str">
        <f>IF($B193="","",IFERROR(IF(VLOOKUP($B193,$B$2:$O192,12,0)="","",VLOOKUP($B193,$B$2:$O192,12,0)),""))</f>
        <v/>
      </c>
      <c r="N193" s="43" t="str">
        <f>IF($B193="","",IFERROR(IF(VLOOKUP($B193,$B$2:$O192,13,0)="","",VLOOKUP($B193,$B$2:$O192,13,0)),""))</f>
        <v/>
      </c>
      <c r="O193" s="43" t="str">
        <f>IF($B193="","",IFERROR(IF(VLOOKUP($B193,$B$2:$O192,14,0)="","",VLOOKUP($B193,$B$2:$O192,14,0)),""))</f>
        <v/>
      </c>
    </row>
    <row r="194" spans="1:15" x14ac:dyDescent="0.25">
      <c r="A194" t="str" cm="1">
        <f t="array" ref="A194">IF(OR(B194="",E194=""),"",CONCATENATE(IFERROR(IF(SEARCH(B194,_xlfn.TEXTJOIN(",",TRUE,IF(E$2:E193=E194,B$2:B193,"")))&gt;0,"Duplikát parametru","Parametr OK"),"Parametr OK"),"; ",MATCH(B194,B:B,0)))</f>
        <v/>
      </c>
      <c r="C194" s="13" t="str" cm="1">
        <f t="array" ref="C194">IF(A194="","",_xlfn.XLOOKUP(B194,'Parametry a typy produktů'!C:C,'Parametry a typy produktů'!A:B,"Parametr nenalezen"))</f>
        <v/>
      </c>
      <c r="E194" s="30"/>
      <c r="F194" s="43" t="str">
        <f>IF($B194="","",IFERROR(IF(VLOOKUP($B194,$B$2:$O193,5,0)="","",VLOOKUP($B194,$B$2:$O193,5,0)),""))</f>
        <v/>
      </c>
      <c r="G194" s="43" t="str">
        <f>IF($B194="","",IFERROR(IF(VLOOKUP($B194,$B$2:$O193,6,0)="","",VLOOKUP($B194,$B$2:$O193,6,0)),""))</f>
        <v/>
      </c>
      <c r="H194" s="43" t="str">
        <f>IF($B194="","",IFERROR(IF(VLOOKUP($B194,$B$2:$O193,7,0)="","",VLOOKUP($B194,$B$2:$O193,7,0)),""))</f>
        <v/>
      </c>
      <c r="I194" s="43" t="str">
        <f>IF($B194="","",IFERROR(IF(VLOOKUP($B194,$B$2:$O193,8,0)="","",VLOOKUP($B194,$B$2:$O193,8,0)),""))</f>
        <v/>
      </c>
      <c r="J194" s="43" t="str">
        <f>IF($B194="","",IFERROR(IF(VLOOKUP($B194,$B$2:$O193,9,0)="","",VLOOKUP($B194,$B$2:$O193,9,0)),""))</f>
        <v/>
      </c>
      <c r="K194" s="43" t="str">
        <f>IF($B194="","",IFERROR(IF(VLOOKUP($B194,$B$2:$O193,10,0)="","",VLOOKUP($B194,$B$2:$O193,10,0)),""))</f>
        <v/>
      </c>
      <c r="L194" s="43" t="str">
        <f>IF($B194="","",IFERROR(IF(VLOOKUP($B194,$B$2:$O193,11,0)="","",VLOOKUP($B194,$B$2:$O193,11,0)),""))</f>
        <v/>
      </c>
      <c r="M194" s="43" t="str">
        <f>IF($B194="","",IFERROR(IF(VLOOKUP($B194,$B$2:$O193,12,0)="","",VLOOKUP($B194,$B$2:$O193,12,0)),""))</f>
        <v/>
      </c>
      <c r="N194" s="43" t="str">
        <f>IF($B194="","",IFERROR(IF(VLOOKUP($B194,$B$2:$O193,13,0)="","",VLOOKUP($B194,$B$2:$O193,13,0)),""))</f>
        <v/>
      </c>
      <c r="O194" s="43" t="str">
        <f>IF($B194="","",IFERROR(IF(VLOOKUP($B194,$B$2:$O193,14,0)="","",VLOOKUP($B194,$B$2:$O193,14,0)),""))</f>
        <v/>
      </c>
    </row>
    <row r="195" spans="1:15" x14ac:dyDescent="0.25">
      <c r="A195" t="str" cm="1">
        <f t="array" ref="A195">IF(OR(B195="",E195=""),"",CONCATENATE(IFERROR(IF(SEARCH(B195,_xlfn.TEXTJOIN(",",TRUE,IF(E$2:E194=E195,B$2:B194,"")))&gt;0,"Duplikát parametru","Parametr OK"),"Parametr OK"),"; ",MATCH(B195,B:B,0)))</f>
        <v/>
      </c>
      <c r="C195" s="13" t="str" cm="1">
        <f t="array" ref="C195">IF(A195="","",_xlfn.XLOOKUP(B195,'Parametry a typy produktů'!C:C,'Parametry a typy produktů'!A:B,"Parametr nenalezen"))</f>
        <v/>
      </c>
      <c r="E195" s="30"/>
      <c r="F195" s="43" t="str">
        <f>IF($B195="","",IFERROR(IF(VLOOKUP($B195,$B$2:$O194,5,0)="","",VLOOKUP($B195,$B$2:$O194,5,0)),""))</f>
        <v/>
      </c>
      <c r="G195" s="43" t="str">
        <f>IF($B195="","",IFERROR(IF(VLOOKUP($B195,$B$2:$O194,6,0)="","",VLOOKUP($B195,$B$2:$O194,6,0)),""))</f>
        <v/>
      </c>
      <c r="H195" s="43" t="str">
        <f>IF($B195="","",IFERROR(IF(VLOOKUP($B195,$B$2:$O194,7,0)="","",VLOOKUP($B195,$B$2:$O194,7,0)),""))</f>
        <v/>
      </c>
      <c r="I195" s="43" t="str">
        <f>IF($B195="","",IFERROR(IF(VLOOKUP($B195,$B$2:$O194,8,0)="","",VLOOKUP($B195,$B$2:$O194,8,0)),""))</f>
        <v/>
      </c>
      <c r="J195" s="43" t="str">
        <f>IF($B195="","",IFERROR(IF(VLOOKUP($B195,$B$2:$O194,9,0)="","",VLOOKUP($B195,$B$2:$O194,9,0)),""))</f>
        <v/>
      </c>
      <c r="K195" s="43" t="str">
        <f>IF($B195="","",IFERROR(IF(VLOOKUP($B195,$B$2:$O194,10,0)="","",VLOOKUP($B195,$B$2:$O194,10,0)),""))</f>
        <v/>
      </c>
      <c r="L195" s="43" t="str">
        <f>IF($B195="","",IFERROR(IF(VLOOKUP($B195,$B$2:$O194,11,0)="","",VLOOKUP($B195,$B$2:$O194,11,0)),""))</f>
        <v/>
      </c>
      <c r="M195" s="43" t="str">
        <f>IF($B195="","",IFERROR(IF(VLOOKUP($B195,$B$2:$O194,12,0)="","",VLOOKUP($B195,$B$2:$O194,12,0)),""))</f>
        <v/>
      </c>
      <c r="N195" s="43" t="str">
        <f>IF($B195="","",IFERROR(IF(VLOOKUP($B195,$B$2:$O194,13,0)="","",VLOOKUP($B195,$B$2:$O194,13,0)),""))</f>
        <v/>
      </c>
      <c r="O195" s="43" t="str">
        <f>IF($B195="","",IFERROR(IF(VLOOKUP($B195,$B$2:$O194,14,0)="","",VLOOKUP($B195,$B$2:$O194,14,0)),""))</f>
        <v/>
      </c>
    </row>
    <row r="196" spans="1:15" x14ac:dyDescent="0.25">
      <c r="A196" t="str" cm="1">
        <f t="array" ref="A196">IF(OR(B196="",E196=""),"",CONCATENATE(IFERROR(IF(SEARCH(B196,_xlfn.TEXTJOIN(",",TRUE,IF(E$2:E195=E196,B$2:B195,"")))&gt;0,"Duplikát parametru","Parametr OK"),"Parametr OK"),"; ",MATCH(B196,B:B,0)))</f>
        <v/>
      </c>
      <c r="C196" s="13" t="str" cm="1">
        <f t="array" ref="C196">IF(A196="","",_xlfn.XLOOKUP(B196,'Parametry a typy produktů'!C:C,'Parametry a typy produktů'!A:B,"Parametr nenalezen"))</f>
        <v/>
      </c>
      <c r="E196" s="30"/>
      <c r="F196" s="43" t="str">
        <f>IF($B196="","",IFERROR(IF(VLOOKUP($B196,$B$2:$O195,5,0)="","",VLOOKUP($B196,$B$2:$O195,5,0)),""))</f>
        <v/>
      </c>
      <c r="G196" s="43" t="str">
        <f>IF($B196="","",IFERROR(IF(VLOOKUP($B196,$B$2:$O195,6,0)="","",VLOOKUP($B196,$B$2:$O195,6,0)),""))</f>
        <v/>
      </c>
      <c r="H196" s="43" t="str">
        <f>IF($B196="","",IFERROR(IF(VLOOKUP($B196,$B$2:$O195,7,0)="","",VLOOKUP($B196,$B$2:$O195,7,0)),""))</f>
        <v/>
      </c>
      <c r="I196" s="43" t="str">
        <f>IF($B196="","",IFERROR(IF(VLOOKUP($B196,$B$2:$O195,8,0)="","",VLOOKUP($B196,$B$2:$O195,8,0)),""))</f>
        <v/>
      </c>
      <c r="J196" s="43" t="str">
        <f>IF($B196="","",IFERROR(IF(VLOOKUP($B196,$B$2:$O195,9,0)="","",VLOOKUP($B196,$B$2:$O195,9,0)),""))</f>
        <v/>
      </c>
      <c r="K196" s="43" t="str">
        <f>IF($B196="","",IFERROR(IF(VLOOKUP($B196,$B$2:$O195,10,0)="","",VLOOKUP($B196,$B$2:$O195,10,0)),""))</f>
        <v/>
      </c>
      <c r="L196" s="43" t="str">
        <f>IF($B196="","",IFERROR(IF(VLOOKUP($B196,$B$2:$O195,11,0)="","",VLOOKUP($B196,$B$2:$O195,11,0)),""))</f>
        <v/>
      </c>
      <c r="M196" s="43" t="str">
        <f>IF($B196="","",IFERROR(IF(VLOOKUP($B196,$B$2:$O195,12,0)="","",VLOOKUP($B196,$B$2:$O195,12,0)),""))</f>
        <v/>
      </c>
      <c r="N196" s="43" t="str">
        <f>IF($B196="","",IFERROR(IF(VLOOKUP($B196,$B$2:$O195,13,0)="","",VLOOKUP($B196,$B$2:$O195,13,0)),""))</f>
        <v/>
      </c>
      <c r="O196" s="43" t="str">
        <f>IF($B196="","",IFERROR(IF(VLOOKUP($B196,$B$2:$O195,14,0)="","",VLOOKUP($B196,$B$2:$O195,14,0)),""))</f>
        <v/>
      </c>
    </row>
    <row r="197" spans="1:15" x14ac:dyDescent="0.25">
      <c r="A197" t="str" cm="1">
        <f t="array" ref="A197">IF(OR(B197="",E197=""),"",CONCATENATE(IFERROR(IF(SEARCH(B197,_xlfn.TEXTJOIN(",",TRUE,IF(E$2:E196=E197,B$2:B196,"")))&gt;0,"Duplikát parametru","Parametr OK"),"Parametr OK"),"; ",MATCH(B197,B:B,0)))</f>
        <v/>
      </c>
      <c r="C197" s="13" t="str" cm="1">
        <f t="array" ref="C197">IF(A197="","",_xlfn.XLOOKUP(B197,'Parametry a typy produktů'!C:C,'Parametry a typy produktů'!A:B,"Parametr nenalezen"))</f>
        <v/>
      </c>
      <c r="E197" s="30"/>
      <c r="F197" s="43" t="str">
        <f>IF($B197="","",IFERROR(IF(VLOOKUP($B197,$B$2:$O196,5,0)="","",VLOOKUP($B197,$B$2:$O196,5,0)),""))</f>
        <v/>
      </c>
      <c r="G197" s="43" t="str">
        <f>IF($B197="","",IFERROR(IF(VLOOKUP($B197,$B$2:$O196,6,0)="","",VLOOKUP($B197,$B$2:$O196,6,0)),""))</f>
        <v/>
      </c>
      <c r="H197" s="43" t="str">
        <f>IF($B197="","",IFERROR(IF(VLOOKUP($B197,$B$2:$O196,7,0)="","",VLOOKUP($B197,$B$2:$O196,7,0)),""))</f>
        <v/>
      </c>
      <c r="I197" s="43" t="str">
        <f>IF($B197="","",IFERROR(IF(VLOOKUP($B197,$B$2:$O196,8,0)="","",VLOOKUP($B197,$B$2:$O196,8,0)),""))</f>
        <v/>
      </c>
      <c r="J197" s="43" t="str">
        <f>IF($B197="","",IFERROR(IF(VLOOKUP($B197,$B$2:$O196,9,0)="","",VLOOKUP($B197,$B$2:$O196,9,0)),""))</f>
        <v/>
      </c>
      <c r="K197" s="43" t="str">
        <f>IF($B197="","",IFERROR(IF(VLOOKUP($B197,$B$2:$O196,10,0)="","",VLOOKUP($B197,$B$2:$O196,10,0)),""))</f>
        <v/>
      </c>
      <c r="L197" s="43" t="str">
        <f>IF($B197="","",IFERROR(IF(VLOOKUP($B197,$B$2:$O196,11,0)="","",VLOOKUP($B197,$B$2:$O196,11,0)),""))</f>
        <v/>
      </c>
      <c r="M197" s="43" t="str">
        <f>IF($B197="","",IFERROR(IF(VLOOKUP($B197,$B$2:$O196,12,0)="","",VLOOKUP($B197,$B$2:$O196,12,0)),""))</f>
        <v/>
      </c>
      <c r="N197" s="43" t="str">
        <f>IF($B197="","",IFERROR(IF(VLOOKUP($B197,$B$2:$O196,13,0)="","",VLOOKUP($B197,$B$2:$O196,13,0)),""))</f>
        <v/>
      </c>
      <c r="O197" s="43" t="str">
        <f>IF($B197="","",IFERROR(IF(VLOOKUP($B197,$B$2:$O196,14,0)="","",VLOOKUP($B197,$B$2:$O196,14,0)),""))</f>
        <v/>
      </c>
    </row>
    <row r="198" spans="1:15" x14ac:dyDescent="0.25">
      <c r="A198" t="str" cm="1">
        <f t="array" ref="A198">IF(OR(B198="",E198=""),"",CONCATENATE(IFERROR(IF(SEARCH(B198,_xlfn.TEXTJOIN(",",TRUE,IF(E$2:E197=E198,B$2:B197,"")))&gt;0,"Duplikát parametru","Parametr OK"),"Parametr OK"),"; ",MATCH(B198,B:B,0)))</f>
        <v/>
      </c>
      <c r="C198" s="13" t="str" cm="1">
        <f t="array" ref="C198">IF(A198="","",_xlfn.XLOOKUP(B198,'Parametry a typy produktů'!C:C,'Parametry a typy produktů'!A:B,"Parametr nenalezen"))</f>
        <v/>
      </c>
      <c r="E198" s="30"/>
      <c r="F198" s="43" t="str">
        <f>IF($B198="","",IFERROR(IF(VLOOKUP($B198,$B$2:$O197,5,0)="","",VLOOKUP($B198,$B$2:$O197,5,0)),""))</f>
        <v/>
      </c>
      <c r="G198" s="43" t="str">
        <f>IF($B198="","",IFERROR(IF(VLOOKUP($B198,$B$2:$O197,6,0)="","",VLOOKUP($B198,$B$2:$O197,6,0)),""))</f>
        <v/>
      </c>
      <c r="H198" s="43" t="str">
        <f>IF($B198="","",IFERROR(IF(VLOOKUP($B198,$B$2:$O197,7,0)="","",VLOOKUP($B198,$B$2:$O197,7,0)),""))</f>
        <v/>
      </c>
      <c r="I198" s="43" t="str">
        <f>IF($B198="","",IFERROR(IF(VLOOKUP($B198,$B$2:$O197,8,0)="","",VLOOKUP($B198,$B$2:$O197,8,0)),""))</f>
        <v/>
      </c>
      <c r="J198" s="43" t="str">
        <f>IF($B198="","",IFERROR(IF(VLOOKUP($B198,$B$2:$O197,9,0)="","",VLOOKUP($B198,$B$2:$O197,9,0)),""))</f>
        <v/>
      </c>
      <c r="K198" s="43" t="str">
        <f>IF($B198="","",IFERROR(IF(VLOOKUP($B198,$B$2:$O197,10,0)="","",VLOOKUP($B198,$B$2:$O197,10,0)),""))</f>
        <v/>
      </c>
      <c r="L198" s="43" t="str">
        <f>IF($B198="","",IFERROR(IF(VLOOKUP($B198,$B$2:$O197,11,0)="","",VLOOKUP($B198,$B$2:$O197,11,0)),""))</f>
        <v/>
      </c>
      <c r="M198" s="43" t="str">
        <f>IF($B198="","",IFERROR(IF(VLOOKUP($B198,$B$2:$O197,12,0)="","",VLOOKUP($B198,$B$2:$O197,12,0)),""))</f>
        <v/>
      </c>
      <c r="N198" s="43" t="str">
        <f>IF($B198="","",IFERROR(IF(VLOOKUP($B198,$B$2:$O197,13,0)="","",VLOOKUP($B198,$B$2:$O197,13,0)),""))</f>
        <v/>
      </c>
      <c r="O198" s="43" t="str">
        <f>IF($B198="","",IFERROR(IF(VLOOKUP($B198,$B$2:$O197,14,0)="","",VLOOKUP($B198,$B$2:$O197,14,0)),""))</f>
        <v/>
      </c>
    </row>
    <row r="199" spans="1:15" x14ac:dyDescent="0.25">
      <c r="A199" t="str" cm="1">
        <f t="array" ref="A199">IF(OR(B199="",E199=""),"",CONCATENATE(IFERROR(IF(SEARCH(B199,_xlfn.TEXTJOIN(",",TRUE,IF(E$2:E198=E199,B$2:B198,"")))&gt;0,"Duplikát parametru","Parametr OK"),"Parametr OK"),"; ",MATCH(B199,B:B,0)))</f>
        <v/>
      </c>
      <c r="C199" s="13" t="str" cm="1">
        <f t="array" ref="C199">IF(A199="","",_xlfn.XLOOKUP(B199,'Parametry a typy produktů'!C:C,'Parametry a typy produktů'!A:B,"Parametr nenalezen"))</f>
        <v/>
      </c>
      <c r="E199" s="30"/>
      <c r="F199" s="43" t="str">
        <f>IF($B199="","",IFERROR(IF(VLOOKUP($B199,$B$2:$O198,5,0)="","",VLOOKUP($B199,$B$2:$O198,5,0)),""))</f>
        <v/>
      </c>
      <c r="G199" s="43" t="str">
        <f>IF($B199="","",IFERROR(IF(VLOOKUP($B199,$B$2:$O198,6,0)="","",VLOOKUP($B199,$B$2:$O198,6,0)),""))</f>
        <v/>
      </c>
      <c r="H199" s="43" t="str">
        <f>IF($B199="","",IFERROR(IF(VLOOKUP($B199,$B$2:$O198,7,0)="","",VLOOKUP($B199,$B$2:$O198,7,0)),""))</f>
        <v/>
      </c>
      <c r="I199" s="43" t="str">
        <f>IF($B199="","",IFERROR(IF(VLOOKUP($B199,$B$2:$O198,8,0)="","",VLOOKUP($B199,$B$2:$O198,8,0)),""))</f>
        <v/>
      </c>
      <c r="J199" s="43" t="str">
        <f>IF($B199="","",IFERROR(IF(VLOOKUP($B199,$B$2:$O198,9,0)="","",VLOOKUP($B199,$B$2:$O198,9,0)),""))</f>
        <v/>
      </c>
      <c r="K199" s="43" t="str">
        <f>IF($B199="","",IFERROR(IF(VLOOKUP($B199,$B$2:$O198,10,0)="","",VLOOKUP($B199,$B$2:$O198,10,0)),""))</f>
        <v/>
      </c>
      <c r="L199" s="43" t="str">
        <f>IF($B199="","",IFERROR(IF(VLOOKUP($B199,$B$2:$O198,11,0)="","",VLOOKUP($B199,$B$2:$O198,11,0)),""))</f>
        <v/>
      </c>
      <c r="M199" s="43" t="str">
        <f>IF($B199="","",IFERROR(IF(VLOOKUP($B199,$B$2:$O198,12,0)="","",VLOOKUP($B199,$B$2:$O198,12,0)),""))</f>
        <v/>
      </c>
      <c r="N199" s="43" t="str">
        <f>IF($B199="","",IFERROR(IF(VLOOKUP($B199,$B$2:$O198,13,0)="","",VLOOKUP($B199,$B$2:$O198,13,0)),""))</f>
        <v/>
      </c>
      <c r="O199" s="43" t="str">
        <f>IF($B199="","",IFERROR(IF(VLOOKUP($B199,$B$2:$O198,14,0)="","",VLOOKUP($B199,$B$2:$O198,14,0)),""))</f>
        <v/>
      </c>
    </row>
    <row r="200" spans="1:15" x14ac:dyDescent="0.25">
      <c r="A200" t="str" cm="1">
        <f t="array" ref="A200">IF(OR(B200="",E200=""),"",CONCATENATE(IFERROR(IF(SEARCH(B200,_xlfn.TEXTJOIN(",",TRUE,IF(E$2:E199=E200,B$2:B199,"")))&gt;0,"Duplikát parametru","Parametr OK"),"Parametr OK"),"; ",MATCH(B200,B:B,0)))</f>
        <v/>
      </c>
      <c r="C200" s="13" t="str" cm="1">
        <f t="array" ref="C200">IF(A200="","",_xlfn.XLOOKUP(B200,'Parametry a typy produktů'!C:C,'Parametry a typy produktů'!A:B,"Parametr nenalezen"))</f>
        <v/>
      </c>
      <c r="E200" s="30"/>
      <c r="F200" s="43" t="str">
        <f>IF($B200="","",IFERROR(IF(VLOOKUP($B200,$B$2:$O199,5,0)="","",VLOOKUP($B200,$B$2:$O199,5,0)),""))</f>
        <v/>
      </c>
      <c r="G200" s="43" t="str">
        <f>IF($B200="","",IFERROR(IF(VLOOKUP($B200,$B$2:$O199,6,0)="","",VLOOKUP($B200,$B$2:$O199,6,0)),""))</f>
        <v/>
      </c>
      <c r="H200" s="43" t="str">
        <f>IF($B200="","",IFERROR(IF(VLOOKUP($B200,$B$2:$O199,7,0)="","",VLOOKUP($B200,$B$2:$O199,7,0)),""))</f>
        <v/>
      </c>
      <c r="I200" s="43" t="str">
        <f>IF($B200="","",IFERROR(IF(VLOOKUP($B200,$B$2:$O199,8,0)="","",VLOOKUP($B200,$B$2:$O199,8,0)),""))</f>
        <v/>
      </c>
      <c r="J200" s="43" t="str">
        <f>IF($B200="","",IFERROR(IF(VLOOKUP($B200,$B$2:$O199,9,0)="","",VLOOKUP($B200,$B$2:$O199,9,0)),""))</f>
        <v/>
      </c>
      <c r="K200" s="43" t="str">
        <f>IF($B200="","",IFERROR(IF(VLOOKUP($B200,$B$2:$O199,10,0)="","",VLOOKUP($B200,$B$2:$O199,10,0)),""))</f>
        <v/>
      </c>
      <c r="L200" s="43" t="str">
        <f>IF($B200="","",IFERROR(IF(VLOOKUP($B200,$B$2:$O199,11,0)="","",VLOOKUP($B200,$B$2:$O199,11,0)),""))</f>
        <v/>
      </c>
      <c r="M200" s="43" t="str">
        <f>IF($B200="","",IFERROR(IF(VLOOKUP($B200,$B$2:$O199,12,0)="","",VLOOKUP($B200,$B$2:$O199,12,0)),""))</f>
        <v/>
      </c>
      <c r="N200" s="43" t="str">
        <f>IF($B200="","",IFERROR(IF(VLOOKUP($B200,$B$2:$O199,13,0)="","",VLOOKUP($B200,$B$2:$O199,13,0)),""))</f>
        <v/>
      </c>
      <c r="O200" s="43" t="str">
        <f>IF($B200="","",IFERROR(IF(VLOOKUP($B200,$B$2:$O199,14,0)="","",VLOOKUP($B200,$B$2:$O199,14,0)),""))</f>
        <v/>
      </c>
    </row>
    <row r="201" spans="1:15" x14ac:dyDescent="0.25">
      <c r="A201" t="str" cm="1">
        <f t="array" ref="A201">IF(OR(B201="",E201=""),"",CONCATENATE(IFERROR(IF(SEARCH(B201,_xlfn.TEXTJOIN(",",TRUE,IF(E$2:E200=E201,B$2:B200,"")))&gt;0,"Duplikát parametru","Parametr OK"),"Parametr OK"),"; ",MATCH(B201,B:B,0)))</f>
        <v/>
      </c>
      <c r="C201" s="13" t="str" cm="1">
        <f t="array" ref="C201">IF(A201="","",_xlfn.XLOOKUP(B201,'Parametry a typy produktů'!C:C,'Parametry a typy produktů'!A:B,"Parametr nenalezen"))</f>
        <v/>
      </c>
      <c r="E201" s="30"/>
      <c r="F201" s="43" t="str">
        <f>IF($B201="","",IFERROR(IF(VLOOKUP($B201,$B$2:$O200,5,0)="","",VLOOKUP($B201,$B$2:$O200,5,0)),""))</f>
        <v/>
      </c>
      <c r="G201" s="43" t="str">
        <f>IF($B201="","",IFERROR(IF(VLOOKUP($B201,$B$2:$O200,6,0)="","",VLOOKUP($B201,$B$2:$O200,6,0)),""))</f>
        <v/>
      </c>
      <c r="H201" s="43" t="str">
        <f>IF($B201="","",IFERROR(IF(VLOOKUP($B201,$B$2:$O200,7,0)="","",VLOOKUP($B201,$B$2:$O200,7,0)),""))</f>
        <v/>
      </c>
      <c r="I201" s="43" t="str">
        <f>IF($B201="","",IFERROR(IF(VLOOKUP($B201,$B$2:$O200,8,0)="","",VLOOKUP($B201,$B$2:$O200,8,0)),""))</f>
        <v/>
      </c>
      <c r="J201" s="43" t="str">
        <f>IF($B201="","",IFERROR(IF(VLOOKUP($B201,$B$2:$O200,9,0)="","",VLOOKUP($B201,$B$2:$O200,9,0)),""))</f>
        <v/>
      </c>
      <c r="K201" s="43" t="str">
        <f>IF($B201="","",IFERROR(IF(VLOOKUP($B201,$B$2:$O200,10,0)="","",VLOOKUP($B201,$B$2:$O200,10,0)),""))</f>
        <v/>
      </c>
      <c r="L201" s="43" t="str">
        <f>IF($B201="","",IFERROR(IF(VLOOKUP($B201,$B$2:$O200,11,0)="","",VLOOKUP($B201,$B$2:$O200,11,0)),""))</f>
        <v/>
      </c>
      <c r="M201" s="43" t="str">
        <f>IF($B201="","",IFERROR(IF(VLOOKUP($B201,$B$2:$O200,12,0)="","",VLOOKUP($B201,$B$2:$O200,12,0)),""))</f>
        <v/>
      </c>
      <c r="N201" s="43" t="str">
        <f>IF($B201="","",IFERROR(IF(VLOOKUP($B201,$B$2:$O200,13,0)="","",VLOOKUP($B201,$B$2:$O200,13,0)),""))</f>
        <v/>
      </c>
      <c r="O201" s="43" t="str">
        <f>IF($B201="","",IFERROR(IF(VLOOKUP($B201,$B$2:$O200,14,0)="","",VLOOKUP($B201,$B$2:$O200,14,0)),""))</f>
        <v/>
      </c>
    </row>
    <row r="202" spans="1:15" x14ac:dyDescent="0.25">
      <c r="A202" t="str" cm="1">
        <f t="array" ref="A202">IF(OR(B202="",E202=""),"",CONCATENATE(IFERROR(IF(SEARCH(B202,_xlfn.TEXTJOIN(",",TRUE,IF(E$2:E201=E202,B$2:B201,"")))&gt;0,"Duplikát parametru","Parametr OK"),"Parametr OK"),"; ",MATCH(B202,B:B,0)))</f>
        <v/>
      </c>
      <c r="C202" s="13" t="str" cm="1">
        <f t="array" ref="C202">IF(A202="","",_xlfn.XLOOKUP(B202,'Parametry a typy produktů'!C:C,'Parametry a typy produktů'!A:B,"Parametr nenalezen"))</f>
        <v/>
      </c>
      <c r="E202" s="30"/>
      <c r="F202" s="43" t="str">
        <f>IF($B202="","",IFERROR(IF(VLOOKUP($B202,$B$2:$O201,5,0)="","",VLOOKUP($B202,$B$2:$O201,5,0)),""))</f>
        <v/>
      </c>
      <c r="G202" s="43" t="str">
        <f>IF($B202="","",IFERROR(IF(VLOOKUP($B202,$B$2:$O201,6,0)="","",VLOOKUP($B202,$B$2:$O201,6,0)),""))</f>
        <v/>
      </c>
      <c r="H202" s="43" t="str">
        <f>IF($B202="","",IFERROR(IF(VLOOKUP($B202,$B$2:$O201,7,0)="","",VLOOKUP($B202,$B$2:$O201,7,0)),""))</f>
        <v/>
      </c>
      <c r="I202" s="43" t="str">
        <f>IF($B202="","",IFERROR(IF(VLOOKUP($B202,$B$2:$O201,8,0)="","",VLOOKUP($B202,$B$2:$O201,8,0)),""))</f>
        <v/>
      </c>
      <c r="J202" s="43" t="str">
        <f>IF($B202="","",IFERROR(IF(VLOOKUP($B202,$B$2:$O201,9,0)="","",VLOOKUP($B202,$B$2:$O201,9,0)),""))</f>
        <v/>
      </c>
      <c r="K202" s="43" t="str">
        <f>IF($B202="","",IFERROR(IF(VLOOKUP($B202,$B$2:$O201,10,0)="","",VLOOKUP($B202,$B$2:$O201,10,0)),""))</f>
        <v/>
      </c>
      <c r="L202" s="43" t="str">
        <f>IF($B202="","",IFERROR(IF(VLOOKUP($B202,$B$2:$O201,11,0)="","",VLOOKUP($B202,$B$2:$O201,11,0)),""))</f>
        <v/>
      </c>
      <c r="M202" s="43" t="str">
        <f>IF($B202="","",IFERROR(IF(VLOOKUP($B202,$B$2:$O201,12,0)="","",VLOOKUP($B202,$B$2:$O201,12,0)),""))</f>
        <v/>
      </c>
      <c r="N202" s="43" t="str">
        <f>IF($B202="","",IFERROR(IF(VLOOKUP($B202,$B$2:$O201,13,0)="","",VLOOKUP($B202,$B$2:$O201,13,0)),""))</f>
        <v/>
      </c>
      <c r="O202" s="43" t="str">
        <f>IF($B202="","",IFERROR(IF(VLOOKUP($B202,$B$2:$O201,14,0)="","",VLOOKUP($B202,$B$2:$O201,14,0)),""))</f>
        <v/>
      </c>
    </row>
    <row r="203" spans="1:15" x14ac:dyDescent="0.25">
      <c r="A203" t="str" cm="1">
        <f t="array" ref="A203">IF(OR(B203="",E203=""),"",CONCATENATE(IFERROR(IF(SEARCH(B203,_xlfn.TEXTJOIN(",",TRUE,IF(E$2:E202=E203,B$2:B202,"")))&gt;0,"Duplikát parametru","Parametr OK"),"Parametr OK"),"; ",MATCH(B203,B:B,0)))</f>
        <v/>
      </c>
      <c r="C203" s="13" t="str" cm="1">
        <f t="array" ref="C203">IF(A203="","",_xlfn.XLOOKUP(B203,'Parametry a typy produktů'!C:C,'Parametry a typy produktů'!A:B,"Parametr nenalezen"))</f>
        <v/>
      </c>
      <c r="E203" s="30"/>
      <c r="F203" s="43" t="str">
        <f>IF($B203="","",IFERROR(IF(VLOOKUP($B203,$B$2:$O202,5,0)="","",VLOOKUP($B203,$B$2:$O202,5,0)),""))</f>
        <v/>
      </c>
      <c r="G203" s="43" t="str">
        <f>IF($B203="","",IFERROR(IF(VLOOKUP($B203,$B$2:$O202,6,0)="","",VLOOKUP($B203,$B$2:$O202,6,0)),""))</f>
        <v/>
      </c>
      <c r="H203" s="43" t="str">
        <f>IF($B203="","",IFERROR(IF(VLOOKUP($B203,$B$2:$O202,7,0)="","",VLOOKUP($B203,$B$2:$O202,7,0)),""))</f>
        <v/>
      </c>
      <c r="I203" s="43" t="str">
        <f>IF($B203="","",IFERROR(IF(VLOOKUP($B203,$B$2:$O202,8,0)="","",VLOOKUP($B203,$B$2:$O202,8,0)),""))</f>
        <v/>
      </c>
      <c r="J203" s="43" t="str">
        <f>IF($B203="","",IFERROR(IF(VLOOKUP($B203,$B$2:$O202,9,0)="","",VLOOKUP($B203,$B$2:$O202,9,0)),""))</f>
        <v/>
      </c>
      <c r="K203" s="43" t="str">
        <f>IF($B203="","",IFERROR(IF(VLOOKUP($B203,$B$2:$O202,10,0)="","",VLOOKUP($B203,$B$2:$O202,10,0)),""))</f>
        <v/>
      </c>
      <c r="L203" s="43" t="str">
        <f>IF($B203="","",IFERROR(IF(VLOOKUP($B203,$B$2:$O202,11,0)="","",VLOOKUP($B203,$B$2:$O202,11,0)),""))</f>
        <v/>
      </c>
      <c r="M203" s="43" t="str">
        <f>IF($B203="","",IFERROR(IF(VLOOKUP($B203,$B$2:$O202,12,0)="","",VLOOKUP($B203,$B$2:$O202,12,0)),""))</f>
        <v/>
      </c>
      <c r="N203" s="43" t="str">
        <f>IF($B203="","",IFERROR(IF(VLOOKUP($B203,$B$2:$O202,13,0)="","",VLOOKUP($B203,$B$2:$O202,13,0)),""))</f>
        <v/>
      </c>
      <c r="O203" s="43" t="str">
        <f>IF($B203="","",IFERROR(IF(VLOOKUP($B203,$B$2:$O202,14,0)="","",VLOOKUP($B203,$B$2:$O202,14,0)),""))</f>
        <v/>
      </c>
    </row>
    <row r="204" spans="1:15" x14ac:dyDescent="0.25">
      <c r="A204" t="str" cm="1">
        <f t="array" ref="A204">IF(OR(B204="",E204=""),"",CONCATENATE(IFERROR(IF(SEARCH(B204,_xlfn.TEXTJOIN(",",TRUE,IF(E$2:E203=E204,B$2:B203,"")))&gt;0,"Duplikát parametru","Parametr OK"),"Parametr OK"),"; ",MATCH(B204,B:B,0)))</f>
        <v/>
      </c>
      <c r="C204" s="13" t="str" cm="1">
        <f t="array" ref="C204">IF(A204="","",_xlfn.XLOOKUP(B204,'Parametry a typy produktů'!C:C,'Parametry a typy produktů'!A:B,"Parametr nenalezen"))</f>
        <v/>
      </c>
      <c r="E204" s="30"/>
      <c r="F204" s="43" t="str">
        <f>IF($B204="","",IFERROR(IF(VLOOKUP($B204,$B$2:$O203,5,0)="","",VLOOKUP($B204,$B$2:$O203,5,0)),""))</f>
        <v/>
      </c>
      <c r="G204" s="43" t="str">
        <f>IF($B204="","",IFERROR(IF(VLOOKUP($B204,$B$2:$O203,6,0)="","",VLOOKUP($B204,$B$2:$O203,6,0)),""))</f>
        <v/>
      </c>
      <c r="H204" s="43" t="str">
        <f>IF($B204="","",IFERROR(IF(VLOOKUP($B204,$B$2:$O203,7,0)="","",VLOOKUP($B204,$B$2:$O203,7,0)),""))</f>
        <v/>
      </c>
      <c r="I204" s="43" t="str">
        <f>IF($B204="","",IFERROR(IF(VLOOKUP($B204,$B$2:$O203,8,0)="","",VLOOKUP($B204,$B$2:$O203,8,0)),""))</f>
        <v/>
      </c>
      <c r="J204" s="43" t="str">
        <f>IF($B204="","",IFERROR(IF(VLOOKUP($B204,$B$2:$O203,9,0)="","",VLOOKUP($B204,$B$2:$O203,9,0)),""))</f>
        <v/>
      </c>
      <c r="K204" s="43" t="str">
        <f>IF($B204="","",IFERROR(IF(VLOOKUP($B204,$B$2:$O203,10,0)="","",VLOOKUP($B204,$B$2:$O203,10,0)),""))</f>
        <v/>
      </c>
      <c r="L204" s="43" t="str">
        <f>IF($B204="","",IFERROR(IF(VLOOKUP($B204,$B$2:$O203,11,0)="","",VLOOKUP($B204,$B$2:$O203,11,0)),""))</f>
        <v/>
      </c>
      <c r="M204" s="43" t="str">
        <f>IF($B204="","",IFERROR(IF(VLOOKUP($B204,$B$2:$O203,12,0)="","",VLOOKUP($B204,$B$2:$O203,12,0)),""))</f>
        <v/>
      </c>
      <c r="N204" s="43" t="str">
        <f>IF($B204="","",IFERROR(IF(VLOOKUP($B204,$B$2:$O203,13,0)="","",VLOOKUP($B204,$B$2:$O203,13,0)),""))</f>
        <v/>
      </c>
      <c r="O204" s="43" t="str">
        <f>IF($B204="","",IFERROR(IF(VLOOKUP($B204,$B$2:$O203,14,0)="","",VLOOKUP($B204,$B$2:$O203,14,0)),""))</f>
        <v/>
      </c>
    </row>
    <row r="205" spans="1:15" x14ac:dyDescent="0.25">
      <c r="A205" t="str" cm="1">
        <f t="array" ref="A205">IF(OR(B205="",E205=""),"",CONCATENATE(IFERROR(IF(SEARCH(B205,_xlfn.TEXTJOIN(",",TRUE,IF(E$2:E204=E205,B$2:B204,"")))&gt;0,"Duplikát parametru","Parametr OK"),"Parametr OK"),"; ",MATCH(B205,B:B,0)))</f>
        <v/>
      </c>
      <c r="C205" s="13" t="str" cm="1">
        <f t="array" ref="C205">IF(A205="","",_xlfn.XLOOKUP(B205,'Parametry a typy produktů'!C:C,'Parametry a typy produktů'!A:B,"Parametr nenalezen"))</f>
        <v/>
      </c>
      <c r="E205" s="30"/>
      <c r="F205" s="43" t="str">
        <f>IF($B205="","",IFERROR(IF(VLOOKUP($B205,$B$2:$O204,5,0)="","",VLOOKUP($B205,$B$2:$O204,5,0)),""))</f>
        <v/>
      </c>
      <c r="G205" s="43" t="str">
        <f>IF($B205="","",IFERROR(IF(VLOOKUP($B205,$B$2:$O204,6,0)="","",VLOOKUP($B205,$B$2:$O204,6,0)),""))</f>
        <v/>
      </c>
      <c r="H205" s="43" t="str">
        <f>IF($B205="","",IFERROR(IF(VLOOKUP($B205,$B$2:$O204,7,0)="","",VLOOKUP($B205,$B$2:$O204,7,0)),""))</f>
        <v/>
      </c>
      <c r="I205" s="43" t="str">
        <f>IF($B205="","",IFERROR(IF(VLOOKUP($B205,$B$2:$O204,8,0)="","",VLOOKUP($B205,$B$2:$O204,8,0)),""))</f>
        <v/>
      </c>
      <c r="J205" s="43" t="str">
        <f>IF($B205="","",IFERROR(IF(VLOOKUP($B205,$B$2:$O204,9,0)="","",VLOOKUP($B205,$B$2:$O204,9,0)),""))</f>
        <v/>
      </c>
      <c r="K205" s="43" t="str">
        <f>IF($B205="","",IFERROR(IF(VLOOKUP($B205,$B$2:$O204,10,0)="","",VLOOKUP($B205,$B$2:$O204,10,0)),""))</f>
        <v/>
      </c>
      <c r="L205" s="43" t="str">
        <f>IF($B205="","",IFERROR(IF(VLOOKUP($B205,$B$2:$O204,11,0)="","",VLOOKUP($B205,$B$2:$O204,11,0)),""))</f>
        <v/>
      </c>
      <c r="M205" s="43" t="str">
        <f>IF($B205="","",IFERROR(IF(VLOOKUP($B205,$B$2:$O204,12,0)="","",VLOOKUP($B205,$B$2:$O204,12,0)),""))</f>
        <v/>
      </c>
      <c r="N205" s="43" t="str">
        <f>IF($B205="","",IFERROR(IF(VLOOKUP($B205,$B$2:$O204,13,0)="","",VLOOKUP($B205,$B$2:$O204,13,0)),""))</f>
        <v/>
      </c>
      <c r="O205" s="43" t="str">
        <f>IF($B205="","",IFERROR(IF(VLOOKUP($B205,$B$2:$O204,14,0)="","",VLOOKUP($B205,$B$2:$O204,14,0)),""))</f>
        <v/>
      </c>
    </row>
    <row r="206" spans="1:15" x14ac:dyDescent="0.25">
      <c r="A206" t="str" cm="1">
        <f t="array" ref="A206">IF(OR(B206="",E206=""),"",CONCATENATE(IFERROR(IF(SEARCH(B206,_xlfn.TEXTJOIN(",",TRUE,IF(E$2:E205=E206,B$2:B205,"")))&gt;0,"Duplikát parametru","Parametr OK"),"Parametr OK"),"; ",MATCH(B206,B:B,0)))</f>
        <v/>
      </c>
      <c r="C206" s="13" t="str" cm="1">
        <f t="array" ref="C206">IF(A206="","",_xlfn.XLOOKUP(B206,'Parametry a typy produktů'!C:C,'Parametry a typy produktů'!A:B,"Parametr nenalezen"))</f>
        <v/>
      </c>
      <c r="E206" s="30"/>
      <c r="F206" s="43" t="str">
        <f>IF($B206="","",IFERROR(IF(VLOOKUP($B206,$B$2:$O205,5,0)="","",VLOOKUP($B206,$B$2:$O205,5,0)),""))</f>
        <v/>
      </c>
      <c r="G206" s="43" t="str">
        <f>IF($B206="","",IFERROR(IF(VLOOKUP($B206,$B$2:$O205,6,0)="","",VLOOKUP($B206,$B$2:$O205,6,0)),""))</f>
        <v/>
      </c>
      <c r="H206" s="43" t="str">
        <f>IF($B206="","",IFERROR(IF(VLOOKUP($B206,$B$2:$O205,7,0)="","",VLOOKUP($B206,$B$2:$O205,7,0)),""))</f>
        <v/>
      </c>
      <c r="I206" s="43" t="str">
        <f>IF($B206="","",IFERROR(IF(VLOOKUP($B206,$B$2:$O205,8,0)="","",VLOOKUP($B206,$B$2:$O205,8,0)),""))</f>
        <v/>
      </c>
      <c r="J206" s="43" t="str">
        <f>IF($B206="","",IFERROR(IF(VLOOKUP($B206,$B$2:$O205,9,0)="","",VLOOKUP($B206,$B$2:$O205,9,0)),""))</f>
        <v/>
      </c>
      <c r="K206" s="43" t="str">
        <f>IF($B206="","",IFERROR(IF(VLOOKUP($B206,$B$2:$O205,10,0)="","",VLOOKUP($B206,$B$2:$O205,10,0)),""))</f>
        <v/>
      </c>
      <c r="L206" s="43" t="str">
        <f>IF($B206="","",IFERROR(IF(VLOOKUP($B206,$B$2:$O205,11,0)="","",VLOOKUP($B206,$B$2:$O205,11,0)),""))</f>
        <v/>
      </c>
      <c r="M206" s="43" t="str">
        <f>IF($B206="","",IFERROR(IF(VLOOKUP($B206,$B$2:$O205,12,0)="","",VLOOKUP($B206,$B$2:$O205,12,0)),""))</f>
        <v/>
      </c>
      <c r="N206" s="43" t="str">
        <f>IF($B206="","",IFERROR(IF(VLOOKUP($B206,$B$2:$O205,13,0)="","",VLOOKUP($B206,$B$2:$O205,13,0)),""))</f>
        <v/>
      </c>
      <c r="O206" s="43" t="str">
        <f>IF($B206="","",IFERROR(IF(VLOOKUP($B206,$B$2:$O205,14,0)="","",VLOOKUP($B206,$B$2:$O205,14,0)),""))</f>
        <v/>
      </c>
    </row>
    <row r="207" spans="1:15" x14ac:dyDescent="0.25">
      <c r="A207" t="str" cm="1">
        <f t="array" ref="A207">IF(OR(B207="",E207=""),"",CONCATENATE(IFERROR(IF(SEARCH(B207,_xlfn.TEXTJOIN(",",TRUE,IF(E$2:E206=E207,B$2:B206,"")))&gt;0,"Duplikát parametru","Parametr OK"),"Parametr OK"),"; ",MATCH(B207,B:B,0)))</f>
        <v/>
      </c>
      <c r="C207" s="13" t="str" cm="1">
        <f t="array" ref="C207">IF(A207="","",_xlfn.XLOOKUP(B207,'Parametry a typy produktů'!C:C,'Parametry a typy produktů'!A:B,"Parametr nenalezen"))</f>
        <v/>
      </c>
      <c r="E207" s="30"/>
      <c r="F207" s="43" t="str">
        <f>IF($B207="","",IFERROR(IF(VLOOKUP($B207,$B$2:$O206,5,0)="","",VLOOKUP($B207,$B$2:$O206,5,0)),""))</f>
        <v/>
      </c>
      <c r="G207" s="43" t="str">
        <f>IF($B207="","",IFERROR(IF(VLOOKUP($B207,$B$2:$O206,6,0)="","",VLOOKUP($B207,$B$2:$O206,6,0)),""))</f>
        <v/>
      </c>
      <c r="H207" s="43" t="str">
        <f>IF($B207="","",IFERROR(IF(VLOOKUP($B207,$B$2:$O206,7,0)="","",VLOOKUP($B207,$B$2:$O206,7,0)),""))</f>
        <v/>
      </c>
      <c r="I207" s="43" t="str">
        <f>IF($B207="","",IFERROR(IF(VLOOKUP($B207,$B$2:$O206,8,0)="","",VLOOKUP($B207,$B$2:$O206,8,0)),""))</f>
        <v/>
      </c>
      <c r="J207" s="43" t="str">
        <f>IF($B207="","",IFERROR(IF(VLOOKUP($B207,$B$2:$O206,9,0)="","",VLOOKUP($B207,$B$2:$O206,9,0)),""))</f>
        <v/>
      </c>
      <c r="K207" s="43" t="str">
        <f>IF($B207="","",IFERROR(IF(VLOOKUP($B207,$B$2:$O206,10,0)="","",VLOOKUP($B207,$B$2:$O206,10,0)),""))</f>
        <v/>
      </c>
      <c r="L207" s="43" t="str">
        <f>IF($B207="","",IFERROR(IF(VLOOKUP($B207,$B$2:$O206,11,0)="","",VLOOKUP($B207,$B$2:$O206,11,0)),""))</f>
        <v/>
      </c>
      <c r="M207" s="43" t="str">
        <f>IF($B207="","",IFERROR(IF(VLOOKUP($B207,$B$2:$O206,12,0)="","",VLOOKUP($B207,$B$2:$O206,12,0)),""))</f>
        <v/>
      </c>
      <c r="N207" s="43" t="str">
        <f>IF($B207="","",IFERROR(IF(VLOOKUP($B207,$B$2:$O206,13,0)="","",VLOOKUP($B207,$B$2:$O206,13,0)),""))</f>
        <v/>
      </c>
      <c r="O207" s="43" t="str">
        <f>IF($B207="","",IFERROR(IF(VLOOKUP($B207,$B$2:$O206,14,0)="","",VLOOKUP($B207,$B$2:$O206,14,0)),""))</f>
        <v/>
      </c>
    </row>
    <row r="208" spans="1:15" x14ac:dyDescent="0.25">
      <c r="A208" t="str" cm="1">
        <f t="array" ref="A208">IF(OR(B208="",E208=""),"",CONCATENATE(IFERROR(IF(SEARCH(B208,_xlfn.TEXTJOIN(",",TRUE,IF(E$2:E207=E208,B$2:B207,"")))&gt;0,"Duplikát parametru","Parametr OK"),"Parametr OK"),"; ",MATCH(B208,B:B,0)))</f>
        <v/>
      </c>
      <c r="C208" s="13" t="str" cm="1">
        <f t="array" ref="C208">IF(A208="","",_xlfn.XLOOKUP(B208,'Parametry a typy produktů'!C:C,'Parametry a typy produktů'!A:B,"Parametr nenalezen"))</f>
        <v/>
      </c>
      <c r="E208" s="30"/>
      <c r="F208" s="43" t="str">
        <f>IF($B208="","",IFERROR(IF(VLOOKUP($B208,$B$2:$O207,5,0)="","",VLOOKUP($B208,$B$2:$O207,5,0)),""))</f>
        <v/>
      </c>
      <c r="G208" s="43" t="str">
        <f>IF($B208="","",IFERROR(IF(VLOOKUP($B208,$B$2:$O207,6,0)="","",VLOOKUP($B208,$B$2:$O207,6,0)),""))</f>
        <v/>
      </c>
      <c r="H208" s="43" t="str">
        <f>IF($B208="","",IFERROR(IF(VLOOKUP($B208,$B$2:$O207,7,0)="","",VLOOKUP($B208,$B$2:$O207,7,0)),""))</f>
        <v/>
      </c>
      <c r="I208" s="43" t="str">
        <f>IF($B208="","",IFERROR(IF(VLOOKUP($B208,$B$2:$O207,8,0)="","",VLOOKUP($B208,$B$2:$O207,8,0)),""))</f>
        <v/>
      </c>
      <c r="J208" s="43" t="str">
        <f>IF($B208="","",IFERROR(IF(VLOOKUP($B208,$B$2:$O207,9,0)="","",VLOOKUP($B208,$B$2:$O207,9,0)),""))</f>
        <v/>
      </c>
      <c r="K208" s="43" t="str">
        <f>IF($B208="","",IFERROR(IF(VLOOKUP($B208,$B$2:$O207,10,0)="","",VLOOKUP($B208,$B$2:$O207,10,0)),""))</f>
        <v/>
      </c>
      <c r="L208" s="43" t="str">
        <f>IF($B208="","",IFERROR(IF(VLOOKUP($B208,$B$2:$O207,11,0)="","",VLOOKUP($B208,$B$2:$O207,11,0)),""))</f>
        <v/>
      </c>
      <c r="M208" s="43" t="str">
        <f>IF($B208="","",IFERROR(IF(VLOOKUP($B208,$B$2:$O207,12,0)="","",VLOOKUP($B208,$B$2:$O207,12,0)),""))</f>
        <v/>
      </c>
      <c r="N208" s="43" t="str">
        <f>IF($B208="","",IFERROR(IF(VLOOKUP($B208,$B$2:$O207,13,0)="","",VLOOKUP($B208,$B$2:$O207,13,0)),""))</f>
        <v/>
      </c>
      <c r="O208" s="43" t="str">
        <f>IF($B208="","",IFERROR(IF(VLOOKUP($B208,$B$2:$O207,14,0)="","",VLOOKUP($B208,$B$2:$O207,14,0)),""))</f>
        <v/>
      </c>
    </row>
    <row r="209" spans="1:15" x14ac:dyDescent="0.25">
      <c r="A209" t="str" cm="1">
        <f t="array" ref="A209">IF(OR(B209="",E209=""),"",CONCATENATE(IFERROR(IF(SEARCH(B209,_xlfn.TEXTJOIN(",",TRUE,IF(E$2:E208=E209,B$2:B208,"")))&gt;0,"Duplikát parametru","Parametr OK"),"Parametr OK"),"; ",MATCH(B209,B:B,0)))</f>
        <v/>
      </c>
      <c r="C209" s="13" t="str" cm="1">
        <f t="array" ref="C209">IF(A209="","",_xlfn.XLOOKUP(B209,'Parametry a typy produktů'!C:C,'Parametry a typy produktů'!A:B,"Parametr nenalezen"))</f>
        <v/>
      </c>
      <c r="E209" s="30"/>
      <c r="F209" s="43" t="str">
        <f>IF($B209="","",IFERROR(IF(VLOOKUP($B209,$B$2:$O208,5,0)="","",VLOOKUP($B209,$B$2:$O208,5,0)),""))</f>
        <v/>
      </c>
      <c r="G209" s="43" t="str">
        <f>IF($B209="","",IFERROR(IF(VLOOKUP($B209,$B$2:$O208,6,0)="","",VLOOKUP($B209,$B$2:$O208,6,0)),""))</f>
        <v/>
      </c>
      <c r="H209" s="43" t="str">
        <f>IF($B209="","",IFERROR(IF(VLOOKUP($B209,$B$2:$O208,7,0)="","",VLOOKUP($B209,$B$2:$O208,7,0)),""))</f>
        <v/>
      </c>
      <c r="I209" s="43" t="str">
        <f>IF($B209="","",IFERROR(IF(VLOOKUP($B209,$B$2:$O208,8,0)="","",VLOOKUP($B209,$B$2:$O208,8,0)),""))</f>
        <v/>
      </c>
      <c r="J209" s="43" t="str">
        <f>IF($B209="","",IFERROR(IF(VLOOKUP($B209,$B$2:$O208,9,0)="","",VLOOKUP($B209,$B$2:$O208,9,0)),""))</f>
        <v/>
      </c>
      <c r="K209" s="43" t="str">
        <f>IF($B209="","",IFERROR(IF(VLOOKUP($B209,$B$2:$O208,10,0)="","",VLOOKUP($B209,$B$2:$O208,10,0)),""))</f>
        <v/>
      </c>
      <c r="L209" s="43" t="str">
        <f>IF($B209="","",IFERROR(IF(VLOOKUP($B209,$B$2:$O208,11,0)="","",VLOOKUP($B209,$B$2:$O208,11,0)),""))</f>
        <v/>
      </c>
      <c r="M209" s="43" t="str">
        <f>IF($B209="","",IFERROR(IF(VLOOKUP($B209,$B$2:$O208,12,0)="","",VLOOKUP($B209,$B$2:$O208,12,0)),""))</f>
        <v/>
      </c>
      <c r="N209" s="43" t="str">
        <f>IF($B209="","",IFERROR(IF(VLOOKUP($B209,$B$2:$O208,13,0)="","",VLOOKUP($B209,$B$2:$O208,13,0)),""))</f>
        <v/>
      </c>
      <c r="O209" s="43" t="str">
        <f>IF($B209="","",IFERROR(IF(VLOOKUP($B209,$B$2:$O208,14,0)="","",VLOOKUP($B209,$B$2:$O208,14,0)),""))</f>
        <v/>
      </c>
    </row>
    <row r="210" spans="1:15" x14ac:dyDescent="0.25">
      <c r="A210" t="str" cm="1">
        <f t="array" ref="A210">IF(OR(B210="",E210=""),"",CONCATENATE(IFERROR(IF(SEARCH(B210,_xlfn.TEXTJOIN(",",TRUE,IF(E$2:E209=E210,B$2:B209,"")))&gt;0,"Duplikát parametru","Parametr OK"),"Parametr OK"),"; ",MATCH(B210,B:B,0)))</f>
        <v/>
      </c>
      <c r="C210" s="13" t="str" cm="1">
        <f t="array" ref="C210">IF(A210="","",_xlfn.XLOOKUP(B210,'Parametry a typy produktů'!C:C,'Parametry a typy produktů'!A:B,"Parametr nenalezen"))</f>
        <v/>
      </c>
      <c r="E210" s="30"/>
      <c r="F210" s="43" t="str">
        <f>IF($B210="","",IFERROR(IF(VLOOKUP($B210,$B$2:$O209,5,0)="","",VLOOKUP($B210,$B$2:$O209,5,0)),""))</f>
        <v/>
      </c>
      <c r="G210" s="43" t="str">
        <f>IF($B210="","",IFERROR(IF(VLOOKUP($B210,$B$2:$O209,6,0)="","",VLOOKUP($B210,$B$2:$O209,6,0)),""))</f>
        <v/>
      </c>
      <c r="H210" s="43" t="str">
        <f>IF($B210="","",IFERROR(IF(VLOOKUP($B210,$B$2:$O209,7,0)="","",VLOOKUP($B210,$B$2:$O209,7,0)),""))</f>
        <v/>
      </c>
      <c r="I210" s="43" t="str">
        <f>IF($B210="","",IFERROR(IF(VLOOKUP($B210,$B$2:$O209,8,0)="","",VLOOKUP($B210,$B$2:$O209,8,0)),""))</f>
        <v/>
      </c>
      <c r="J210" s="43" t="str">
        <f>IF($B210="","",IFERROR(IF(VLOOKUP($B210,$B$2:$O209,9,0)="","",VLOOKUP($B210,$B$2:$O209,9,0)),""))</f>
        <v/>
      </c>
      <c r="K210" s="43" t="str">
        <f>IF($B210="","",IFERROR(IF(VLOOKUP($B210,$B$2:$O209,10,0)="","",VLOOKUP($B210,$B$2:$O209,10,0)),""))</f>
        <v/>
      </c>
      <c r="L210" s="43" t="str">
        <f>IF($B210="","",IFERROR(IF(VLOOKUP($B210,$B$2:$O209,11,0)="","",VLOOKUP($B210,$B$2:$O209,11,0)),""))</f>
        <v/>
      </c>
      <c r="M210" s="43" t="str">
        <f>IF($B210="","",IFERROR(IF(VLOOKUP($B210,$B$2:$O209,12,0)="","",VLOOKUP($B210,$B$2:$O209,12,0)),""))</f>
        <v/>
      </c>
      <c r="N210" s="43" t="str">
        <f>IF($B210="","",IFERROR(IF(VLOOKUP($B210,$B$2:$O209,13,0)="","",VLOOKUP($B210,$B$2:$O209,13,0)),""))</f>
        <v/>
      </c>
      <c r="O210" s="43" t="str">
        <f>IF($B210="","",IFERROR(IF(VLOOKUP($B210,$B$2:$O209,14,0)="","",VLOOKUP($B210,$B$2:$O209,14,0)),""))</f>
        <v/>
      </c>
    </row>
    <row r="211" spans="1:15" x14ac:dyDescent="0.25">
      <c r="A211" t="str" cm="1">
        <f t="array" ref="A211">IF(OR(B211="",E211=""),"",CONCATENATE(IFERROR(IF(SEARCH(B211,_xlfn.TEXTJOIN(",",TRUE,IF(E$2:E210=E211,B$2:B210,"")))&gt;0,"Duplikát parametru","Parametr OK"),"Parametr OK"),"; ",MATCH(B211,B:B,0)))</f>
        <v/>
      </c>
      <c r="C211" s="13" t="str" cm="1">
        <f t="array" ref="C211">IF(A211="","",_xlfn.XLOOKUP(B211,'Parametry a typy produktů'!C:C,'Parametry a typy produktů'!A:B,"Parametr nenalezen"))</f>
        <v/>
      </c>
      <c r="E211" s="30"/>
      <c r="F211" s="43" t="str">
        <f>IF($B211="","",IFERROR(IF(VLOOKUP($B211,$B$2:$O210,5,0)="","",VLOOKUP($B211,$B$2:$O210,5,0)),""))</f>
        <v/>
      </c>
      <c r="G211" s="43" t="str">
        <f>IF($B211="","",IFERROR(IF(VLOOKUP($B211,$B$2:$O210,6,0)="","",VLOOKUP($B211,$B$2:$O210,6,0)),""))</f>
        <v/>
      </c>
      <c r="H211" s="43" t="str">
        <f>IF($B211="","",IFERROR(IF(VLOOKUP($B211,$B$2:$O210,7,0)="","",VLOOKUP($B211,$B$2:$O210,7,0)),""))</f>
        <v/>
      </c>
      <c r="I211" s="43" t="str">
        <f>IF($B211="","",IFERROR(IF(VLOOKUP($B211,$B$2:$O210,8,0)="","",VLOOKUP($B211,$B$2:$O210,8,0)),""))</f>
        <v/>
      </c>
      <c r="J211" s="43" t="str">
        <f>IF($B211="","",IFERROR(IF(VLOOKUP($B211,$B$2:$O210,9,0)="","",VLOOKUP($B211,$B$2:$O210,9,0)),""))</f>
        <v/>
      </c>
      <c r="K211" s="43" t="str">
        <f>IF($B211="","",IFERROR(IF(VLOOKUP($B211,$B$2:$O210,10,0)="","",VLOOKUP($B211,$B$2:$O210,10,0)),""))</f>
        <v/>
      </c>
      <c r="L211" s="43" t="str">
        <f>IF($B211="","",IFERROR(IF(VLOOKUP($B211,$B$2:$O210,11,0)="","",VLOOKUP($B211,$B$2:$O210,11,0)),""))</f>
        <v/>
      </c>
      <c r="M211" s="43" t="str">
        <f>IF($B211="","",IFERROR(IF(VLOOKUP($B211,$B$2:$O210,12,0)="","",VLOOKUP($B211,$B$2:$O210,12,0)),""))</f>
        <v/>
      </c>
      <c r="N211" s="43" t="str">
        <f>IF($B211="","",IFERROR(IF(VLOOKUP($B211,$B$2:$O210,13,0)="","",VLOOKUP($B211,$B$2:$O210,13,0)),""))</f>
        <v/>
      </c>
      <c r="O211" s="43" t="str">
        <f>IF($B211="","",IFERROR(IF(VLOOKUP($B211,$B$2:$O210,14,0)="","",VLOOKUP($B211,$B$2:$O210,14,0)),""))</f>
        <v/>
      </c>
    </row>
    <row r="212" spans="1:15" x14ac:dyDescent="0.25">
      <c r="A212" t="str" cm="1">
        <f t="array" ref="A212">IF(OR(B212="",E212=""),"",CONCATENATE(IFERROR(IF(SEARCH(B212,_xlfn.TEXTJOIN(",",TRUE,IF(E$2:E211=E212,B$2:B211,"")))&gt;0,"Duplikát parametru","Parametr OK"),"Parametr OK"),"; ",MATCH(B212,B:B,0)))</f>
        <v/>
      </c>
      <c r="C212" s="13" t="str" cm="1">
        <f t="array" ref="C212">IF(A212="","",_xlfn.XLOOKUP(B212,'Parametry a typy produktů'!C:C,'Parametry a typy produktů'!A:B,"Parametr nenalezen"))</f>
        <v/>
      </c>
      <c r="E212" s="30"/>
      <c r="F212" s="43" t="str">
        <f>IF($B212="","",IFERROR(IF(VLOOKUP($B212,$B$2:$O211,5,0)="","",VLOOKUP($B212,$B$2:$O211,5,0)),""))</f>
        <v/>
      </c>
      <c r="G212" s="43" t="str">
        <f>IF($B212="","",IFERROR(IF(VLOOKUP($B212,$B$2:$O211,6,0)="","",VLOOKUP($B212,$B$2:$O211,6,0)),""))</f>
        <v/>
      </c>
      <c r="H212" s="43" t="str">
        <f>IF($B212="","",IFERROR(IF(VLOOKUP($B212,$B$2:$O211,7,0)="","",VLOOKUP($B212,$B$2:$O211,7,0)),""))</f>
        <v/>
      </c>
      <c r="I212" s="43" t="str">
        <f>IF($B212="","",IFERROR(IF(VLOOKUP($B212,$B$2:$O211,8,0)="","",VLOOKUP($B212,$B$2:$O211,8,0)),""))</f>
        <v/>
      </c>
      <c r="J212" s="43" t="str">
        <f>IF($B212="","",IFERROR(IF(VLOOKUP($B212,$B$2:$O211,9,0)="","",VLOOKUP($B212,$B$2:$O211,9,0)),""))</f>
        <v/>
      </c>
      <c r="K212" s="43" t="str">
        <f>IF($B212="","",IFERROR(IF(VLOOKUP($B212,$B$2:$O211,10,0)="","",VLOOKUP($B212,$B$2:$O211,10,0)),""))</f>
        <v/>
      </c>
      <c r="L212" s="43" t="str">
        <f>IF($B212="","",IFERROR(IF(VLOOKUP($B212,$B$2:$O211,11,0)="","",VLOOKUP($B212,$B$2:$O211,11,0)),""))</f>
        <v/>
      </c>
      <c r="M212" s="43" t="str">
        <f>IF($B212="","",IFERROR(IF(VLOOKUP($B212,$B$2:$O211,12,0)="","",VLOOKUP($B212,$B$2:$O211,12,0)),""))</f>
        <v/>
      </c>
      <c r="N212" s="43" t="str">
        <f>IF($B212="","",IFERROR(IF(VLOOKUP($B212,$B$2:$O211,13,0)="","",VLOOKUP($B212,$B$2:$O211,13,0)),""))</f>
        <v/>
      </c>
      <c r="O212" s="43" t="str">
        <f>IF($B212="","",IFERROR(IF(VLOOKUP($B212,$B$2:$O211,14,0)="","",VLOOKUP($B212,$B$2:$O211,14,0)),""))</f>
        <v/>
      </c>
    </row>
    <row r="213" spans="1:15" x14ac:dyDescent="0.25">
      <c r="A213" t="str" cm="1">
        <f t="array" ref="A213">IF(OR(B213="",E213=""),"",CONCATENATE(IFERROR(IF(SEARCH(B213,_xlfn.TEXTJOIN(",",TRUE,IF(E$2:E212=E213,B$2:B212,"")))&gt;0,"Duplikát parametru","Parametr OK"),"Parametr OK"),"; ",MATCH(B213,B:B,0)))</f>
        <v/>
      </c>
      <c r="C213" s="13" t="str" cm="1">
        <f t="array" ref="C213">IF(A213="","",_xlfn.XLOOKUP(B213,'Parametry a typy produktů'!C:C,'Parametry a typy produktů'!A:B,"Parametr nenalezen"))</f>
        <v/>
      </c>
      <c r="E213" s="30"/>
      <c r="F213" s="43" t="str">
        <f>IF($B213="","",IFERROR(IF(VLOOKUP($B213,$B$2:$O212,5,0)="","",VLOOKUP($B213,$B$2:$O212,5,0)),""))</f>
        <v/>
      </c>
      <c r="G213" s="43" t="str">
        <f>IF($B213="","",IFERROR(IF(VLOOKUP($B213,$B$2:$O212,6,0)="","",VLOOKUP($B213,$B$2:$O212,6,0)),""))</f>
        <v/>
      </c>
      <c r="H213" s="43" t="str">
        <f>IF($B213="","",IFERROR(IF(VLOOKUP($B213,$B$2:$O212,7,0)="","",VLOOKUP($B213,$B$2:$O212,7,0)),""))</f>
        <v/>
      </c>
      <c r="I213" s="43" t="str">
        <f>IF($B213="","",IFERROR(IF(VLOOKUP($B213,$B$2:$O212,8,0)="","",VLOOKUP($B213,$B$2:$O212,8,0)),""))</f>
        <v/>
      </c>
      <c r="J213" s="43" t="str">
        <f>IF($B213="","",IFERROR(IF(VLOOKUP($B213,$B$2:$O212,9,0)="","",VLOOKUP($B213,$B$2:$O212,9,0)),""))</f>
        <v/>
      </c>
      <c r="K213" s="43" t="str">
        <f>IF($B213="","",IFERROR(IF(VLOOKUP($B213,$B$2:$O212,10,0)="","",VLOOKUP($B213,$B$2:$O212,10,0)),""))</f>
        <v/>
      </c>
      <c r="L213" s="43" t="str">
        <f>IF($B213="","",IFERROR(IF(VLOOKUP($B213,$B$2:$O212,11,0)="","",VLOOKUP($B213,$B$2:$O212,11,0)),""))</f>
        <v/>
      </c>
      <c r="M213" s="43" t="str">
        <f>IF($B213="","",IFERROR(IF(VLOOKUP($B213,$B$2:$O212,12,0)="","",VLOOKUP($B213,$B$2:$O212,12,0)),""))</f>
        <v/>
      </c>
      <c r="N213" s="43" t="str">
        <f>IF($B213="","",IFERROR(IF(VLOOKUP($B213,$B$2:$O212,13,0)="","",VLOOKUP($B213,$B$2:$O212,13,0)),""))</f>
        <v/>
      </c>
      <c r="O213" s="43" t="str">
        <f>IF($B213="","",IFERROR(IF(VLOOKUP($B213,$B$2:$O212,14,0)="","",VLOOKUP($B213,$B$2:$O212,14,0)),""))</f>
        <v/>
      </c>
    </row>
    <row r="214" spans="1:15" x14ac:dyDescent="0.25">
      <c r="A214" t="str" cm="1">
        <f t="array" ref="A214">IF(OR(B214="",E214=""),"",CONCATENATE(IFERROR(IF(SEARCH(B214,_xlfn.TEXTJOIN(",",TRUE,IF(E$2:E213=E214,B$2:B213,"")))&gt;0,"Duplikát parametru","Parametr OK"),"Parametr OK"),"; ",MATCH(B214,B:B,0)))</f>
        <v/>
      </c>
      <c r="C214" s="13" t="str" cm="1">
        <f t="array" ref="C214">IF(A214="","",_xlfn.XLOOKUP(B214,'Parametry a typy produktů'!C:C,'Parametry a typy produktů'!A:B,"Parametr nenalezen"))</f>
        <v/>
      </c>
      <c r="E214" s="30"/>
      <c r="F214" s="43" t="str">
        <f>IF($B214="","",IFERROR(IF(VLOOKUP($B214,$B$2:$O213,5,0)="","",VLOOKUP($B214,$B$2:$O213,5,0)),""))</f>
        <v/>
      </c>
      <c r="G214" s="43" t="str">
        <f>IF($B214="","",IFERROR(IF(VLOOKUP($B214,$B$2:$O213,6,0)="","",VLOOKUP($B214,$B$2:$O213,6,0)),""))</f>
        <v/>
      </c>
      <c r="H214" s="43" t="str">
        <f>IF($B214="","",IFERROR(IF(VLOOKUP($B214,$B$2:$O213,7,0)="","",VLOOKUP($B214,$B$2:$O213,7,0)),""))</f>
        <v/>
      </c>
      <c r="I214" s="43" t="str">
        <f>IF($B214="","",IFERROR(IF(VLOOKUP($B214,$B$2:$O213,8,0)="","",VLOOKUP($B214,$B$2:$O213,8,0)),""))</f>
        <v/>
      </c>
      <c r="J214" s="43" t="str">
        <f>IF($B214="","",IFERROR(IF(VLOOKUP($B214,$B$2:$O213,9,0)="","",VLOOKUP($B214,$B$2:$O213,9,0)),""))</f>
        <v/>
      </c>
      <c r="K214" s="43" t="str">
        <f>IF($B214="","",IFERROR(IF(VLOOKUP($B214,$B$2:$O213,10,0)="","",VLOOKUP($B214,$B$2:$O213,10,0)),""))</f>
        <v/>
      </c>
      <c r="L214" s="43" t="str">
        <f>IF($B214="","",IFERROR(IF(VLOOKUP($B214,$B$2:$O213,11,0)="","",VLOOKUP($B214,$B$2:$O213,11,0)),""))</f>
        <v/>
      </c>
      <c r="M214" s="43" t="str">
        <f>IF($B214="","",IFERROR(IF(VLOOKUP($B214,$B$2:$O213,12,0)="","",VLOOKUP($B214,$B$2:$O213,12,0)),""))</f>
        <v/>
      </c>
      <c r="N214" s="43" t="str">
        <f>IF($B214="","",IFERROR(IF(VLOOKUP($B214,$B$2:$O213,13,0)="","",VLOOKUP($B214,$B$2:$O213,13,0)),""))</f>
        <v/>
      </c>
      <c r="O214" s="43" t="str">
        <f>IF($B214="","",IFERROR(IF(VLOOKUP($B214,$B$2:$O213,14,0)="","",VLOOKUP($B214,$B$2:$O213,14,0)),""))</f>
        <v/>
      </c>
    </row>
    <row r="215" spans="1:15" x14ac:dyDescent="0.25">
      <c r="A215" t="str" cm="1">
        <f t="array" ref="A215">IF(OR(B215="",E215=""),"",CONCATENATE(IFERROR(IF(SEARCH(B215,_xlfn.TEXTJOIN(",",TRUE,IF(E$2:E214=E215,B$2:B214,"")))&gt;0,"Duplikát parametru","Parametr OK"),"Parametr OK"),"; ",MATCH(B215,B:B,0)))</f>
        <v/>
      </c>
      <c r="C215" s="13" t="str" cm="1">
        <f t="array" ref="C215">IF(A215="","",_xlfn.XLOOKUP(B215,'Parametry a typy produktů'!C:C,'Parametry a typy produktů'!A:B,"Parametr nenalezen"))</f>
        <v/>
      </c>
      <c r="E215" s="30"/>
      <c r="F215" s="43" t="str">
        <f>IF($B215="","",IFERROR(IF(VLOOKUP($B215,$B$2:$O214,5,0)="","",VLOOKUP($B215,$B$2:$O214,5,0)),""))</f>
        <v/>
      </c>
      <c r="G215" s="43" t="str">
        <f>IF($B215="","",IFERROR(IF(VLOOKUP($B215,$B$2:$O214,6,0)="","",VLOOKUP($B215,$B$2:$O214,6,0)),""))</f>
        <v/>
      </c>
      <c r="H215" s="43" t="str">
        <f>IF($B215="","",IFERROR(IF(VLOOKUP($B215,$B$2:$O214,7,0)="","",VLOOKUP($B215,$B$2:$O214,7,0)),""))</f>
        <v/>
      </c>
      <c r="I215" s="43" t="str">
        <f>IF($B215="","",IFERROR(IF(VLOOKUP($B215,$B$2:$O214,8,0)="","",VLOOKUP($B215,$B$2:$O214,8,0)),""))</f>
        <v/>
      </c>
      <c r="J215" s="43" t="str">
        <f>IF($B215="","",IFERROR(IF(VLOOKUP($B215,$B$2:$O214,9,0)="","",VLOOKUP($B215,$B$2:$O214,9,0)),""))</f>
        <v/>
      </c>
      <c r="K215" s="43" t="str">
        <f>IF($B215="","",IFERROR(IF(VLOOKUP($B215,$B$2:$O214,10,0)="","",VLOOKUP($B215,$B$2:$O214,10,0)),""))</f>
        <v/>
      </c>
      <c r="L215" s="43" t="str">
        <f>IF($B215="","",IFERROR(IF(VLOOKUP($B215,$B$2:$O214,11,0)="","",VLOOKUP($B215,$B$2:$O214,11,0)),""))</f>
        <v/>
      </c>
      <c r="M215" s="43" t="str">
        <f>IF($B215="","",IFERROR(IF(VLOOKUP($B215,$B$2:$O214,12,0)="","",VLOOKUP($B215,$B$2:$O214,12,0)),""))</f>
        <v/>
      </c>
      <c r="N215" s="43" t="str">
        <f>IF($B215="","",IFERROR(IF(VLOOKUP($B215,$B$2:$O214,13,0)="","",VLOOKUP($B215,$B$2:$O214,13,0)),""))</f>
        <v/>
      </c>
      <c r="O215" s="43" t="str">
        <f>IF($B215="","",IFERROR(IF(VLOOKUP($B215,$B$2:$O214,14,0)="","",VLOOKUP($B215,$B$2:$O214,14,0)),""))</f>
        <v/>
      </c>
    </row>
    <row r="216" spans="1:15" x14ac:dyDescent="0.25">
      <c r="A216" t="str" cm="1">
        <f t="array" ref="A216">IF(OR(B216="",E216=""),"",CONCATENATE(IFERROR(IF(SEARCH(B216,_xlfn.TEXTJOIN(",",TRUE,IF(E$2:E215=E216,B$2:B215,"")))&gt;0,"Duplikát parametru","Parametr OK"),"Parametr OK"),"; ",MATCH(B216,B:B,0)))</f>
        <v/>
      </c>
      <c r="C216" s="13" t="str" cm="1">
        <f t="array" ref="C216">IF(A216="","",_xlfn.XLOOKUP(B216,'Parametry a typy produktů'!C:C,'Parametry a typy produktů'!A:B,"Parametr nenalezen"))</f>
        <v/>
      </c>
      <c r="E216" s="30"/>
      <c r="F216" s="43" t="str">
        <f>IF($B216="","",IFERROR(IF(VLOOKUP($B216,$B$2:$O215,5,0)="","",VLOOKUP($B216,$B$2:$O215,5,0)),""))</f>
        <v/>
      </c>
      <c r="G216" s="43" t="str">
        <f>IF($B216="","",IFERROR(IF(VLOOKUP($B216,$B$2:$O215,6,0)="","",VLOOKUP($B216,$B$2:$O215,6,0)),""))</f>
        <v/>
      </c>
      <c r="H216" s="43" t="str">
        <f>IF($B216="","",IFERROR(IF(VLOOKUP($B216,$B$2:$O215,7,0)="","",VLOOKUP($B216,$B$2:$O215,7,0)),""))</f>
        <v/>
      </c>
      <c r="I216" s="43" t="str">
        <f>IF($B216="","",IFERROR(IF(VLOOKUP($B216,$B$2:$O215,8,0)="","",VLOOKUP($B216,$B$2:$O215,8,0)),""))</f>
        <v/>
      </c>
      <c r="J216" s="43" t="str">
        <f>IF($B216="","",IFERROR(IF(VLOOKUP($B216,$B$2:$O215,9,0)="","",VLOOKUP($B216,$B$2:$O215,9,0)),""))</f>
        <v/>
      </c>
      <c r="K216" s="43" t="str">
        <f>IF($B216="","",IFERROR(IF(VLOOKUP($B216,$B$2:$O215,10,0)="","",VLOOKUP($B216,$B$2:$O215,10,0)),""))</f>
        <v/>
      </c>
      <c r="L216" s="43" t="str">
        <f>IF($B216="","",IFERROR(IF(VLOOKUP($B216,$B$2:$O215,11,0)="","",VLOOKUP($B216,$B$2:$O215,11,0)),""))</f>
        <v/>
      </c>
      <c r="M216" s="43" t="str">
        <f>IF($B216="","",IFERROR(IF(VLOOKUP($B216,$B$2:$O215,12,0)="","",VLOOKUP($B216,$B$2:$O215,12,0)),""))</f>
        <v/>
      </c>
      <c r="N216" s="43" t="str">
        <f>IF($B216="","",IFERROR(IF(VLOOKUP($B216,$B$2:$O215,13,0)="","",VLOOKUP($B216,$B$2:$O215,13,0)),""))</f>
        <v/>
      </c>
      <c r="O216" s="43" t="str">
        <f>IF($B216="","",IFERROR(IF(VLOOKUP($B216,$B$2:$O215,14,0)="","",VLOOKUP($B216,$B$2:$O215,14,0)),""))</f>
        <v/>
      </c>
    </row>
    <row r="217" spans="1:15" x14ac:dyDescent="0.25">
      <c r="A217" t="str" cm="1">
        <f t="array" ref="A217">IF(OR(B217="",E217=""),"",CONCATENATE(IFERROR(IF(SEARCH(B217,_xlfn.TEXTJOIN(",",TRUE,IF(E$2:E216=E217,B$2:B216,"")))&gt;0,"Duplikát parametru","Parametr OK"),"Parametr OK"),"; ",MATCH(B217,B:B,0)))</f>
        <v/>
      </c>
      <c r="C217" s="13" t="str" cm="1">
        <f t="array" ref="C217">IF(A217="","",_xlfn.XLOOKUP(B217,'Parametry a typy produktů'!C:C,'Parametry a typy produktů'!A:B,"Parametr nenalezen"))</f>
        <v/>
      </c>
      <c r="E217" s="30"/>
      <c r="F217" s="43" t="str">
        <f>IF($B217="","",IFERROR(IF(VLOOKUP($B217,$B$2:$O216,5,0)="","",VLOOKUP($B217,$B$2:$O216,5,0)),""))</f>
        <v/>
      </c>
      <c r="G217" s="43" t="str">
        <f>IF($B217="","",IFERROR(IF(VLOOKUP($B217,$B$2:$O216,6,0)="","",VLOOKUP($B217,$B$2:$O216,6,0)),""))</f>
        <v/>
      </c>
      <c r="H217" s="43" t="str">
        <f>IF($B217="","",IFERROR(IF(VLOOKUP($B217,$B$2:$O216,7,0)="","",VLOOKUP($B217,$B$2:$O216,7,0)),""))</f>
        <v/>
      </c>
      <c r="I217" s="43" t="str">
        <f>IF($B217="","",IFERROR(IF(VLOOKUP($B217,$B$2:$O216,8,0)="","",VLOOKUP($B217,$B$2:$O216,8,0)),""))</f>
        <v/>
      </c>
      <c r="J217" s="43" t="str">
        <f>IF($B217="","",IFERROR(IF(VLOOKUP($B217,$B$2:$O216,9,0)="","",VLOOKUP($B217,$B$2:$O216,9,0)),""))</f>
        <v/>
      </c>
      <c r="K217" s="43" t="str">
        <f>IF($B217="","",IFERROR(IF(VLOOKUP($B217,$B$2:$O216,10,0)="","",VLOOKUP($B217,$B$2:$O216,10,0)),""))</f>
        <v/>
      </c>
      <c r="L217" s="43" t="str">
        <f>IF($B217="","",IFERROR(IF(VLOOKUP($B217,$B$2:$O216,11,0)="","",VLOOKUP($B217,$B$2:$O216,11,0)),""))</f>
        <v/>
      </c>
      <c r="M217" s="43" t="str">
        <f>IF($B217="","",IFERROR(IF(VLOOKUP($B217,$B$2:$O216,12,0)="","",VLOOKUP($B217,$B$2:$O216,12,0)),""))</f>
        <v/>
      </c>
      <c r="N217" s="43" t="str">
        <f>IF($B217="","",IFERROR(IF(VLOOKUP($B217,$B$2:$O216,13,0)="","",VLOOKUP($B217,$B$2:$O216,13,0)),""))</f>
        <v/>
      </c>
      <c r="O217" s="43" t="str">
        <f>IF($B217="","",IFERROR(IF(VLOOKUP($B217,$B$2:$O216,14,0)="","",VLOOKUP($B217,$B$2:$O216,14,0)),""))</f>
        <v/>
      </c>
    </row>
    <row r="218" spans="1:15" x14ac:dyDescent="0.25">
      <c r="A218" t="str" cm="1">
        <f t="array" ref="A218">IF(OR(B218="",E218=""),"",CONCATENATE(IFERROR(IF(SEARCH(B218,_xlfn.TEXTJOIN(",",TRUE,IF(E$2:E217=E218,B$2:B217,"")))&gt;0,"Duplikát parametru","Parametr OK"),"Parametr OK"),"; ",MATCH(B218,B:B,0)))</f>
        <v/>
      </c>
      <c r="C218" s="13" t="str" cm="1">
        <f t="array" ref="C218">IF(A218="","",_xlfn.XLOOKUP(B218,'Parametry a typy produktů'!C:C,'Parametry a typy produktů'!A:B,"Parametr nenalezen"))</f>
        <v/>
      </c>
      <c r="E218" s="30"/>
      <c r="F218" s="43" t="str">
        <f>IF($B218="","",IFERROR(IF(VLOOKUP($B218,$B$2:$O217,5,0)="","",VLOOKUP($B218,$B$2:$O217,5,0)),""))</f>
        <v/>
      </c>
      <c r="G218" s="43" t="str">
        <f>IF($B218="","",IFERROR(IF(VLOOKUP($B218,$B$2:$O217,6,0)="","",VLOOKUP($B218,$B$2:$O217,6,0)),""))</f>
        <v/>
      </c>
      <c r="H218" s="43" t="str">
        <f>IF($B218="","",IFERROR(IF(VLOOKUP($B218,$B$2:$O217,7,0)="","",VLOOKUP($B218,$B$2:$O217,7,0)),""))</f>
        <v/>
      </c>
      <c r="I218" s="43" t="str">
        <f>IF($B218="","",IFERROR(IF(VLOOKUP($B218,$B$2:$O217,8,0)="","",VLOOKUP($B218,$B$2:$O217,8,0)),""))</f>
        <v/>
      </c>
      <c r="J218" s="43" t="str">
        <f>IF($B218="","",IFERROR(IF(VLOOKUP($B218,$B$2:$O217,9,0)="","",VLOOKUP($B218,$B$2:$O217,9,0)),""))</f>
        <v/>
      </c>
      <c r="K218" s="43" t="str">
        <f>IF($B218="","",IFERROR(IF(VLOOKUP($B218,$B$2:$O217,10,0)="","",VLOOKUP($B218,$B$2:$O217,10,0)),""))</f>
        <v/>
      </c>
      <c r="L218" s="43" t="str">
        <f>IF($B218="","",IFERROR(IF(VLOOKUP($B218,$B$2:$O217,11,0)="","",VLOOKUP($B218,$B$2:$O217,11,0)),""))</f>
        <v/>
      </c>
      <c r="M218" s="43" t="str">
        <f>IF($B218="","",IFERROR(IF(VLOOKUP($B218,$B$2:$O217,12,0)="","",VLOOKUP($B218,$B$2:$O217,12,0)),""))</f>
        <v/>
      </c>
      <c r="N218" s="43" t="str">
        <f>IF($B218="","",IFERROR(IF(VLOOKUP($B218,$B$2:$O217,13,0)="","",VLOOKUP($B218,$B$2:$O217,13,0)),""))</f>
        <v/>
      </c>
      <c r="O218" s="43" t="str">
        <f>IF($B218="","",IFERROR(IF(VLOOKUP($B218,$B$2:$O217,14,0)="","",VLOOKUP($B218,$B$2:$O217,14,0)),""))</f>
        <v/>
      </c>
    </row>
    <row r="219" spans="1:15" x14ac:dyDescent="0.25">
      <c r="A219" t="str" cm="1">
        <f t="array" ref="A219">IF(OR(B219="",E219=""),"",CONCATENATE(IFERROR(IF(SEARCH(B219,_xlfn.TEXTJOIN(",",TRUE,IF(E$2:E218=E219,B$2:B218,"")))&gt;0,"Duplikát parametru","Parametr OK"),"Parametr OK"),"; ",MATCH(B219,B:B,0)))</f>
        <v/>
      </c>
      <c r="C219" s="13" t="str" cm="1">
        <f t="array" ref="C219">IF(A219="","",_xlfn.XLOOKUP(B219,'Parametry a typy produktů'!C:C,'Parametry a typy produktů'!A:B,"Parametr nenalezen"))</f>
        <v/>
      </c>
      <c r="E219" s="30"/>
      <c r="F219" s="43" t="str">
        <f>IF($B219="","",IFERROR(IF(VLOOKUP($B219,$B$2:$O218,5,0)="","",VLOOKUP($B219,$B$2:$O218,5,0)),""))</f>
        <v/>
      </c>
      <c r="G219" s="43" t="str">
        <f>IF($B219="","",IFERROR(IF(VLOOKUP($B219,$B$2:$O218,6,0)="","",VLOOKUP($B219,$B$2:$O218,6,0)),""))</f>
        <v/>
      </c>
      <c r="H219" s="43" t="str">
        <f>IF($B219="","",IFERROR(IF(VLOOKUP($B219,$B$2:$O218,7,0)="","",VLOOKUP($B219,$B$2:$O218,7,0)),""))</f>
        <v/>
      </c>
      <c r="I219" s="43" t="str">
        <f>IF($B219="","",IFERROR(IF(VLOOKUP($B219,$B$2:$O218,8,0)="","",VLOOKUP($B219,$B$2:$O218,8,0)),""))</f>
        <v/>
      </c>
      <c r="J219" s="43" t="str">
        <f>IF($B219="","",IFERROR(IF(VLOOKUP($B219,$B$2:$O218,9,0)="","",VLOOKUP($B219,$B$2:$O218,9,0)),""))</f>
        <v/>
      </c>
      <c r="K219" s="43" t="str">
        <f>IF($B219="","",IFERROR(IF(VLOOKUP($B219,$B$2:$O218,10,0)="","",VLOOKUP($B219,$B$2:$O218,10,0)),""))</f>
        <v/>
      </c>
      <c r="L219" s="43" t="str">
        <f>IF($B219="","",IFERROR(IF(VLOOKUP($B219,$B$2:$O218,11,0)="","",VLOOKUP($B219,$B$2:$O218,11,0)),""))</f>
        <v/>
      </c>
      <c r="M219" s="43" t="str">
        <f>IF($B219="","",IFERROR(IF(VLOOKUP($B219,$B$2:$O218,12,0)="","",VLOOKUP($B219,$B$2:$O218,12,0)),""))</f>
        <v/>
      </c>
      <c r="N219" s="43" t="str">
        <f>IF($B219="","",IFERROR(IF(VLOOKUP($B219,$B$2:$O218,13,0)="","",VLOOKUP($B219,$B$2:$O218,13,0)),""))</f>
        <v/>
      </c>
      <c r="O219" s="43" t="str">
        <f>IF($B219="","",IFERROR(IF(VLOOKUP($B219,$B$2:$O218,14,0)="","",VLOOKUP($B219,$B$2:$O218,14,0)),""))</f>
        <v/>
      </c>
    </row>
    <row r="220" spans="1:15" x14ac:dyDescent="0.25">
      <c r="A220" t="str" cm="1">
        <f t="array" ref="A220">IF(OR(B220="",E220=""),"",CONCATENATE(IFERROR(IF(SEARCH(B220,_xlfn.TEXTJOIN(",",TRUE,IF(E$2:E219=E220,B$2:B219,"")))&gt;0,"Duplikát parametru","Parametr OK"),"Parametr OK"),"; ",MATCH(B220,B:B,0)))</f>
        <v/>
      </c>
      <c r="C220" s="13" t="str" cm="1">
        <f t="array" ref="C220">IF(A220="","",_xlfn.XLOOKUP(B220,'Parametry a typy produktů'!C:C,'Parametry a typy produktů'!A:B,"Parametr nenalezen"))</f>
        <v/>
      </c>
      <c r="E220" s="30"/>
      <c r="F220" s="43" t="str">
        <f>IF($B220="","",IFERROR(IF(VLOOKUP($B220,$B$2:$O219,5,0)="","",VLOOKUP($B220,$B$2:$O219,5,0)),""))</f>
        <v/>
      </c>
      <c r="G220" s="43" t="str">
        <f>IF($B220="","",IFERROR(IF(VLOOKUP($B220,$B$2:$O219,6,0)="","",VLOOKUP($B220,$B$2:$O219,6,0)),""))</f>
        <v/>
      </c>
      <c r="H220" s="43" t="str">
        <f>IF($B220="","",IFERROR(IF(VLOOKUP($B220,$B$2:$O219,7,0)="","",VLOOKUP($B220,$B$2:$O219,7,0)),""))</f>
        <v/>
      </c>
      <c r="I220" s="43" t="str">
        <f>IF($B220="","",IFERROR(IF(VLOOKUP($B220,$B$2:$O219,8,0)="","",VLOOKUP($B220,$B$2:$O219,8,0)),""))</f>
        <v/>
      </c>
      <c r="J220" s="43" t="str">
        <f>IF($B220="","",IFERROR(IF(VLOOKUP($B220,$B$2:$O219,9,0)="","",VLOOKUP($B220,$B$2:$O219,9,0)),""))</f>
        <v/>
      </c>
      <c r="K220" s="43" t="str">
        <f>IF($B220="","",IFERROR(IF(VLOOKUP($B220,$B$2:$O219,10,0)="","",VLOOKUP($B220,$B$2:$O219,10,0)),""))</f>
        <v/>
      </c>
      <c r="L220" s="43" t="str">
        <f>IF($B220="","",IFERROR(IF(VLOOKUP($B220,$B$2:$O219,11,0)="","",VLOOKUP($B220,$B$2:$O219,11,0)),""))</f>
        <v/>
      </c>
      <c r="M220" s="43" t="str">
        <f>IF($B220="","",IFERROR(IF(VLOOKUP($B220,$B$2:$O219,12,0)="","",VLOOKUP($B220,$B$2:$O219,12,0)),""))</f>
        <v/>
      </c>
      <c r="N220" s="43" t="str">
        <f>IF($B220="","",IFERROR(IF(VLOOKUP($B220,$B$2:$O219,13,0)="","",VLOOKUP($B220,$B$2:$O219,13,0)),""))</f>
        <v/>
      </c>
      <c r="O220" s="43" t="str">
        <f>IF($B220="","",IFERROR(IF(VLOOKUP($B220,$B$2:$O219,14,0)="","",VLOOKUP($B220,$B$2:$O219,14,0)),""))</f>
        <v/>
      </c>
    </row>
    <row r="221" spans="1:15" x14ac:dyDescent="0.25">
      <c r="A221" t="str" cm="1">
        <f t="array" ref="A221">IF(OR(B221="",E221=""),"",CONCATENATE(IFERROR(IF(SEARCH(B221,_xlfn.TEXTJOIN(",",TRUE,IF(E$2:E220=E221,B$2:B220,"")))&gt;0,"Duplikát parametru","Parametr OK"),"Parametr OK"),"; ",MATCH(B221,B:B,0)))</f>
        <v/>
      </c>
      <c r="C221" s="13" t="str" cm="1">
        <f t="array" ref="C221">IF(A221="","",_xlfn.XLOOKUP(B221,'Parametry a typy produktů'!C:C,'Parametry a typy produktů'!A:B,"Parametr nenalezen"))</f>
        <v/>
      </c>
      <c r="E221" s="30"/>
      <c r="F221" s="43" t="str">
        <f>IF($B221="","",IFERROR(IF(VLOOKUP($B221,$B$2:$O220,5,0)="","",VLOOKUP($B221,$B$2:$O220,5,0)),""))</f>
        <v/>
      </c>
      <c r="G221" s="43" t="str">
        <f>IF($B221="","",IFERROR(IF(VLOOKUP($B221,$B$2:$O220,6,0)="","",VLOOKUP($B221,$B$2:$O220,6,0)),""))</f>
        <v/>
      </c>
      <c r="H221" s="43" t="str">
        <f>IF($B221="","",IFERROR(IF(VLOOKUP($B221,$B$2:$O220,7,0)="","",VLOOKUP($B221,$B$2:$O220,7,0)),""))</f>
        <v/>
      </c>
      <c r="I221" s="43" t="str">
        <f>IF($B221="","",IFERROR(IF(VLOOKUP($B221,$B$2:$O220,8,0)="","",VLOOKUP($B221,$B$2:$O220,8,0)),""))</f>
        <v/>
      </c>
      <c r="J221" s="43" t="str">
        <f>IF($B221="","",IFERROR(IF(VLOOKUP($B221,$B$2:$O220,9,0)="","",VLOOKUP($B221,$B$2:$O220,9,0)),""))</f>
        <v/>
      </c>
      <c r="K221" s="43" t="str">
        <f>IF($B221="","",IFERROR(IF(VLOOKUP($B221,$B$2:$O220,10,0)="","",VLOOKUP($B221,$B$2:$O220,10,0)),""))</f>
        <v/>
      </c>
      <c r="L221" s="43" t="str">
        <f>IF($B221="","",IFERROR(IF(VLOOKUP($B221,$B$2:$O220,11,0)="","",VLOOKUP($B221,$B$2:$O220,11,0)),""))</f>
        <v/>
      </c>
      <c r="M221" s="43" t="str">
        <f>IF($B221="","",IFERROR(IF(VLOOKUP($B221,$B$2:$O220,12,0)="","",VLOOKUP($B221,$B$2:$O220,12,0)),""))</f>
        <v/>
      </c>
      <c r="N221" s="43" t="str">
        <f>IF($B221="","",IFERROR(IF(VLOOKUP($B221,$B$2:$O220,13,0)="","",VLOOKUP($B221,$B$2:$O220,13,0)),""))</f>
        <v/>
      </c>
      <c r="O221" s="43" t="str">
        <f>IF($B221="","",IFERROR(IF(VLOOKUP($B221,$B$2:$O220,14,0)="","",VLOOKUP($B221,$B$2:$O220,14,0)),""))</f>
        <v/>
      </c>
    </row>
    <row r="222" spans="1:15" x14ac:dyDescent="0.25">
      <c r="A222" t="str" cm="1">
        <f t="array" ref="A222">IF(OR(B222="",E222=""),"",CONCATENATE(IFERROR(IF(SEARCH(B222,_xlfn.TEXTJOIN(",",TRUE,IF(E$2:E221=E222,B$2:B221,"")))&gt;0,"Duplikát parametru","Parametr OK"),"Parametr OK"),"; ",MATCH(B222,B:B,0)))</f>
        <v/>
      </c>
      <c r="C222" s="13" t="str" cm="1">
        <f t="array" ref="C222">IF(A222="","",_xlfn.XLOOKUP(B222,'Parametry a typy produktů'!C:C,'Parametry a typy produktů'!A:B,"Parametr nenalezen"))</f>
        <v/>
      </c>
      <c r="E222" s="30"/>
      <c r="F222" s="43" t="str">
        <f>IF($B222="","",IFERROR(IF(VLOOKUP($B222,$B$2:$O221,5,0)="","",VLOOKUP($B222,$B$2:$O221,5,0)),""))</f>
        <v/>
      </c>
      <c r="G222" s="43" t="str">
        <f>IF($B222="","",IFERROR(IF(VLOOKUP($B222,$B$2:$O221,6,0)="","",VLOOKUP($B222,$B$2:$O221,6,0)),""))</f>
        <v/>
      </c>
      <c r="H222" s="43" t="str">
        <f>IF($B222="","",IFERROR(IF(VLOOKUP($B222,$B$2:$O221,7,0)="","",VLOOKUP($B222,$B$2:$O221,7,0)),""))</f>
        <v/>
      </c>
      <c r="I222" s="43" t="str">
        <f>IF($B222="","",IFERROR(IF(VLOOKUP($B222,$B$2:$O221,8,0)="","",VLOOKUP($B222,$B$2:$O221,8,0)),""))</f>
        <v/>
      </c>
      <c r="J222" s="43" t="str">
        <f>IF($B222="","",IFERROR(IF(VLOOKUP($B222,$B$2:$O221,9,0)="","",VLOOKUP($B222,$B$2:$O221,9,0)),""))</f>
        <v/>
      </c>
      <c r="K222" s="43" t="str">
        <f>IF($B222="","",IFERROR(IF(VLOOKUP($B222,$B$2:$O221,10,0)="","",VLOOKUP($B222,$B$2:$O221,10,0)),""))</f>
        <v/>
      </c>
      <c r="L222" s="43" t="str">
        <f>IF($B222="","",IFERROR(IF(VLOOKUP($B222,$B$2:$O221,11,0)="","",VLOOKUP($B222,$B$2:$O221,11,0)),""))</f>
        <v/>
      </c>
      <c r="M222" s="43" t="str">
        <f>IF($B222="","",IFERROR(IF(VLOOKUP($B222,$B$2:$O221,12,0)="","",VLOOKUP($B222,$B$2:$O221,12,0)),""))</f>
        <v/>
      </c>
      <c r="N222" s="43" t="str">
        <f>IF($B222="","",IFERROR(IF(VLOOKUP($B222,$B$2:$O221,13,0)="","",VLOOKUP($B222,$B$2:$O221,13,0)),""))</f>
        <v/>
      </c>
      <c r="O222" s="43" t="str">
        <f>IF($B222="","",IFERROR(IF(VLOOKUP($B222,$B$2:$O221,14,0)="","",VLOOKUP($B222,$B$2:$O221,14,0)),""))</f>
        <v/>
      </c>
    </row>
    <row r="223" spans="1:15" x14ac:dyDescent="0.25">
      <c r="A223" t="str" cm="1">
        <f t="array" ref="A223">IF(OR(B223="",E223=""),"",CONCATENATE(IFERROR(IF(SEARCH(B223,_xlfn.TEXTJOIN(",",TRUE,IF(E$2:E222=E223,B$2:B222,"")))&gt;0,"Duplikát parametru","Parametr OK"),"Parametr OK"),"; ",MATCH(B223,B:B,0)))</f>
        <v/>
      </c>
      <c r="C223" s="13" t="str" cm="1">
        <f t="array" ref="C223">IF(A223="","",_xlfn.XLOOKUP(B223,'Parametry a typy produktů'!C:C,'Parametry a typy produktů'!A:B,"Parametr nenalezen"))</f>
        <v/>
      </c>
      <c r="E223" s="30"/>
      <c r="F223" s="43" t="str">
        <f>IF($B223="","",IFERROR(IF(VLOOKUP($B223,$B$2:$O222,5,0)="","",VLOOKUP($B223,$B$2:$O222,5,0)),""))</f>
        <v/>
      </c>
      <c r="G223" s="43" t="str">
        <f>IF($B223="","",IFERROR(IF(VLOOKUP($B223,$B$2:$O222,6,0)="","",VLOOKUP($B223,$B$2:$O222,6,0)),""))</f>
        <v/>
      </c>
      <c r="H223" s="43" t="str">
        <f>IF($B223="","",IFERROR(IF(VLOOKUP($B223,$B$2:$O222,7,0)="","",VLOOKUP($B223,$B$2:$O222,7,0)),""))</f>
        <v/>
      </c>
      <c r="I223" s="43" t="str">
        <f>IF($B223="","",IFERROR(IF(VLOOKUP($B223,$B$2:$O222,8,0)="","",VLOOKUP($B223,$B$2:$O222,8,0)),""))</f>
        <v/>
      </c>
      <c r="J223" s="43" t="str">
        <f>IF($B223="","",IFERROR(IF(VLOOKUP($B223,$B$2:$O222,9,0)="","",VLOOKUP($B223,$B$2:$O222,9,0)),""))</f>
        <v/>
      </c>
      <c r="K223" s="43" t="str">
        <f>IF($B223="","",IFERROR(IF(VLOOKUP($B223,$B$2:$O222,10,0)="","",VLOOKUP($B223,$B$2:$O222,10,0)),""))</f>
        <v/>
      </c>
      <c r="L223" s="43" t="str">
        <f>IF($B223="","",IFERROR(IF(VLOOKUP($B223,$B$2:$O222,11,0)="","",VLOOKUP($B223,$B$2:$O222,11,0)),""))</f>
        <v/>
      </c>
      <c r="M223" s="43" t="str">
        <f>IF($B223="","",IFERROR(IF(VLOOKUP($B223,$B$2:$O222,12,0)="","",VLOOKUP($B223,$B$2:$O222,12,0)),""))</f>
        <v/>
      </c>
      <c r="N223" s="43" t="str">
        <f>IF($B223="","",IFERROR(IF(VLOOKUP($B223,$B$2:$O222,13,0)="","",VLOOKUP($B223,$B$2:$O222,13,0)),""))</f>
        <v/>
      </c>
      <c r="O223" s="43" t="str">
        <f>IF($B223="","",IFERROR(IF(VLOOKUP($B223,$B$2:$O222,14,0)="","",VLOOKUP($B223,$B$2:$O222,14,0)),""))</f>
        <v/>
      </c>
    </row>
    <row r="224" spans="1:15" x14ac:dyDescent="0.25">
      <c r="A224" t="str" cm="1">
        <f t="array" ref="A224">IF(OR(B224="",E224=""),"",CONCATENATE(IFERROR(IF(SEARCH(B224,_xlfn.TEXTJOIN(",",TRUE,IF(E$2:E223=E224,B$2:B223,"")))&gt;0,"Duplikát parametru","Parametr OK"),"Parametr OK"),"; ",MATCH(B224,B:B,0)))</f>
        <v/>
      </c>
      <c r="C224" s="13" t="str" cm="1">
        <f t="array" ref="C224">IF(A224="","",_xlfn.XLOOKUP(B224,'Parametry a typy produktů'!C:C,'Parametry a typy produktů'!A:B,"Parametr nenalezen"))</f>
        <v/>
      </c>
      <c r="E224" s="30"/>
      <c r="F224" s="43" t="str">
        <f>IF($B224="","",IFERROR(IF(VLOOKUP($B224,$B$2:$O223,5,0)="","",VLOOKUP($B224,$B$2:$O223,5,0)),""))</f>
        <v/>
      </c>
      <c r="G224" s="43" t="str">
        <f>IF($B224="","",IFERROR(IF(VLOOKUP($B224,$B$2:$O223,6,0)="","",VLOOKUP($B224,$B$2:$O223,6,0)),""))</f>
        <v/>
      </c>
      <c r="H224" s="43" t="str">
        <f>IF($B224="","",IFERROR(IF(VLOOKUP($B224,$B$2:$O223,7,0)="","",VLOOKUP($B224,$B$2:$O223,7,0)),""))</f>
        <v/>
      </c>
      <c r="I224" s="43" t="str">
        <f>IF($B224="","",IFERROR(IF(VLOOKUP($B224,$B$2:$O223,8,0)="","",VLOOKUP($B224,$B$2:$O223,8,0)),""))</f>
        <v/>
      </c>
      <c r="J224" s="43" t="str">
        <f>IF($B224="","",IFERROR(IF(VLOOKUP($B224,$B$2:$O223,9,0)="","",VLOOKUP($B224,$B$2:$O223,9,0)),""))</f>
        <v/>
      </c>
      <c r="K224" s="43" t="str">
        <f>IF($B224="","",IFERROR(IF(VLOOKUP($B224,$B$2:$O223,10,0)="","",VLOOKUP($B224,$B$2:$O223,10,0)),""))</f>
        <v/>
      </c>
      <c r="L224" s="43" t="str">
        <f>IF($B224="","",IFERROR(IF(VLOOKUP($B224,$B$2:$O223,11,0)="","",VLOOKUP($B224,$B$2:$O223,11,0)),""))</f>
        <v/>
      </c>
      <c r="M224" s="43" t="str">
        <f>IF($B224="","",IFERROR(IF(VLOOKUP($B224,$B$2:$O223,12,0)="","",VLOOKUP($B224,$B$2:$O223,12,0)),""))</f>
        <v/>
      </c>
      <c r="N224" s="43" t="str">
        <f>IF($B224="","",IFERROR(IF(VLOOKUP($B224,$B$2:$O223,13,0)="","",VLOOKUP($B224,$B$2:$O223,13,0)),""))</f>
        <v/>
      </c>
      <c r="O224" s="43" t="str">
        <f>IF($B224="","",IFERROR(IF(VLOOKUP($B224,$B$2:$O223,14,0)="","",VLOOKUP($B224,$B$2:$O223,14,0)),""))</f>
        <v/>
      </c>
    </row>
    <row r="225" spans="1:15" x14ac:dyDescent="0.25">
      <c r="A225" t="str" cm="1">
        <f t="array" ref="A225">IF(OR(B225="",E225=""),"",CONCATENATE(IFERROR(IF(SEARCH(B225,_xlfn.TEXTJOIN(",",TRUE,IF(E$2:E224=E225,B$2:B224,"")))&gt;0,"Duplikát parametru","Parametr OK"),"Parametr OK"),"; ",MATCH(B225,B:B,0)))</f>
        <v/>
      </c>
      <c r="C225" s="13" t="str" cm="1">
        <f t="array" ref="C225">IF(A225="","",_xlfn.XLOOKUP(B225,'Parametry a typy produktů'!C:C,'Parametry a typy produktů'!A:B,"Parametr nenalezen"))</f>
        <v/>
      </c>
      <c r="E225" s="30"/>
      <c r="F225" s="43" t="str">
        <f>IF($B225="","",IFERROR(IF(VLOOKUP($B225,$B$2:$O224,5,0)="","",VLOOKUP($B225,$B$2:$O224,5,0)),""))</f>
        <v/>
      </c>
      <c r="G225" s="43" t="str">
        <f>IF($B225="","",IFERROR(IF(VLOOKUP($B225,$B$2:$O224,6,0)="","",VLOOKUP($B225,$B$2:$O224,6,0)),""))</f>
        <v/>
      </c>
      <c r="H225" s="43" t="str">
        <f>IF($B225="","",IFERROR(IF(VLOOKUP($B225,$B$2:$O224,7,0)="","",VLOOKUP($B225,$B$2:$O224,7,0)),""))</f>
        <v/>
      </c>
      <c r="I225" s="43" t="str">
        <f>IF($B225="","",IFERROR(IF(VLOOKUP($B225,$B$2:$O224,8,0)="","",VLOOKUP($B225,$B$2:$O224,8,0)),""))</f>
        <v/>
      </c>
      <c r="J225" s="43" t="str">
        <f>IF($B225="","",IFERROR(IF(VLOOKUP($B225,$B$2:$O224,9,0)="","",VLOOKUP($B225,$B$2:$O224,9,0)),""))</f>
        <v/>
      </c>
      <c r="K225" s="43" t="str">
        <f>IF($B225="","",IFERROR(IF(VLOOKUP($B225,$B$2:$O224,10,0)="","",VLOOKUP($B225,$B$2:$O224,10,0)),""))</f>
        <v/>
      </c>
      <c r="L225" s="43" t="str">
        <f>IF($B225="","",IFERROR(IF(VLOOKUP($B225,$B$2:$O224,11,0)="","",VLOOKUP($B225,$B$2:$O224,11,0)),""))</f>
        <v/>
      </c>
      <c r="M225" s="43" t="str">
        <f>IF($B225="","",IFERROR(IF(VLOOKUP($B225,$B$2:$O224,12,0)="","",VLOOKUP($B225,$B$2:$O224,12,0)),""))</f>
        <v/>
      </c>
      <c r="N225" s="43" t="str">
        <f>IF($B225="","",IFERROR(IF(VLOOKUP($B225,$B$2:$O224,13,0)="","",VLOOKUP($B225,$B$2:$O224,13,0)),""))</f>
        <v/>
      </c>
      <c r="O225" s="43" t="str">
        <f>IF($B225="","",IFERROR(IF(VLOOKUP($B225,$B$2:$O224,14,0)="","",VLOOKUP($B225,$B$2:$O224,14,0)),""))</f>
        <v/>
      </c>
    </row>
    <row r="226" spans="1:15" x14ac:dyDescent="0.25">
      <c r="A226" t="str" cm="1">
        <f t="array" ref="A226">IF(OR(B226="",E226=""),"",CONCATENATE(IFERROR(IF(SEARCH(B226,_xlfn.TEXTJOIN(",",TRUE,IF(E$2:E225=E226,B$2:B225,"")))&gt;0,"Duplikát parametru","Parametr OK"),"Parametr OK"),"; ",MATCH(B226,B:B,0)))</f>
        <v/>
      </c>
      <c r="C226" s="13" t="str" cm="1">
        <f t="array" ref="C226">IF(A226="","",_xlfn.XLOOKUP(B226,'Parametry a typy produktů'!C:C,'Parametry a typy produktů'!A:B,"Parametr nenalezen"))</f>
        <v/>
      </c>
      <c r="E226" s="30"/>
      <c r="F226" s="43" t="str">
        <f>IF($B226="","",IFERROR(IF(VLOOKUP($B226,$B$2:$O225,5,0)="","",VLOOKUP($B226,$B$2:$O225,5,0)),""))</f>
        <v/>
      </c>
      <c r="G226" s="43" t="str">
        <f>IF($B226="","",IFERROR(IF(VLOOKUP($B226,$B$2:$O225,6,0)="","",VLOOKUP($B226,$B$2:$O225,6,0)),""))</f>
        <v/>
      </c>
      <c r="H226" s="43" t="str">
        <f>IF($B226="","",IFERROR(IF(VLOOKUP($B226,$B$2:$O225,7,0)="","",VLOOKUP($B226,$B$2:$O225,7,0)),""))</f>
        <v/>
      </c>
      <c r="I226" s="43" t="str">
        <f>IF($B226="","",IFERROR(IF(VLOOKUP($B226,$B$2:$O225,8,0)="","",VLOOKUP($B226,$B$2:$O225,8,0)),""))</f>
        <v/>
      </c>
      <c r="J226" s="43" t="str">
        <f>IF($B226="","",IFERROR(IF(VLOOKUP($B226,$B$2:$O225,9,0)="","",VLOOKUP($B226,$B$2:$O225,9,0)),""))</f>
        <v/>
      </c>
      <c r="K226" s="43" t="str">
        <f>IF($B226="","",IFERROR(IF(VLOOKUP($B226,$B$2:$O225,10,0)="","",VLOOKUP($B226,$B$2:$O225,10,0)),""))</f>
        <v/>
      </c>
      <c r="L226" s="43" t="str">
        <f>IF($B226="","",IFERROR(IF(VLOOKUP($B226,$B$2:$O225,11,0)="","",VLOOKUP($B226,$B$2:$O225,11,0)),""))</f>
        <v/>
      </c>
      <c r="M226" s="43" t="str">
        <f>IF($B226="","",IFERROR(IF(VLOOKUP($B226,$B$2:$O225,12,0)="","",VLOOKUP($B226,$B$2:$O225,12,0)),""))</f>
        <v/>
      </c>
      <c r="N226" s="43" t="str">
        <f>IF($B226="","",IFERROR(IF(VLOOKUP($B226,$B$2:$O225,13,0)="","",VLOOKUP($B226,$B$2:$O225,13,0)),""))</f>
        <v/>
      </c>
      <c r="O226" s="43" t="str">
        <f>IF($B226="","",IFERROR(IF(VLOOKUP($B226,$B$2:$O225,14,0)="","",VLOOKUP($B226,$B$2:$O225,14,0)),""))</f>
        <v/>
      </c>
    </row>
    <row r="227" spans="1:15" x14ac:dyDescent="0.25">
      <c r="A227" t="str" cm="1">
        <f t="array" ref="A227">IF(OR(B227="",E227=""),"",CONCATENATE(IFERROR(IF(SEARCH(B227,_xlfn.TEXTJOIN(",",TRUE,IF(E$2:E226=E227,B$2:B226,"")))&gt;0,"Duplikát parametru","Parametr OK"),"Parametr OK"),"; ",MATCH(B227,B:B,0)))</f>
        <v/>
      </c>
      <c r="C227" s="13" t="str" cm="1">
        <f t="array" ref="C227">IF(A227="","",_xlfn.XLOOKUP(B227,'Parametry a typy produktů'!C:C,'Parametry a typy produktů'!A:B,"Parametr nenalezen"))</f>
        <v/>
      </c>
      <c r="E227" s="30"/>
      <c r="F227" s="43" t="str">
        <f>IF($B227="","",IFERROR(IF(VLOOKUP($B227,$B$2:$O226,5,0)="","",VLOOKUP($B227,$B$2:$O226,5,0)),""))</f>
        <v/>
      </c>
      <c r="G227" s="43" t="str">
        <f>IF($B227="","",IFERROR(IF(VLOOKUP($B227,$B$2:$O226,6,0)="","",VLOOKUP($B227,$B$2:$O226,6,0)),""))</f>
        <v/>
      </c>
      <c r="H227" s="43" t="str">
        <f>IF($B227="","",IFERROR(IF(VLOOKUP($B227,$B$2:$O226,7,0)="","",VLOOKUP($B227,$B$2:$O226,7,0)),""))</f>
        <v/>
      </c>
      <c r="I227" s="43" t="str">
        <f>IF($B227="","",IFERROR(IF(VLOOKUP($B227,$B$2:$O226,8,0)="","",VLOOKUP($B227,$B$2:$O226,8,0)),""))</f>
        <v/>
      </c>
      <c r="J227" s="43" t="str">
        <f>IF($B227="","",IFERROR(IF(VLOOKUP($B227,$B$2:$O226,9,0)="","",VLOOKUP($B227,$B$2:$O226,9,0)),""))</f>
        <v/>
      </c>
      <c r="K227" s="43" t="str">
        <f>IF($B227="","",IFERROR(IF(VLOOKUP($B227,$B$2:$O226,10,0)="","",VLOOKUP($B227,$B$2:$O226,10,0)),""))</f>
        <v/>
      </c>
      <c r="L227" s="43" t="str">
        <f>IF($B227="","",IFERROR(IF(VLOOKUP($B227,$B$2:$O226,11,0)="","",VLOOKUP($B227,$B$2:$O226,11,0)),""))</f>
        <v/>
      </c>
      <c r="M227" s="43" t="str">
        <f>IF($B227="","",IFERROR(IF(VLOOKUP($B227,$B$2:$O226,12,0)="","",VLOOKUP($B227,$B$2:$O226,12,0)),""))</f>
        <v/>
      </c>
      <c r="N227" s="43" t="str">
        <f>IF($B227="","",IFERROR(IF(VLOOKUP($B227,$B$2:$O226,13,0)="","",VLOOKUP($B227,$B$2:$O226,13,0)),""))</f>
        <v/>
      </c>
      <c r="O227" s="43" t="str">
        <f>IF($B227="","",IFERROR(IF(VLOOKUP($B227,$B$2:$O226,14,0)="","",VLOOKUP($B227,$B$2:$O226,14,0)),""))</f>
        <v/>
      </c>
    </row>
    <row r="228" spans="1:15" x14ac:dyDescent="0.25">
      <c r="A228" t="str" cm="1">
        <f t="array" ref="A228">IF(OR(B228="",E228=""),"",CONCATENATE(IFERROR(IF(SEARCH(B228,_xlfn.TEXTJOIN(",",TRUE,IF(E$2:E227=E228,B$2:B227,"")))&gt;0,"Duplikát parametru","Parametr OK"),"Parametr OK"),"; ",MATCH(B228,B:B,0)))</f>
        <v/>
      </c>
      <c r="C228" s="13" t="str" cm="1">
        <f t="array" ref="C228">IF(A228="","",_xlfn.XLOOKUP(B228,'Parametry a typy produktů'!C:C,'Parametry a typy produktů'!A:B,"Parametr nenalezen"))</f>
        <v/>
      </c>
      <c r="E228" s="30"/>
      <c r="F228" s="43" t="str">
        <f>IF($B228="","",IFERROR(IF(VLOOKUP($B228,$B$2:$O227,5,0)="","",VLOOKUP($B228,$B$2:$O227,5,0)),""))</f>
        <v/>
      </c>
      <c r="G228" s="43" t="str">
        <f>IF($B228="","",IFERROR(IF(VLOOKUP($B228,$B$2:$O227,6,0)="","",VLOOKUP($B228,$B$2:$O227,6,0)),""))</f>
        <v/>
      </c>
      <c r="H228" s="43" t="str">
        <f>IF($B228="","",IFERROR(IF(VLOOKUP($B228,$B$2:$O227,7,0)="","",VLOOKUP($B228,$B$2:$O227,7,0)),""))</f>
        <v/>
      </c>
      <c r="I228" s="43" t="str">
        <f>IF($B228="","",IFERROR(IF(VLOOKUP($B228,$B$2:$O227,8,0)="","",VLOOKUP($B228,$B$2:$O227,8,0)),""))</f>
        <v/>
      </c>
      <c r="J228" s="43" t="str">
        <f>IF($B228="","",IFERROR(IF(VLOOKUP($B228,$B$2:$O227,9,0)="","",VLOOKUP($B228,$B$2:$O227,9,0)),""))</f>
        <v/>
      </c>
      <c r="K228" s="43" t="str">
        <f>IF($B228="","",IFERROR(IF(VLOOKUP($B228,$B$2:$O227,10,0)="","",VLOOKUP($B228,$B$2:$O227,10,0)),""))</f>
        <v/>
      </c>
      <c r="L228" s="43" t="str">
        <f>IF($B228="","",IFERROR(IF(VLOOKUP($B228,$B$2:$O227,11,0)="","",VLOOKUP($B228,$B$2:$O227,11,0)),""))</f>
        <v/>
      </c>
      <c r="M228" s="43" t="str">
        <f>IF($B228="","",IFERROR(IF(VLOOKUP($B228,$B$2:$O227,12,0)="","",VLOOKUP($B228,$B$2:$O227,12,0)),""))</f>
        <v/>
      </c>
      <c r="N228" s="43" t="str">
        <f>IF($B228="","",IFERROR(IF(VLOOKUP($B228,$B$2:$O227,13,0)="","",VLOOKUP($B228,$B$2:$O227,13,0)),""))</f>
        <v/>
      </c>
      <c r="O228" s="43" t="str">
        <f>IF($B228="","",IFERROR(IF(VLOOKUP($B228,$B$2:$O227,14,0)="","",VLOOKUP($B228,$B$2:$O227,14,0)),""))</f>
        <v/>
      </c>
    </row>
    <row r="229" spans="1:15" x14ac:dyDescent="0.25">
      <c r="A229" t="str" cm="1">
        <f t="array" ref="A229">IF(OR(B229="",E229=""),"",CONCATENATE(IFERROR(IF(SEARCH(B229,_xlfn.TEXTJOIN(",",TRUE,IF(E$2:E228=E229,B$2:B228,"")))&gt;0,"Duplikát parametru","Parametr OK"),"Parametr OK"),"; ",MATCH(B229,B:B,0)))</f>
        <v/>
      </c>
      <c r="C229" s="13" t="str" cm="1">
        <f t="array" ref="C229">IF(A229="","",_xlfn.XLOOKUP(B229,'Parametry a typy produktů'!C:C,'Parametry a typy produktů'!A:B,"Parametr nenalezen"))</f>
        <v/>
      </c>
      <c r="E229" s="30"/>
      <c r="F229" s="43" t="str">
        <f>IF($B229="","",IFERROR(IF(VLOOKUP($B229,$B$2:$O228,5,0)="","",VLOOKUP($B229,$B$2:$O228,5,0)),""))</f>
        <v/>
      </c>
      <c r="G229" s="43" t="str">
        <f>IF($B229="","",IFERROR(IF(VLOOKUP($B229,$B$2:$O228,6,0)="","",VLOOKUP($B229,$B$2:$O228,6,0)),""))</f>
        <v/>
      </c>
      <c r="H229" s="43" t="str">
        <f>IF($B229="","",IFERROR(IF(VLOOKUP($B229,$B$2:$O228,7,0)="","",VLOOKUP($B229,$B$2:$O228,7,0)),""))</f>
        <v/>
      </c>
      <c r="I229" s="43" t="str">
        <f>IF($B229="","",IFERROR(IF(VLOOKUP($B229,$B$2:$O228,8,0)="","",VLOOKUP($B229,$B$2:$O228,8,0)),""))</f>
        <v/>
      </c>
      <c r="J229" s="43" t="str">
        <f>IF($B229="","",IFERROR(IF(VLOOKUP($B229,$B$2:$O228,9,0)="","",VLOOKUP($B229,$B$2:$O228,9,0)),""))</f>
        <v/>
      </c>
      <c r="K229" s="43" t="str">
        <f>IF($B229="","",IFERROR(IF(VLOOKUP($B229,$B$2:$O228,10,0)="","",VLOOKUP($B229,$B$2:$O228,10,0)),""))</f>
        <v/>
      </c>
      <c r="L229" s="43" t="str">
        <f>IF($B229="","",IFERROR(IF(VLOOKUP($B229,$B$2:$O228,11,0)="","",VLOOKUP($B229,$B$2:$O228,11,0)),""))</f>
        <v/>
      </c>
      <c r="M229" s="43" t="str">
        <f>IF($B229="","",IFERROR(IF(VLOOKUP($B229,$B$2:$O228,12,0)="","",VLOOKUP($B229,$B$2:$O228,12,0)),""))</f>
        <v/>
      </c>
      <c r="N229" s="43" t="str">
        <f>IF($B229="","",IFERROR(IF(VLOOKUP($B229,$B$2:$O228,13,0)="","",VLOOKUP($B229,$B$2:$O228,13,0)),""))</f>
        <v/>
      </c>
      <c r="O229" s="43" t="str">
        <f>IF($B229="","",IFERROR(IF(VLOOKUP($B229,$B$2:$O228,14,0)="","",VLOOKUP($B229,$B$2:$O228,14,0)),""))</f>
        <v/>
      </c>
    </row>
    <row r="230" spans="1:15" x14ac:dyDescent="0.25">
      <c r="A230" t="str" cm="1">
        <f t="array" ref="A230">IF(OR(B230="",E230=""),"",CONCATENATE(IFERROR(IF(SEARCH(B230,_xlfn.TEXTJOIN(",",TRUE,IF(E$2:E229=E230,B$2:B229,"")))&gt;0,"Duplikát parametru","Parametr OK"),"Parametr OK"),"; ",MATCH(B230,B:B,0)))</f>
        <v/>
      </c>
      <c r="C230" s="13" t="str" cm="1">
        <f t="array" ref="C230">IF(A230="","",_xlfn.XLOOKUP(B230,'Parametry a typy produktů'!C:C,'Parametry a typy produktů'!A:B,"Parametr nenalezen"))</f>
        <v/>
      </c>
      <c r="E230" s="30"/>
      <c r="F230" s="43" t="str">
        <f>IF($B230="","",IFERROR(IF(VLOOKUP($B230,$B$2:$O229,5,0)="","",VLOOKUP($B230,$B$2:$O229,5,0)),""))</f>
        <v/>
      </c>
      <c r="G230" s="43" t="str">
        <f>IF($B230="","",IFERROR(IF(VLOOKUP($B230,$B$2:$O229,6,0)="","",VLOOKUP($B230,$B$2:$O229,6,0)),""))</f>
        <v/>
      </c>
      <c r="H230" s="43" t="str">
        <f>IF($B230="","",IFERROR(IF(VLOOKUP($B230,$B$2:$O229,7,0)="","",VLOOKUP($B230,$B$2:$O229,7,0)),""))</f>
        <v/>
      </c>
      <c r="I230" s="43" t="str">
        <f>IF($B230="","",IFERROR(IF(VLOOKUP($B230,$B$2:$O229,8,0)="","",VLOOKUP($B230,$B$2:$O229,8,0)),""))</f>
        <v/>
      </c>
      <c r="J230" s="43" t="str">
        <f>IF($B230="","",IFERROR(IF(VLOOKUP($B230,$B$2:$O229,9,0)="","",VLOOKUP($B230,$B$2:$O229,9,0)),""))</f>
        <v/>
      </c>
      <c r="K230" s="43" t="str">
        <f>IF($B230="","",IFERROR(IF(VLOOKUP($B230,$B$2:$O229,10,0)="","",VLOOKUP($B230,$B$2:$O229,10,0)),""))</f>
        <v/>
      </c>
      <c r="L230" s="43" t="str">
        <f>IF($B230="","",IFERROR(IF(VLOOKUP($B230,$B$2:$O229,11,0)="","",VLOOKUP($B230,$B$2:$O229,11,0)),""))</f>
        <v/>
      </c>
      <c r="M230" s="43" t="str">
        <f>IF($B230="","",IFERROR(IF(VLOOKUP($B230,$B$2:$O229,12,0)="","",VLOOKUP($B230,$B$2:$O229,12,0)),""))</f>
        <v/>
      </c>
      <c r="N230" s="43" t="str">
        <f>IF($B230="","",IFERROR(IF(VLOOKUP($B230,$B$2:$O229,13,0)="","",VLOOKUP($B230,$B$2:$O229,13,0)),""))</f>
        <v/>
      </c>
      <c r="O230" s="43" t="str">
        <f>IF($B230="","",IFERROR(IF(VLOOKUP($B230,$B$2:$O229,14,0)="","",VLOOKUP($B230,$B$2:$O229,14,0)),""))</f>
        <v/>
      </c>
    </row>
    <row r="231" spans="1:15" x14ac:dyDescent="0.25">
      <c r="A231" t="str" cm="1">
        <f t="array" ref="A231">IF(OR(B231="",E231=""),"",CONCATENATE(IFERROR(IF(SEARCH(B231,_xlfn.TEXTJOIN(",",TRUE,IF(E$2:E230=E231,B$2:B230,"")))&gt;0,"Duplikát parametru","Parametr OK"),"Parametr OK"),"; ",MATCH(B231,B:B,0)))</f>
        <v/>
      </c>
      <c r="C231" s="13" t="str" cm="1">
        <f t="array" ref="C231">IF(A231="","",_xlfn.XLOOKUP(B231,'Parametry a typy produktů'!C:C,'Parametry a typy produktů'!A:B,"Parametr nenalezen"))</f>
        <v/>
      </c>
      <c r="E231" s="30"/>
      <c r="F231" s="43" t="str">
        <f>IF($B231="","",IFERROR(IF(VLOOKUP($B231,$B$2:$O230,5,0)="","",VLOOKUP($B231,$B$2:$O230,5,0)),""))</f>
        <v/>
      </c>
      <c r="G231" s="43" t="str">
        <f>IF($B231="","",IFERROR(IF(VLOOKUP($B231,$B$2:$O230,6,0)="","",VLOOKUP($B231,$B$2:$O230,6,0)),""))</f>
        <v/>
      </c>
      <c r="H231" s="43" t="str">
        <f>IF($B231="","",IFERROR(IF(VLOOKUP($B231,$B$2:$O230,7,0)="","",VLOOKUP($B231,$B$2:$O230,7,0)),""))</f>
        <v/>
      </c>
      <c r="I231" s="43" t="str">
        <f>IF($B231="","",IFERROR(IF(VLOOKUP($B231,$B$2:$O230,8,0)="","",VLOOKUP($B231,$B$2:$O230,8,0)),""))</f>
        <v/>
      </c>
      <c r="J231" s="43" t="str">
        <f>IF($B231="","",IFERROR(IF(VLOOKUP($B231,$B$2:$O230,9,0)="","",VLOOKUP($B231,$B$2:$O230,9,0)),""))</f>
        <v/>
      </c>
      <c r="K231" s="43" t="str">
        <f>IF($B231="","",IFERROR(IF(VLOOKUP($B231,$B$2:$O230,10,0)="","",VLOOKUP($B231,$B$2:$O230,10,0)),""))</f>
        <v/>
      </c>
      <c r="L231" s="43" t="str">
        <f>IF($B231="","",IFERROR(IF(VLOOKUP($B231,$B$2:$O230,11,0)="","",VLOOKUP($B231,$B$2:$O230,11,0)),""))</f>
        <v/>
      </c>
      <c r="M231" s="43" t="str">
        <f>IF($B231="","",IFERROR(IF(VLOOKUP($B231,$B$2:$O230,12,0)="","",VLOOKUP($B231,$B$2:$O230,12,0)),""))</f>
        <v/>
      </c>
      <c r="N231" s="43" t="str">
        <f>IF($B231="","",IFERROR(IF(VLOOKUP($B231,$B$2:$O230,13,0)="","",VLOOKUP($B231,$B$2:$O230,13,0)),""))</f>
        <v/>
      </c>
      <c r="O231" s="43" t="str">
        <f>IF($B231="","",IFERROR(IF(VLOOKUP($B231,$B$2:$O230,14,0)="","",VLOOKUP($B231,$B$2:$O230,14,0)),""))</f>
        <v/>
      </c>
    </row>
    <row r="232" spans="1:15" x14ac:dyDescent="0.25">
      <c r="A232" t="str" cm="1">
        <f t="array" ref="A232">IF(OR(B232="",E232=""),"",CONCATENATE(IFERROR(IF(SEARCH(B232,_xlfn.TEXTJOIN(",",TRUE,IF(E$2:E231=E232,B$2:B231,"")))&gt;0,"Duplikát parametru","Parametr OK"),"Parametr OK"),"; ",MATCH(B232,B:B,0)))</f>
        <v/>
      </c>
      <c r="C232" s="13" t="str" cm="1">
        <f t="array" ref="C232">IF(A232="","",_xlfn.XLOOKUP(B232,'Parametry a typy produktů'!C:C,'Parametry a typy produktů'!A:B,"Parametr nenalezen"))</f>
        <v/>
      </c>
      <c r="E232" s="30"/>
      <c r="F232" s="43" t="str">
        <f>IF($B232="","",IFERROR(IF(VLOOKUP($B232,$B$2:$O231,5,0)="","",VLOOKUP($B232,$B$2:$O231,5,0)),""))</f>
        <v/>
      </c>
      <c r="G232" s="43" t="str">
        <f>IF($B232="","",IFERROR(IF(VLOOKUP($B232,$B$2:$O231,6,0)="","",VLOOKUP($B232,$B$2:$O231,6,0)),""))</f>
        <v/>
      </c>
      <c r="H232" s="43" t="str">
        <f>IF($B232="","",IFERROR(IF(VLOOKUP($B232,$B$2:$O231,7,0)="","",VLOOKUP($B232,$B$2:$O231,7,0)),""))</f>
        <v/>
      </c>
      <c r="I232" s="43" t="str">
        <f>IF($B232="","",IFERROR(IF(VLOOKUP($B232,$B$2:$O231,8,0)="","",VLOOKUP($B232,$B$2:$O231,8,0)),""))</f>
        <v/>
      </c>
      <c r="J232" s="43" t="str">
        <f>IF($B232="","",IFERROR(IF(VLOOKUP($B232,$B$2:$O231,9,0)="","",VLOOKUP($B232,$B$2:$O231,9,0)),""))</f>
        <v/>
      </c>
      <c r="K232" s="43" t="str">
        <f>IF($B232="","",IFERROR(IF(VLOOKUP($B232,$B$2:$O231,10,0)="","",VLOOKUP($B232,$B$2:$O231,10,0)),""))</f>
        <v/>
      </c>
      <c r="L232" s="43" t="str">
        <f>IF($B232="","",IFERROR(IF(VLOOKUP($B232,$B$2:$O231,11,0)="","",VLOOKUP($B232,$B$2:$O231,11,0)),""))</f>
        <v/>
      </c>
      <c r="M232" s="43" t="str">
        <f>IF($B232="","",IFERROR(IF(VLOOKUP($B232,$B$2:$O231,12,0)="","",VLOOKUP($B232,$B$2:$O231,12,0)),""))</f>
        <v/>
      </c>
      <c r="N232" s="43" t="str">
        <f>IF($B232="","",IFERROR(IF(VLOOKUP($B232,$B$2:$O231,13,0)="","",VLOOKUP($B232,$B$2:$O231,13,0)),""))</f>
        <v/>
      </c>
      <c r="O232" s="43" t="str">
        <f>IF($B232="","",IFERROR(IF(VLOOKUP($B232,$B$2:$O231,14,0)="","",VLOOKUP($B232,$B$2:$O231,14,0)),""))</f>
        <v/>
      </c>
    </row>
    <row r="233" spans="1:15" x14ac:dyDescent="0.25">
      <c r="A233" t="str" cm="1">
        <f t="array" ref="A233">IF(OR(B233="",E233=""),"",CONCATENATE(IFERROR(IF(SEARCH(B233,_xlfn.TEXTJOIN(",",TRUE,IF(E$2:E232=E233,B$2:B232,"")))&gt;0,"Duplikát parametru","Parametr OK"),"Parametr OK"),"; ",MATCH(B233,B:B,0)))</f>
        <v/>
      </c>
      <c r="C233" s="13" t="str" cm="1">
        <f t="array" ref="C233">IF(A233="","",_xlfn.XLOOKUP(B233,'Parametry a typy produktů'!C:C,'Parametry a typy produktů'!A:B,"Parametr nenalezen"))</f>
        <v/>
      </c>
      <c r="E233" s="30"/>
      <c r="F233" s="43" t="str">
        <f>IF($B233="","",IFERROR(IF(VLOOKUP($B233,$B$2:$O232,5,0)="","",VLOOKUP($B233,$B$2:$O232,5,0)),""))</f>
        <v/>
      </c>
      <c r="G233" s="43" t="str">
        <f>IF($B233="","",IFERROR(IF(VLOOKUP($B233,$B$2:$O232,6,0)="","",VLOOKUP($B233,$B$2:$O232,6,0)),""))</f>
        <v/>
      </c>
      <c r="H233" s="43" t="str">
        <f>IF($B233="","",IFERROR(IF(VLOOKUP($B233,$B$2:$O232,7,0)="","",VLOOKUP($B233,$B$2:$O232,7,0)),""))</f>
        <v/>
      </c>
      <c r="I233" s="43" t="str">
        <f>IF($B233="","",IFERROR(IF(VLOOKUP($B233,$B$2:$O232,8,0)="","",VLOOKUP($B233,$B$2:$O232,8,0)),""))</f>
        <v/>
      </c>
      <c r="J233" s="43" t="str">
        <f>IF($B233="","",IFERROR(IF(VLOOKUP($B233,$B$2:$O232,9,0)="","",VLOOKUP($B233,$B$2:$O232,9,0)),""))</f>
        <v/>
      </c>
      <c r="K233" s="43" t="str">
        <f>IF($B233="","",IFERROR(IF(VLOOKUP($B233,$B$2:$O232,10,0)="","",VLOOKUP($B233,$B$2:$O232,10,0)),""))</f>
        <v/>
      </c>
      <c r="L233" s="43" t="str">
        <f>IF($B233="","",IFERROR(IF(VLOOKUP($B233,$B$2:$O232,11,0)="","",VLOOKUP($B233,$B$2:$O232,11,0)),""))</f>
        <v/>
      </c>
      <c r="M233" s="43" t="str">
        <f>IF($B233="","",IFERROR(IF(VLOOKUP($B233,$B$2:$O232,12,0)="","",VLOOKUP($B233,$B$2:$O232,12,0)),""))</f>
        <v/>
      </c>
      <c r="N233" s="43" t="str">
        <f>IF($B233="","",IFERROR(IF(VLOOKUP($B233,$B$2:$O232,13,0)="","",VLOOKUP($B233,$B$2:$O232,13,0)),""))</f>
        <v/>
      </c>
      <c r="O233" s="43" t="str">
        <f>IF($B233="","",IFERROR(IF(VLOOKUP($B233,$B$2:$O232,14,0)="","",VLOOKUP($B233,$B$2:$O232,14,0)),""))</f>
        <v/>
      </c>
    </row>
    <row r="234" spans="1:15" x14ac:dyDescent="0.25">
      <c r="A234" t="str" cm="1">
        <f t="array" ref="A234">IF(OR(B234="",E234=""),"",CONCATENATE(IFERROR(IF(SEARCH(B234,_xlfn.TEXTJOIN(",",TRUE,IF(E$2:E233=E234,B$2:B233,"")))&gt;0,"Duplikát parametru","Parametr OK"),"Parametr OK"),"; ",MATCH(B234,B:B,0)))</f>
        <v/>
      </c>
      <c r="C234" s="13" t="str" cm="1">
        <f t="array" ref="C234">IF(A234="","",_xlfn.XLOOKUP(B234,'Parametry a typy produktů'!C:C,'Parametry a typy produktů'!A:B,"Parametr nenalezen"))</f>
        <v/>
      </c>
      <c r="E234" s="30"/>
      <c r="F234" s="43" t="str">
        <f>IF($B234="","",IFERROR(IF(VLOOKUP($B234,$B$2:$O233,5,0)="","",VLOOKUP($B234,$B$2:$O233,5,0)),""))</f>
        <v/>
      </c>
      <c r="G234" s="43" t="str">
        <f>IF($B234="","",IFERROR(IF(VLOOKUP($B234,$B$2:$O233,6,0)="","",VLOOKUP($B234,$B$2:$O233,6,0)),""))</f>
        <v/>
      </c>
      <c r="H234" s="43" t="str">
        <f>IF($B234="","",IFERROR(IF(VLOOKUP($B234,$B$2:$O233,7,0)="","",VLOOKUP($B234,$B$2:$O233,7,0)),""))</f>
        <v/>
      </c>
      <c r="I234" s="43" t="str">
        <f>IF($B234="","",IFERROR(IF(VLOOKUP($B234,$B$2:$O233,8,0)="","",VLOOKUP($B234,$B$2:$O233,8,0)),""))</f>
        <v/>
      </c>
      <c r="J234" s="43" t="str">
        <f>IF($B234="","",IFERROR(IF(VLOOKUP($B234,$B$2:$O233,9,0)="","",VLOOKUP($B234,$B$2:$O233,9,0)),""))</f>
        <v/>
      </c>
      <c r="K234" s="43" t="str">
        <f>IF($B234="","",IFERROR(IF(VLOOKUP($B234,$B$2:$O233,10,0)="","",VLOOKUP($B234,$B$2:$O233,10,0)),""))</f>
        <v/>
      </c>
      <c r="L234" s="43" t="str">
        <f>IF($B234="","",IFERROR(IF(VLOOKUP($B234,$B$2:$O233,11,0)="","",VLOOKUP($B234,$B$2:$O233,11,0)),""))</f>
        <v/>
      </c>
      <c r="M234" s="43" t="str">
        <f>IF($B234="","",IFERROR(IF(VLOOKUP($B234,$B$2:$O233,12,0)="","",VLOOKUP($B234,$B$2:$O233,12,0)),""))</f>
        <v/>
      </c>
      <c r="N234" s="43" t="str">
        <f>IF($B234="","",IFERROR(IF(VLOOKUP($B234,$B$2:$O233,13,0)="","",VLOOKUP($B234,$B$2:$O233,13,0)),""))</f>
        <v/>
      </c>
      <c r="O234" s="43" t="str">
        <f>IF($B234="","",IFERROR(IF(VLOOKUP($B234,$B$2:$O233,14,0)="","",VLOOKUP($B234,$B$2:$O233,14,0)),""))</f>
        <v/>
      </c>
    </row>
    <row r="235" spans="1:15" x14ac:dyDescent="0.25">
      <c r="A235" t="str" cm="1">
        <f t="array" ref="A235">IF(OR(B235="",E235=""),"",CONCATENATE(IFERROR(IF(SEARCH(B235,_xlfn.TEXTJOIN(",",TRUE,IF(E$2:E234=E235,B$2:B234,"")))&gt;0,"Duplikát parametru","Parametr OK"),"Parametr OK"),"; ",MATCH(B235,B:B,0)))</f>
        <v/>
      </c>
      <c r="C235" s="13" t="str" cm="1">
        <f t="array" ref="C235">IF(A235="","",_xlfn.XLOOKUP(B235,'Parametry a typy produktů'!C:C,'Parametry a typy produktů'!A:B,"Parametr nenalezen"))</f>
        <v/>
      </c>
      <c r="E235" s="30"/>
      <c r="F235" s="43" t="str">
        <f>IF($B235="","",IFERROR(IF(VLOOKUP($B235,$B$2:$O234,5,0)="","",VLOOKUP($B235,$B$2:$O234,5,0)),""))</f>
        <v/>
      </c>
      <c r="G235" s="43" t="str">
        <f>IF($B235="","",IFERROR(IF(VLOOKUP($B235,$B$2:$O234,6,0)="","",VLOOKUP($B235,$B$2:$O234,6,0)),""))</f>
        <v/>
      </c>
      <c r="H235" s="43" t="str">
        <f>IF($B235="","",IFERROR(IF(VLOOKUP($B235,$B$2:$O234,7,0)="","",VLOOKUP($B235,$B$2:$O234,7,0)),""))</f>
        <v/>
      </c>
      <c r="I235" s="43" t="str">
        <f>IF($B235="","",IFERROR(IF(VLOOKUP($B235,$B$2:$O234,8,0)="","",VLOOKUP($B235,$B$2:$O234,8,0)),""))</f>
        <v/>
      </c>
      <c r="J235" s="43" t="str">
        <f>IF($B235="","",IFERROR(IF(VLOOKUP($B235,$B$2:$O234,9,0)="","",VLOOKUP($B235,$B$2:$O234,9,0)),""))</f>
        <v/>
      </c>
      <c r="K235" s="43" t="str">
        <f>IF($B235="","",IFERROR(IF(VLOOKUP($B235,$B$2:$O234,10,0)="","",VLOOKUP($B235,$B$2:$O234,10,0)),""))</f>
        <v/>
      </c>
      <c r="L235" s="43" t="str">
        <f>IF($B235="","",IFERROR(IF(VLOOKUP($B235,$B$2:$O234,11,0)="","",VLOOKUP($B235,$B$2:$O234,11,0)),""))</f>
        <v/>
      </c>
      <c r="M235" s="43" t="str">
        <f>IF($B235="","",IFERROR(IF(VLOOKUP($B235,$B$2:$O234,12,0)="","",VLOOKUP($B235,$B$2:$O234,12,0)),""))</f>
        <v/>
      </c>
      <c r="N235" s="43" t="str">
        <f>IF($B235="","",IFERROR(IF(VLOOKUP($B235,$B$2:$O234,13,0)="","",VLOOKUP($B235,$B$2:$O234,13,0)),""))</f>
        <v/>
      </c>
      <c r="O235" s="43" t="str">
        <f>IF($B235="","",IFERROR(IF(VLOOKUP($B235,$B$2:$O234,14,0)="","",VLOOKUP($B235,$B$2:$O234,14,0)),""))</f>
        <v/>
      </c>
    </row>
    <row r="236" spans="1:15" x14ac:dyDescent="0.25">
      <c r="A236" t="str" cm="1">
        <f t="array" ref="A236">IF(OR(B236="",E236=""),"",CONCATENATE(IFERROR(IF(SEARCH(B236,_xlfn.TEXTJOIN(",",TRUE,IF(E$2:E235=E236,B$2:B235,"")))&gt;0,"Duplikát parametru","Parametr OK"),"Parametr OK"),"; ",MATCH(B236,B:B,0)))</f>
        <v/>
      </c>
      <c r="C236" s="13" t="str" cm="1">
        <f t="array" ref="C236">IF(A236="","",_xlfn.XLOOKUP(B236,'Parametry a typy produktů'!C:C,'Parametry a typy produktů'!A:B,"Parametr nenalezen"))</f>
        <v/>
      </c>
      <c r="E236" s="30"/>
      <c r="F236" s="43" t="str">
        <f>IF($B236="","",IFERROR(IF(VLOOKUP($B236,$B$2:$O235,5,0)="","",VLOOKUP($B236,$B$2:$O235,5,0)),""))</f>
        <v/>
      </c>
      <c r="G236" s="43" t="str">
        <f>IF($B236="","",IFERROR(IF(VLOOKUP($B236,$B$2:$O235,6,0)="","",VLOOKUP($B236,$B$2:$O235,6,0)),""))</f>
        <v/>
      </c>
      <c r="H236" s="43" t="str">
        <f>IF($B236="","",IFERROR(IF(VLOOKUP($B236,$B$2:$O235,7,0)="","",VLOOKUP($B236,$B$2:$O235,7,0)),""))</f>
        <v/>
      </c>
      <c r="I236" s="43" t="str">
        <f>IF($B236="","",IFERROR(IF(VLOOKUP($B236,$B$2:$O235,8,0)="","",VLOOKUP($B236,$B$2:$O235,8,0)),""))</f>
        <v/>
      </c>
      <c r="J236" s="43" t="str">
        <f>IF($B236="","",IFERROR(IF(VLOOKUP($B236,$B$2:$O235,9,0)="","",VLOOKUP($B236,$B$2:$O235,9,0)),""))</f>
        <v/>
      </c>
      <c r="K236" s="43" t="str">
        <f>IF($B236="","",IFERROR(IF(VLOOKUP($B236,$B$2:$O235,10,0)="","",VLOOKUP($B236,$B$2:$O235,10,0)),""))</f>
        <v/>
      </c>
      <c r="L236" s="43" t="str">
        <f>IF($B236="","",IFERROR(IF(VLOOKUP($B236,$B$2:$O235,11,0)="","",VLOOKUP($B236,$B$2:$O235,11,0)),""))</f>
        <v/>
      </c>
      <c r="M236" s="43" t="str">
        <f>IF($B236="","",IFERROR(IF(VLOOKUP($B236,$B$2:$O235,12,0)="","",VLOOKUP($B236,$B$2:$O235,12,0)),""))</f>
        <v/>
      </c>
      <c r="N236" s="43" t="str">
        <f>IF($B236="","",IFERROR(IF(VLOOKUP($B236,$B$2:$O235,13,0)="","",VLOOKUP($B236,$B$2:$O235,13,0)),""))</f>
        <v/>
      </c>
      <c r="O236" s="43" t="str">
        <f>IF($B236="","",IFERROR(IF(VLOOKUP($B236,$B$2:$O235,14,0)="","",VLOOKUP($B236,$B$2:$O235,14,0)),""))</f>
        <v/>
      </c>
    </row>
    <row r="237" spans="1:15" x14ac:dyDescent="0.25">
      <c r="A237" t="str" cm="1">
        <f t="array" ref="A237">IF(OR(B237="",E237=""),"",CONCATENATE(IFERROR(IF(SEARCH(B237,_xlfn.TEXTJOIN(",",TRUE,IF(E$2:E236=E237,B$2:B236,"")))&gt;0,"Duplikát parametru","Parametr OK"),"Parametr OK"),"; ",MATCH(B237,B:B,0)))</f>
        <v/>
      </c>
      <c r="C237" s="13" t="str" cm="1">
        <f t="array" ref="C237">IF(A237="","",_xlfn.XLOOKUP(B237,'Parametry a typy produktů'!C:C,'Parametry a typy produktů'!A:B,"Parametr nenalezen"))</f>
        <v/>
      </c>
      <c r="E237" s="30"/>
      <c r="F237" s="43" t="str">
        <f>IF($B237="","",IFERROR(IF(VLOOKUP($B237,$B$2:$O236,5,0)="","",VLOOKUP($B237,$B$2:$O236,5,0)),""))</f>
        <v/>
      </c>
      <c r="G237" s="43" t="str">
        <f>IF($B237="","",IFERROR(IF(VLOOKUP($B237,$B$2:$O236,6,0)="","",VLOOKUP($B237,$B$2:$O236,6,0)),""))</f>
        <v/>
      </c>
      <c r="H237" s="43" t="str">
        <f>IF($B237="","",IFERROR(IF(VLOOKUP($B237,$B$2:$O236,7,0)="","",VLOOKUP($B237,$B$2:$O236,7,0)),""))</f>
        <v/>
      </c>
      <c r="I237" s="43" t="str">
        <f>IF($B237="","",IFERROR(IF(VLOOKUP($B237,$B$2:$O236,8,0)="","",VLOOKUP($B237,$B$2:$O236,8,0)),""))</f>
        <v/>
      </c>
      <c r="J237" s="43" t="str">
        <f>IF($B237="","",IFERROR(IF(VLOOKUP($B237,$B$2:$O236,9,0)="","",VLOOKUP($B237,$B$2:$O236,9,0)),""))</f>
        <v/>
      </c>
      <c r="K237" s="43" t="str">
        <f>IF($B237="","",IFERROR(IF(VLOOKUP($B237,$B$2:$O236,10,0)="","",VLOOKUP($B237,$B$2:$O236,10,0)),""))</f>
        <v/>
      </c>
      <c r="L237" s="43" t="str">
        <f>IF($B237="","",IFERROR(IF(VLOOKUP($B237,$B$2:$O236,11,0)="","",VLOOKUP($B237,$B$2:$O236,11,0)),""))</f>
        <v/>
      </c>
      <c r="M237" s="43" t="str">
        <f>IF($B237="","",IFERROR(IF(VLOOKUP($B237,$B$2:$O236,12,0)="","",VLOOKUP($B237,$B$2:$O236,12,0)),""))</f>
        <v/>
      </c>
      <c r="N237" s="43" t="str">
        <f>IF($B237="","",IFERROR(IF(VLOOKUP($B237,$B$2:$O236,13,0)="","",VLOOKUP($B237,$B$2:$O236,13,0)),""))</f>
        <v/>
      </c>
      <c r="O237" s="43" t="str">
        <f>IF($B237="","",IFERROR(IF(VLOOKUP($B237,$B$2:$O236,14,0)="","",VLOOKUP($B237,$B$2:$O236,14,0)),""))</f>
        <v/>
      </c>
    </row>
    <row r="238" spans="1:15" x14ac:dyDescent="0.25">
      <c r="A238" t="str" cm="1">
        <f t="array" ref="A238">IF(OR(B238="",E238=""),"",CONCATENATE(IFERROR(IF(SEARCH(B238,_xlfn.TEXTJOIN(",",TRUE,IF(E$2:E237=E238,B$2:B237,"")))&gt;0,"Duplikát parametru","Parametr OK"),"Parametr OK"),"; ",MATCH(B238,B:B,0)))</f>
        <v/>
      </c>
      <c r="C238" s="13" t="str" cm="1">
        <f t="array" ref="C238">IF(A238="","",_xlfn.XLOOKUP(B238,'Parametry a typy produktů'!C:C,'Parametry a typy produktů'!A:B,"Parametr nenalezen"))</f>
        <v/>
      </c>
      <c r="E238" s="30"/>
      <c r="F238" s="43" t="str">
        <f>IF($B238="","",IFERROR(IF(VLOOKUP($B238,$B$2:$O237,5,0)="","",VLOOKUP($B238,$B$2:$O237,5,0)),""))</f>
        <v/>
      </c>
      <c r="G238" s="43" t="str">
        <f>IF($B238="","",IFERROR(IF(VLOOKUP($B238,$B$2:$O237,6,0)="","",VLOOKUP($B238,$B$2:$O237,6,0)),""))</f>
        <v/>
      </c>
      <c r="H238" s="43" t="str">
        <f>IF($B238="","",IFERROR(IF(VLOOKUP($B238,$B$2:$O237,7,0)="","",VLOOKUP($B238,$B$2:$O237,7,0)),""))</f>
        <v/>
      </c>
      <c r="I238" s="43" t="str">
        <f>IF($B238="","",IFERROR(IF(VLOOKUP($B238,$B$2:$O237,8,0)="","",VLOOKUP($B238,$B$2:$O237,8,0)),""))</f>
        <v/>
      </c>
      <c r="J238" s="43" t="str">
        <f>IF($B238="","",IFERROR(IF(VLOOKUP($B238,$B$2:$O237,9,0)="","",VLOOKUP($B238,$B$2:$O237,9,0)),""))</f>
        <v/>
      </c>
      <c r="K238" s="43" t="str">
        <f>IF($B238="","",IFERROR(IF(VLOOKUP($B238,$B$2:$O237,10,0)="","",VLOOKUP($B238,$B$2:$O237,10,0)),""))</f>
        <v/>
      </c>
      <c r="L238" s="43" t="str">
        <f>IF($B238="","",IFERROR(IF(VLOOKUP($B238,$B$2:$O237,11,0)="","",VLOOKUP($B238,$B$2:$O237,11,0)),""))</f>
        <v/>
      </c>
      <c r="M238" s="43" t="str">
        <f>IF($B238="","",IFERROR(IF(VLOOKUP($B238,$B$2:$O237,12,0)="","",VLOOKUP($B238,$B$2:$O237,12,0)),""))</f>
        <v/>
      </c>
      <c r="N238" s="43" t="str">
        <f>IF($B238="","",IFERROR(IF(VLOOKUP($B238,$B$2:$O237,13,0)="","",VLOOKUP($B238,$B$2:$O237,13,0)),""))</f>
        <v/>
      </c>
      <c r="O238" s="43" t="str">
        <f>IF($B238="","",IFERROR(IF(VLOOKUP($B238,$B$2:$O237,14,0)="","",VLOOKUP($B238,$B$2:$O237,14,0)),""))</f>
        <v/>
      </c>
    </row>
    <row r="239" spans="1:15" x14ac:dyDescent="0.25">
      <c r="A239" t="str" cm="1">
        <f t="array" ref="A239">IF(OR(B239="",E239=""),"",CONCATENATE(IFERROR(IF(SEARCH(B239,_xlfn.TEXTJOIN(",",TRUE,IF(E$2:E238=E239,B$2:B238,"")))&gt;0,"Duplikát parametru","Parametr OK"),"Parametr OK"),"; ",MATCH(B239,B:B,0)))</f>
        <v/>
      </c>
      <c r="C239" s="13" t="str" cm="1">
        <f t="array" ref="C239">IF(A239="","",_xlfn.XLOOKUP(B239,'Parametry a typy produktů'!C:C,'Parametry a typy produktů'!A:B,"Parametr nenalezen"))</f>
        <v/>
      </c>
      <c r="E239" s="30"/>
      <c r="F239" s="43" t="str">
        <f>IF($B239="","",IFERROR(IF(VLOOKUP($B239,$B$2:$O238,5,0)="","",VLOOKUP($B239,$B$2:$O238,5,0)),""))</f>
        <v/>
      </c>
      <c r="G239" s="43" t="str">
        <f>IF($B239="","",IFERROR(IF(VLOOKUP($B239,$B$2:$O238,6,0)="","",VLOOKUP($B239,$B$2:$O238,6,0)),""))</f>
        <v/>
      </c>
      <c r="H239" s="43" t="str">
        <f>IF($B239="","",IFERROR(IF(VLOOKUP($B239,$B$2:$O238,7,0)="","",VLOOKUP($B239,$B$2:$O238,7,0)),""))</f>
        <v/>
      </c>
      <c r="I239" s="43" t="str">
        <f>IF($B239="","",IFERROR(IF(VLOOKUP($B239,$B$2:$O238,8,0)="","",VLOOKUP($B239,$B$2:$O238,8,0)),""))</f>
        <v/>
      </c>
      <c r="J239" s="43" t="str">
        <f>IF($B239="","",IFERROR(IF(VLOOKUP($B239,$B$2:$O238,9,0)="","",VLOOKUP($B239,$B$2:$O238,9,0)),""))</f>
        <v/>
      </c>
      <c r="K239" s="43" t="str">
        <f>IF($B239="","",IFERROR(IF(VLOOKUP($B239,$B$2:$O238,10,0)="","",VLOOKUP($B239,$B$2:$O238,10,0)),""))</f>
        <v/>
      </c>
      <c r="L239" s="43" t="str">
        <f>IF($B239="","",IFERROR(IF(VLOOKUP($B239,$B$2:$O238,11,0)="","",VLOOKUP($B239,$B$2:$O238,11,0)),""))</f>
        <v/>
      </c>
      <c r="M239" s="43" t="str">
        <f>IF($B239="","",IFERROR(IF(VLOOKUP($B239,$B$2:$O238,12,0)="","",VLOOKUP($B239,$B$2:$O238,12,0)),""))</f>
        <v/>
      </c>
      <c r="N239" s="43" t="str">
        <f>IF($B239="","",IFERROR(IF(VLOOKUP($B239,$B$2:$O238,13,0)="","",VLOOKUP($B239,$B$2:$O238,13,0)),""))</f>
        <v/>
      </c>
      <c r="O239" s="43" t="str">
        <f>IF($B239="","",IFERROR(IF(VLOOKUP($B239,$B$2:$O238,14,0)="","",VLOOKUP($B239,$B$2:$O238,14,0)),""))</f>
        <v/>
      </c>
    </row>
    <row r="240" spans="1:15" x14ac:dyDescent="0.25">
      <c r="A240" t="str" cm="1">
        <f t="array" ref="A240">IF(OR(B240="",E240=""),"",CONCATENATE(IFERROR(IF(SEARCH(B240,_xlfn.TEXTJOIN(",",TRUE,IF(E$2:E239=E240,B$2:B239,"")))&gt;0,"Duplikát parametru","Parametr OK"),"Parametr OK"),"; ",MATCH(B240,B:B,0)))</f>
        <v/>
      </c>
      <c r="C240" s="13" t="str" cm="1">
        <f t="array" ref="C240">IF(A240="","",_xlfn.XLOOKUP(B240,'Parametry a typy produktů'!C:C,'Parametry a typy produktů'!A:B,"Parametr nenalezen"))</f>
        <v/>
      </c>
      <c r="E240" s="30"/>
      <c r="F240" s="43" t="str">
        <f>IF($B240="","",IFERROR(IF(VLOOKUP($B240,$B$2:$O239,5,0)="","",VLOOKUP($B240,$B$2:$O239,5,0)),""))</f>
        <v/>
      </c>
      <c r="G240" s="43" t="str">
        <f>IF($B240="","",IFERROR(IF(VLOOKUP($B240,$B$2:$O239,6,0)="","",VLOOKUP($B240,$B$2:$O239,6,0)),""))</f>
        <v/>
      </c>
      <c r="H240" s="43" t="str">
        <f>IF($B240="","",IFERROR(IF(VLOOKUP($B240,$B$2:$O239,7,0)="","",VLOOKUP($B240,$B$2:$O239,7,0)),""))</f>
        <v/>
      </c>
      <c r="I240" s="43" t="str">
        <f>IF($B240="","",IFERROR(IF(VLOOKUP($B240,$B$2:$O239,8,0)="","",VLOOKUP($B240,$B$2:$O239,8,0)),""))</f>
        <v/>
      </c>
      <c r="J240" s="43" t="str">
        <f>IF($B240="","",IFERROR(IF(VLOOKUP($B240,$B$2:$O239,9,0)="","",VLOOKUP($B240,$B$2:$O239,9,0)),""))</f>
        <v/>
      </c>
      <c r="K240" s="43" t="str">
        <f>IF($B240="","",IFERROR(IF(VLOOKUP($B240,$B$2:$O239,10,0)="","",VLOOKUP($B240,$B$2:$O239,10,0)),""))</f>
        <v/>
      </c>
      <c r="L240" s="43" t="str">
        <f>IF($B240="","",IFERROR(IF(VLOOKUP($B240,$B$2:$O239,11,0)="","",VLOOKUP($B240,$B$2:$O239,11,0)),""))</f>
        <v/>
      </c>
      <c r="M240" s="43" t="str">
        <f>IF($B240="","",IFERROR(IF(VLOOKUP($B240,$B$2:$O239,12,0)="","",VLOOKUP($B240,$B$2:$O239,12,0)),""))</f>
        <v/>
      </c>
      <c r="N240" s="43" t="str">
        <f>IF($B240="","",IFERROR(IF(VLOOKUP($B240,$B$2:$O239,13,0)="","",VLOOKUP($B240,$B$2:$O239,13,0)),""))</f>
        <v/>
      </c>
      <c r="O240" s="43" t="str">
        <f>IF($B240="","",IFERROR(IF(VLOOKUP($B240,$B$2:$O239,14,0)="","",VLOOKUP($B240,$B$2:$O239,14,0)),""))</f>
        <v/>
      </c>
    </row>
    <row r="241" spans="1:15" x14ac:dyDescent="0.25">
      <c r="A241" t="str" cm="1">
        <f t="array" ref="A241">IF(OR(B241="",E241=""),"",CONCATENATE(IFERROR(IF(SEARCH(B241,_xlfn.TEXTJOIN(",",TRUE,IF(E$2:E240=E241,B$2:B240,"")))&gt;0,"Duplikát parametru","Parametr OK"),"Parametr OK"),"; ",MATCH(B241,B:B,0)))</f>
        <v/>
      </c>
      <c r="C241" s="13" t="str" cm="1">
        <f t="array" ref="C241">IF(A241="","",_xlfn.XLOOKUP(B241,'Parametry a typy produktů'!C:C,'Parametry a typy produktů'!A:B,"Parametr nenalezen"))</f>
        <v/>
      </c>
      <c r="E241" s="30"/>
      <c r="F241" s="43" t="str">
        <f>IF($B241="","",IFERROR(IF(VLOOKUP($B241,$B$2:$O240,5,0)="","",VLOOKUP($B241,$B$2:$O240,5,0)),""))</f>
        <v/>
      </c>
      <c r="G241" s="43" t="str">
        <f>IF($B241="","",IFERROR(IF(VLOOKUP($B241,$B$2:$O240,6,0)="","",VLOOKUP($B241,$B$2:$O240,6,0)),""))</f>
        <v/>
      </c>
      <c r="H241" s="43" t="str">
        <f>IF($B241="","",IFERROR(IF(VLOOKUP($B241,$B$2:$O240,7,0)="","",VLOOKUP($B241,$B$2:$O240,7,0)),""))</f>
        <v/>
      </c>
      <c r="I241" s="43" t="str">
        <f>IF($B241="","",IFERROR(IF(VLOOKUP($B241,$B$2:$O240,8,0)="","",VLOOKUP($B241,$B$2:$O240,8,0)),""))</f>
        <v/>
      </c>
      <c r="J241" s="43" t="str">
        <f>IF($B241="","",IFERROR(IF(VLOOKUP($B241,$B$2:$O240,9,0)="","",VLOOKUP($B241,$B$2:$O240,9,0)),""))</f>
        <v/>
      </c>
      <c r="K241" s="43" t="str">
        <f>IF($B241="","",IFERROR(IF(VLOOKUP($B241,$B$2:$O240,10,0)="","",VLOOKUP($B241,$B$2:$O240,10,0)),""))</f>
        <v/>
      </c>
      <c r="L241" s="43" t="str">
        <f>IF($B241="","",IFERROR(IF(VLOOKUP($B241,$B$2:$O240,11,0)="","",VLOOKUP($B241,$B$2:$O240,11,0)),""))</f>
        <v/>
      </c>
      <c r="M241" s="43" t="str">
        <f>IF($B241="","",IFERROR(IF(VLOOKUP($B241,$B$2:$O240,12,0)="","",VLOOKUP($B241,$B$2:$O240,12,0)),""))</f>
        <v/>
      </c>
      <c r="N241" s="43" t="str">
        <f>IF($B241="","",IFERROR(IF(VLOOKUP($B241,$B$2:$O240,13,0)="","",VLOOKUP($B241,$B$2:$O240,13,0)),""))</f>
        <v/>
      </c>
      <c r="O241" s="43" t="str">
        <f>IF($B241="","",IFERROR(IF(VLOOKUP($B241,$B$2:$O240,14,0)="","",VLOOKUP($B241,$B$2:$O240,14,0)),""))</f>
        <v/>
      </c>
    </row>
    <row r="242" spans="1:15" x14ac:dyDescent="0.25">
      <c r="A242" t="str" cm="1">
        <f t="array" ref="A242">IF(OR(B242="",E242=""),"",CONCATENATE(IFERROR(IF(SEARCH(B242,_xlfn.TEXTJOIN(",",TRUE,IF(E$2:E241=E242,B$2:B241,"")))&gt;0,"Duplikát parametru","Parametr OK"),"Parametr OK"),"; ",MATCH(B242,B:B,0)))</f>
        <v/>
      </c>
      <c r="C242" s="13" t="str" cm="1">
        <f t="array" ref="C242">IF(A242="","",_xlfn.XLOOKUP(B242,'Parametry a typy produktů'!C:C,'Parametry a typy produktů'!A:B,"Parametr nenalezen"))</f>
        <v/>
      </c>
      <c r="E242" s="30"/>
      <c r="F242" s="43" t="str">
        <f>IF($B242="","",IFERROR(IF(VLOOKUP($B242,$B$2:$O241,5,0)="","",VLOOKUP($B242,$B$2:$O241,5,0)),""))</f>
        <v/>
      </c>
      <c r="G242" s="43" t="str">
        <f>IF($B242="","",IFERROR(IF(VLOOKUP($B242,$B$2:$O241,6,0)="","",VLOOKUP($B242,$B$2:$O241,6,0)),""))</f>
        <v/>
      </c>
      <c r="H242" s="43" t="str">
        <f>IF($B242="","",IFERROR(IF(VLOOKUP($B242,$B$2:$O241,7,0)="","",VLOOKUP($B242,$B$2:$O241,7,0)),""))</f>
        <v/>
      </c>
      <c r="I242" s="43" t="str">
        <f>IF($B242="","",IFERROR(IF(VLOOKUP($B242,$B$2:$O241,8,0)="","",VLOOKUP($B242,$B$2:$O241,8,0)),""))</f>
        <v/>
      </c>
      <c r="J242" s="43" t="str">
        <f>IF($B242="","",IFERROR(IF(VLOOKUP($B242,$B$2:$O241,9,0)="","",VLOOKUP($B242,$B$2:$O241,9,0)),""))</f>
        <v/>
      </c>
      <c r="K242" s="43" t="str">
        <f>IF($B242="","",IFERROR(IF(VLOOKUP($B242,$B$2:$O241,10,0)="","",VLOOKUP($B242,$B$2:$O241,10,0)),""))</f>
        <v/>
      </c>
      <c r="L242" s="43" t="str">
        <f>IF($B242="","",IFERROR(IF(VLOOKUP($B242,$B$2:$O241,11,0)="","",VLOOKUP($B242,$B$2:$O241,11,0)),""))</f>
        <v/>
      </c>
      <c r="M242" s="43" t="str">
        <f>IF($B242="","",IFERROR(IF(VLOOKUP($B242,$B$2:$O241,12,0)="","",VLOOKUP($B242,$B$2:$O241,12,0)),""))</f>
        <v/>
      </c>
      <c r="N242" s="43" t="str">
        <f>IF($B242="","",IFERROR(IF(VLOOKUP($B242,$B$2:$O241,13,0)="","",VLOOKUP($B242,$B$2:$O241,13,0)),""))</f>
        <v/>
      </c>
      <c r="O242" s="43" t="str">
        <f>IF($B242="","",IFERROR(IF(VLOOKUP($B242,$B$2:$O241,14,0)="","",VLOOKUP($B242,$B$2:$O241,14,0)),""))</f>
        <v/>
      </c>
    </row>
    <row r="243" spans="1:15" x14ac:dyDescent="0.25">
      <c r="A243" t="str" cm="1">
        <f t="array" ref="A243">IF(OR(B243="",E243=""),"",CONCATENATE(IFERROR(IF(SEARCH(B243,_xlfn.TEXTJOIN(",",TRUE,IF(E$2:E242=E243,B$2:B242,"")))&gt;0,"Duplikát parametru","Parametr OK"),"Parametr OK"),"; ",MATCH(B243,B:B,0)))</f>
        <v/>
      </c>
      <c r="C243" s="13" t="str" cm="1">
        <f t="array" ref="C243">IF(A243="","",_xlfn.XLOOKUP(B243,'Parametry a typy produktů'!C:C,'Parametry a typy produktů'!A:B,"Parametr nenalezen"))</f>
        <v/>
      </c>
      <c r="E243" s="30"/>
      <c r="F243" s="43" t="str">
        <f>IF($B243="","",IFERROR(IF(VLOOKUP($B243,$B$2:$O242,5,0)="","",VLOOKUP($B243,$B$2:$O242,5,0)),""))</f>
        <v/>
      </c>
      <c r="G243" s="43" t="str">
        <f>IF($B243="","",IFERROR(IF(VLOOKUP($B243,$B$2:$O242,6,0)="","",VLOOKUP($B243,$B$2:$O242,6,0)),""))</f>
        <v/>
      </c>
      <c r="H243" s="43" t="str">
        <f>IF($B243="","",IFERROR(IF(VLOOKUP($B243,$B$2:$O242,7,0)="","",VLOOKUP($B243,$B$2:$O242,7,0)),""))</f>
        <v/>
      </c>
      <c r="I243" s="43" t="str">
        <f>IF($B243="","",IFERROR(IF(VLOOKUP($B243,$B$2:$O242,8,0)="","",VLOOKUP($B243,$B$2:$O242,8,0)),""))</f>
        <v/>
      </c>
      <c r="J243" s="43" t="str">
        <f>IF($B243="","",IFERROR(IF(VLOOKUP($B243,$B$2:$O242,9,0)="","",VLOOKUP($B243,$B$2:$O242,9,0)),""))</f>
        <v/>
      </c>
      <c r="K243" s="43" t="str">
        <f>IF($B243="","",IFERROR(IF(VLOOKUP($B243,$B$2:$O242,10,0)="","",VLOOKUP($B243,$B$2:$O242,10,0)),""))</f>
        <v/>
      </c>
      <c r="L243" s="43" t="str">
        <f>IF($B243="","",IFERROR(IF(VLOOKUP($B243,$B$2:$O242,11,0)="","",VLOOKUP($B243,$B$2:$O242,11,0)),""))</f>
        <v/>
      </c>
      <c r="M243" s="43" t="str">
        <f>IF($B243="","",IFERROR(IF(VLOOKUP($B243,$B$2:$O242,12,0)="","",VLOOKUP($B243,$B$2:$O242,12,0)),""))</f>
        <v/>
      </c>
      <c r="N243" s="43" t="str">
        <f>IF($B243="","",IFERROR(IF(VLOOKUP($B243,$B$2:$O242,13,0)="","",VLOOKUP($B243,$B$2:$O242,13,0)),""))</f>
        <v/>
      </c>
      <c r="O243" s="43" t="str">
        <f>IF($B243="","",IFERROR(IF(VLOOKUP($B243,$B$2:$O242,14,0)="","",VLOOKUP($B243,$B$2:$O242,14,0)),""))</f>
        <v/>
      </c>
    </row>
    <row r="244" spans="1:15" x14ac:dyDescent="0.25">
      <c r="A244" t="str" cm="1">
        <f t="array" ref="A244">IF(OR(B244="",E244=""),"",CONCATENATE(IFERROR(IF(SEARCH(B244,_xlfn.TEXTJOIN(",",TRUE,IF(E$2:E243=E244,B$2:B243,"")))&gt;0,"Duplikát parametru","Parametr OK"),"Parametr OK"),"; ",MATCH(B244,B:B,0)))</f>
        <v/>
      </c>
      <c r="C244" s="13" t="str" cm="1">
        <f t="array" ref="C244">IF(A244="","",_xlfn.XLOOKUP(B244,'Parametry a typy produktů'!C:C,'Parametry a typy produktů'!A:B,"Parametr nenalezen"))</f>
        <v/>
      </c>
      <c r="E244" s="30"/>
      <c r="F244" s="43" t="str">
        <f>IF($B244="","",IFERROR(IF(VLOOKUP($B244,$B$2:$O243,5,0)="","",VLOOKUP($B244,$B$2:$O243,5,0)),""))</f>
        <v/>
      </c>
      <c r="G244" s="43" t="str">
        <f>IF($B244="","",IFERROR(IF(VLOOKUP($B244,$B$2:$O243,6,0)="","",VLOOKUP($B244,$B$2:$O243,6,0)),""))</f>
        <v/>
      </c>
      <c r="H244" s="43" t="str">
        <f>IF($B244="","",IFERROR(IF(VLOOKUP($B244,$B$2:$O243,7,0)="","",VLOOKUP($B244,$B$2:$O243,7,0)),""))</f>
        <v/>
      </c>
      <c r="I244" s="43" t="str">
        <f>IF($B244="","",IFERROR(IF(VLOOKUP($B244,$B$2:$O243,8,0)="","",VLOOKUP($B244,$B$2:$O243,8,0)),""))</f>
        <v/>
      </c>
      <c r="J244" s="43" t="str">
        <f>IF($B244="","",IFERROR(IF(VLOOKUP($B244,$B$2:$O243,9,0)="","",VLOOKUP($B244,$B$2:$O243,9,0)),""))</f>
        <v/>
      </c>
      <c r="K244" s="43" t="str">
        <f>IF($B244="","",IFERROR(IF(VLOOKUP($B244,$B$2:$O243,10,0)="","",VLOOKUP($B244,$B$2:$O243,10,0)),""))</f>
        <v/>
      </c>
      <c r="L244" s="43" t="str">
        <f>IF($B244="","",IFERROR(IF(VLOOKUP($B244,$B$2:$O243,11,0)="","",VLOOKUP($B244,$B$2:$O243,11,0)),""))</f>
        <v/>
      </c>
      <c r="M244" s="43" t="str">
        <f>IF($B244="","",IFERROR(IF(VLOOKUP($B244,$B$2:$O243,12,0)="","",VLOOKUP($B244,$B$2:$O243,12,0)),""))</f>
        <v/>
      </c>
      <c r="N244" s="43" t="str">
        <f>IF($B244="","",IFERROR(IF(VLOOKUP($B244,$B$2:$O243,13,0)="","",VLOOKUP($B244,$B$2:$O243,13,0)),""))</f>
        <v/>
      </c>
      <c r="O244" s="43" t="str">
        <f>IF($B244="","",IFERROR(IF(VLOOKUP($B244,$B$2:$O243,14,0)="","",VLOOKUP($B244,$B$2:$O243,14,0)),""))</f>
        <v/>
      </c>
    </row>
    <row r="245" spans="1:15" x14ac:dyDescent="0.25">
      <c r="A245" t="str" cm="1">
        <f t="array" ref="A245">IF(OR(B245="",E245=""),"",CONCATENATE(IFERROR(IF(SEARCH(B245,_xlfn.TEXTJOIN(",",TRUE,IF(E$2:E244=E245,B$2:B244,"")))&gt;0,"Duplikát parametru","Parametr OK"),"Parametr OK"),"; ",MATCH(B245,B:B,0)))</f>
        <v/>
      </c>
      <c r="C245" s="13" t="str" cm="1">
        <f t="array" ref="C245">IF(A245="","",_xlfn.XLOOKUP(B245,'Parametry a typy produktů'!C:C,'Parametry a typy produktů'!A:B,"Parametr nenalezen"))</f>
        <v/>
      </c>
      <c r="E245" s="30"/>
      <c r="F245" s="43" t="str">
        <f>IF($B245="","",IFERROR(IF(VLOOKUP($B245,$B$2:$O244,5,0)="","",VLOOKUP($B245,$B$2:$O244,5,0)),""))</f>
        <v/>
      </c>
      <c r="G245" s="43" t="str">
        <f>IF($B245="","",IFERROR(IF(VLOOKUP($B245,$B$2:$O244,6,0)="","",VLOOKUP($B245,$B$2:$O244,6,0)),""))</f>
        <v/>
      </c>
      <c r="H245" s="43" t="str">
        <f>IF($B245="","",IFERROR(IF(VLOOKUP($B245,$B$2:$O244,7,0)="","",VLOOKUP($B245,$B$2:$O244,7,0)),""))</f>
        <v/>
      </c>
      <c r="I245" s="43" t="str">
        <f>IF($B245="","",IFERROR(IF(VLOOKUP($B245,$B$2:$O244,8,0)="","",VLOOKUP($B245,$B$2:$O244,8,0)),""))</f>
        <v/>
      </c>
      <c r="J245" s="43" t="str">
        <f>IF($B245="","",IFERROR(IF(VLOOKUP($B245,$B$2:$O244,9,0)="","",VLOOKUP($B245,$B$2:$O244,9,0)),""))</f>
        <v/>
      </c>
      <c r="K245" s="43" t="str">
        <f>IF($B245="","",IFERROR(IF(VLOOKUP($B245,$B$2:$O244,10,0)="","",VLOOKUP($B245,$B$2:$O244,10,0)),""))</f>
        <v/>
      </c>
      <c r="L245" s="43" t="str">
        <f>IF($B245="","",IFERROR(IF(VLOOKUP($B245,$B$2:$O244,11,0)="","",VLOOKUP($B245,$B$2:$O244,11,0)),""))</f>
        <v/>
      </c>
      <c r="M245" s="43" t="str">
        <f>IF($B245="","",IFERROR(IF(VLOOKUP($B245,$B$2:$O244,12,0)="","",VLOOKUP($B245,$B$2:$O244,12,0)),""))</f>
        <v/>
      </c>
      <c r="N245" s="43" t="str">
        <f>IF($B245="","",IFERROR(IF(VLOOKUP($B245,$B$2:$O244,13,0)="","",VLOOKUP($B245,$B$2:$O244,13,0)),""))</f>
        <v/>
      </c>
      <c r="O245" s="43" t="str">
        <f>IF($B245="","",IFERROR(IF(VLOOKUP($B245,$B$2:$O244,14,0)="","",VLOOKUP($B245,$B$2:$O244,14,0)),""))</f>
        <v/>
      </c>
    </row>
    <row r="246" spans="1:15" x14ac:dyDescent="0.25">
      <c r="A246" t="str" cm="1">
        <f t="array" ref="A246">IF(OR(B246="",E246=""),"",CONCATENATE(IFERROR(IF(SEARCH(B246,_xlfn.TEXTJOIN(",",TRUE,IF(E$2:E245=E246,B$2:B245,"")))&gt;0,"Duplikát parametru","Parametr OK"),"Parametr OK"),"; ",MATCH(B246,B:B,0)))</f>
        <v/>
      </c>
      <c r="C246" s="13" t="str" cm="1">
        <f t="array" ref="C246">IF(A246="","",_xlfn.XLOOKUP(B246,'Parametry a typy produktů'!C:C,'Parametry a typy produktů'!A:B,"Parametr nenalezen"))</f>
        <v/>
      </c>
      <c r="E246" s="30"/>
      <c r="F246" s="43" t="str">
        <f>IF($B246="","",IFERROR(IF(VLOOKUP($B246,$B$2:$O245,5,0)="","",VLOOKUP($B246,$B$2:$O245,5,0)),""))</f>
        <v/>
      </c>
      <c r="G246" s="43" t="str">
        <f>IF($B246="","",IFERROR(IF(VLOOKUP($B246,$B$2:$O245,6,0)="","",VLOOKUP($B246,$B$2:$O245,6,0)),""))</f>
        <v/>
      </c>
      <c r="H246" s="43" t="str">
        <f>IF($B246="","",IFERROR(IF(VLOOKUP($B246,$B$2:$O245,7,0)="","",VLOOKUP($B246,$B$2:$O245,7,0)),""))</f>
        <v/>
      </c>
      <c r="I246" s="43" t="str">
        <f>IF($B246="","",IFERROR(IF(VLOOKUP($B246,$B$2:$O245,8,0)="","",VLOOKUP($B246,$B$2:$O245,8,0)),""))</f>
        <v/>
      </c>
      <c r="J246" s="43" t="str">
        <f>IF($B246="","",IFERROR(IF(VLOOKUP($B246,$B$2:$O245,9,0)="","",VLOOKUP($B246,$B$2:$O245,9,0)),""))</f>
        <v/>
      </c>
      <c r="K246" s="43" t="str">
        <f>IF($B246="","",IFERROR(IF(VLOOKUP($B246,$B$2:$O245,10,0)="","",VLOOKUP($B246,$B$2:$O245,10,0)),""))</f>
        <v/>
      </c>
      <c r="L246" s="43" t="str">
        <f>IF($B246="","",IFERROR(IF(VLOOKUP($B246,$B$2:$O245,11,0)="","",VLOOKUP($B246,$B$2:$O245,11,0)),""))</f>
        <v/>
      </c>
      <c r="M246" s="43" t="str">
        <f>IF($B246="","",IFERROR(IF(VLOOKUP($B246,$B$2:$O245,12,0)="","",VLOOKUP($B246,$B$2:$O245,12,0)),""))</f>
        <v/>
      </c>
      <c r="N246" s="43" t="str">
        <f>IF($B246="","",IFERROR(IF(VLOOKUP($B246,$B$2:$O245,13,0)="","",VLOOKUP($B246,$B$2:$O245,13,0)),""))</f>
        <v/>
      </c>
      <c r="O246" s="43" t="str">
        <f>IF($B246="","",IFERROR(IF(VLOOKUP($B246,$B$2:$O245,14,0)="","",VLOOKUP($B246,$B$2:$O245,14,0)),""))</f>
        <v/>
      </c>
    </row>
    <row r="247" spans="1:15" x14ac:dyDescent="0.25">
      <c r="A247" t="str" cm="1">
        <f t="array" ref="A247">IF(OR(B247="",E247=""),"",CONCATENATE(IFERROR(IF(SEARCH(B247,_xlfn.TEXTJOIN(",",TRUE,IF(E$2:E246=E247,B$2:B246,"")))&gt;0,"Duplikát parametru","Parametr OK"),"Parametr OK"),"; ",MATCH(B247,B:B,0)))</f>
        <v/>
      </c>
      <c r="C247" s="13" t="str" cm="1">
        <f t="array" ref="C247">IF(A247="","",_xlfn.XLOOKUP(B247,'Parametry a typy produktů'!C:C,'Parametry a typy produktů'!A:B,"Parametr nenalezen"))</f>
        <v/>
      </c>
      <c r="E247" s="30"/>
      <c r="F247" s="43" t="str">
        <f>IF($B247="","",IFERROR(IF(VLOOKUP($B247,$B$2:$O246,5,0)="","",VLOOKUP($B247,$B$2:$O246,5,0)),""))</f>
        <v/>
      </c>
      <c r="G247" s="43" t="str">
        <f>IF($B247="","",IFERROR(IF(VLOOKUP($B247,$B$2:$O246,6,0)="","",VLOOKUP($B247,$B$2:$O246,6,0)),""))</f>
        <v/>
      </c>
      <c r="H247" s="43" t="str">
        <f>IF($B247="","",IFERROR(IF(VLOOKUP($B247,$B$2:$O246,7,0)="","",VLOOKUP($B247,$B$2:$O246,7,0)),""))</f>
        <v/>
      </c>
      <c r="I247" s="43" t="str">
        <f>IF($B247="","",IFERROR(IF(VLOOKUP($B247,$B$2:$O246,8,0)="","",VLOOKUP($B247,$B$2:$O246,8,0)),""))</f>
        <v/>
      </c>
      <c r="J247" s="43" t="str">
        <f>IF($B247="","",IFERROR(IF(VLOOKUP($B247,$B$2:$O246,9,0)="","",VLOOKUP($B247,$B$2:$O246,9,0)),""))</f>
        <v/>
      </c>
      <c r="K247" s="43" t="str">
        <f>IF($B247="","",IFERROR(IF(VLOOKUP($B247,$B$2:$O246,10,0)="","",VLOOKUP($B247,$B$2:$O246,10,0)),""))</f>
        <v/>
      </c>
      <c r="L247" s="43" t="str">
        <f>IF($B247="","",IFERROR(IF(VLOOKUP($B247,$B$2:$O246,11,0)="","",VLOOKUP($B247,$B$2:$O246,11,0)),""))</f>
        <v/>
      </c>
      <c r="M247" s="43" t="str">
        <f>IF($B247="","",IFERROR(IF(VLOOKUP($B247,$B$2:$O246,12,0)="","",VLOOKUP($B247,$B$2:$O246,12,0)),""))</f>
        <v/>
      </c>
      <c r="N247" s="43" t="str">
        <f>IF($B247="","",IFERROR(IF(VLOOKUP($B247,$B$2:$O246,13,0)="","",VLOOKUP($B247,$B$2:$O246,13,0)),""))</f>
        <v/>
      </c>
      <c r="O247" s="43" t="str">
        <f>IF($B247="","",IFERROR(IF(VLOOKUP($B247,$B$2:$O246,14,0)="","",VLOOKUP($B247,$B$2:$O246,14,0)),""))</f>
        <v/>
      </c>
    </row>
    <row r="248" spans="1:15" x14ac:dyDescent="0.25">
      <c r="A248" t="str" cm="1">
        <f t="array" ref="A248">IF(OR(B248="",E248=""),"",CONCATENATE(IFERROR(IF(SEARCH(B248,_xlfn.TEXTJOIN(",",TRUE,IF(E$2:E247=E248,B$2:B247,"")))&gt;0,"Duplikát parametru","Parametr OK"),"Parametr OK"),"; ",MATCH(B248,B:B,0)))</f>
        <v/>
      </c>
      <c r="C248" s="13" t="str" cm="1">
        <f t="array" ref="C248">IF(A248="","",_xlfn.XLOOKUP(B248,'Parametry a typy produktů'!C:C,'Parametry a typy produktů'!A:B,"Parametr nenalezen"))</f>
        <v/>
      </c>
      <c r="E248" s="30"/>
      <c r="F248" s="43" t="str">
        <f>IF($B248="","",IFERROR(IF(VLOOKUP($B248,$B$2:$O247,5,0)="","",VLOOKUP($B248,$B$2:$O247,5,0)),""))</f>
        <v/>
      </c>
      <c r="G248" s="43" t="str">
        <f>IF($B248="","",IFERROR(IF(VLOOKUP($B248,$B$2:$O247,6,0)="","",VLOOKUP($B248,$B$2:$O247,6,0)),""))</f>
        <v/>
      </c>
      <c r="H248" s="43" t="str">
        <f>IF($B248="","",IFERROR(IF(VLOOKUP($B248,$B$2:$O247,7,0)="","",VLOOKUP($B248,$B$2:$O247,7,0)),""))</f>
        <v/>
      </c>
      <c r="I248" s="43" t="str">
        <f>IF($B248="","",IFERROR(IF(VLOOKUP($B248,$B$2:$O247,8,0)="","",VLOOKUP($B248,$B$2:$O247,8,0)),""))</f>
        <v/>
      </c>
      <c r="J248" s="43" t="str">
        <f>IF($B248="","",IFERROR(IF(VLOOKUP($B248,$B$2:$O247,9,0)="","",VLOOKUP($B248,$B$2:$O247,9,0)),""))</f>
        <v/>
      </c>
      <c r="K248" s="43" t="str">
        <f>IF($B248="","",IFERROR(IF(VLOOKUP($B248,$B$2:$O247,10,0)="","",VLOOKUP($B248,$B$2:$O247,10,0)),""))</f>
        <v/>
      </c>
      <c r="L248" s="43" t="str">
        <f>IF($B248="","",IFERROR(IF(VLOOKUP($B248,$B$2:$O247,11,0)="","",VLOOKUP($B248,$B$2:$O247,11,0)),""))</f>
        <v/>
      </c>
      <c r="M248" s="43" t="str">
        <f>IF($B248="","",IFERROR(IF(VLOOKUP($B248,$B$2:$O247,12,0)="","",VLOOKUP($B248,$B$2:$O247,12,0)),""))</f>
        <v/>
      </c>
      <c r="N248" s="43" t="str">
        <f>IF($B248="","",IFERROR(IF(VLOOKUP($B248,$B$2:$O247,13,0)="","",VLOOKUP($B248,$B$2:$O247,13,0)),""))</f>
        <v/>
      </c>
      <c r="O248" s="43" t="str">
        <f>IF($B248="","",IFERROR(IF(VLOOKUP($B248,$B$2:$O247,14,0)="","",VLOOKUP($B248,$B$2:$O247,14,0)),""))</f>
        <v/>
      </c>
    </row>
    <row r="249" spans="1:15" x14ac:dyDescent="0.25">
      <c r="A249" t="str" cm="1">
        <f t="array" ref="A249">IF(OR(B249="",E249=""),"",CONCATENATE(IFERROR(IF(SEARCH(B249,_xlfn.TEXTJOIN(",",TRUE,IF(E$2:E248=E249,B$2:B248,"")))&gt;0,"Duplikát parametru","Parametr OK"),"Parametr OK"),"; ",MATCH(B249,B:B,0)))</f>
        <v/>
      </c>
      <c r="C249" s="13" t="str" cm="1">
        <f t="array" ref="C249">IF(A249="","",_xlfn.XLOOKUP(B249,'Parametry a typy produktů'!C:C,'Parametry a typy produktů'!A:B,"Parametr nenalezen"))</f>
        <v/>
      </c>
      <c r="E249" s="30"/>
      <c r="F249" s="43" t="str">
        <f>IF($B249="","",IFERROR(IF(VLOOKUP($B249,$B$2:$O248,5,0)="","",VLOOKUP($B249,$B$2:$O248,5,0)),""))</f>
        <v/>
      </c>
      <c r="G249" s="43" t="str">
        <f>IF($B249="","",IFERROR(IF(VLOOKUP($B249,$B$2:$O248,6,0)="","",VLOOKUP($B249,$B$2:$O248,6,0)),""))</f>
        <v/>
      </c>
      <c r="H249" s="43" t="str">
        <f>IF($B249="","",IFERROR(IF(VLOOKUP($B249,$B$2:$O248,7,0)="","",VLOOKUP($B249,$B$2:$O248,7,0)),""))</f>
        <v/>
      </c>
      <c r="I249" s="43" t="str">
        <f>IF($B249="","",IFERROR(IF(VLOOKUP($B249,$B$2:$O248,8,0)="","",VLOOKUP($B249,$B$2:$O248,8,0)),""))</f>
        <v/>
      </c>
      <c r="J249" s="43" t="str">
        <f>IF($B249="","",IFERROR(IF(VLOOKUP($B249,$B$2:$O248,9,0)="","",VLOOKUP($B249,$B$2:$O248,9,0)),""))</f>
        <v/>
      </c>
      <c r="K249" s="43" t="str">
        <f>IF($B249="","",IFERROR(IF(VLOOKUP($B249,$B$2:$O248,10,0)="","",VLOOKUP($B249,$B$2:$O248,10,0)),""))</f>
        <v/>
      </c>
      <c r="L249" s="43" t="str">
        <f>IF($B249="","",IFERROR(IF(VLOOKUP($B249,$B$2:$O248,11,0)="","",VLOOKUP($B249,$B$2:$O248,11,0)),""))</f>
        <v/>
      </c>
      <c r="M249" s="43" t="str">
        <f>IF($B249="","",IFERROR(IF(VLOOKUP($B249,$B$2:$O248,12,0)="","",VLOOKUP($B249,$B$2:$O248,12,0)),""))</f>
        <v/>
      </c>
      <c r="N249" s="43" t="str">
        <f>IF($B249="","",IFERROR(IF(VLOOKUP($B249,$B$2:$O248,13,0)="","",VLOOKUP($B249,$B$2:$O248,13,0)),""))</f>
        <v/>
      </c>
      <c r="O249" s="43" t="str">
        <f>IF($B249="","",IFERROR(IF(VLOOKUP($B249,$B$2:$O248,14,0)="","",VLOOKUP($B249,$B$2:$O248,14,0)),""))</f>
        <v/>
      </c>
    </row>
    <row r="250" spans="1:15" x14ac:dyDescent="0.25">
      <c r="A250" t="str" cm="1">
        <f t="array" ref="A250">IF(OR(B250="",E250=""),"",CONCATENATE(IFERROR(IF(SEARCH(B250,_xlfn.TEXTJOIN(",",TRUE,IF(E$2:E249=E250,B$2:B249,"")))&gt;0,"Duplikát parametru","Parametr OK"),"Parametr OK"),"; ",MATCH(B250,B:B,0)))</f>
        <v/>
      </c>
      <c r="C250" s="13" t="str" cm="1">
        <f t="array" ref="C250">IF(A250="","",_xlfn.XLOOKUP(B250,'Parametry a typy produktů'!C:C,'Parametry a typy produktů'!A:B,"Parametr nenalezen"))</f>
        <v/>
      </c>
      <c r="E250" s="30"/>
      <c r="F250" s="43" t="str">
        <f>IF($B250="","",IFERROR(IF(VLOOKUP($B250,$B$2:$O249,5,0)="","",VLOOKUP($B250,$B$2:$O249,5,0)),""))</f>
        <v/>
      </c>
      <c r="G250" s="43" t="str">
        <f>IF($B250="","",IFERROR(IF(VLOOKUP($B250,$B$2:$O249,6,0)="","",VLOOKUP($B250,$B$2:$O249,6,0)),""))</f>
        <v/>
      </c>
      <c r="H250" s="43" t="str">
        <f>IF($B250="","",IFERROR(IF(VLOOKUP($B250,$B$2:$O249,7,0)="","",VLOOKUP($B250,$B$2:$O249,7,0)),""))</f>
        <v/>
      </c>
      <c r="I250" s="43" t="str">
        <f>IF($B250="","",IFERROR(IF(VLOOKUP($B250,$B$2:$O249,8,0)="","",VLOOKUP($B250,$B$2:$O249,8,0)),""))</f>
        <v/>
      </c>
      <c r="J250" s="43" t="str">
        <f>IF($B250="","",IFERROR(IF(VLOOKUP($B250,$B$2:$O249,9,0)="","",VLOOKUP($B250,$B$2:$O249,9,0)),""))</f>
        <v/>
      </c>
      <c r="K250" s="43" t="str">
        <f>IF($B250="","",IFERROR(IF(VLOOKUP($B250,$B$2:$O249,10,0)="","",VLOOKUP($B250,$B$2:$O249,10,0)),""))</f>
        <v/>
      </c>
      <c r="L250" s="43" t="str">
        <f>IF($B250="","",IFERROR(IF(VLOOKUP($B250,$B$2:$O249,11,0)="","",VLOOKUP($B250,$B$2:$O249,11,0)),""))</f>
        <v/>
      </c>
      <c r="M250" s="43" t="str">
        <f>IF($B250="","",IFERROR(IF(VLOOKUP($B250,$B$2:$O249,12,0)="","",VLOOKUP($B250,$B$2:$O249,12,0)),""))</f>
        <v/>
      </c>
      <c r="N250" s="43" t="str">
        <f>IF($B250="","",IFERROR(IF(VLOOKUP($B250,$B$2:$O249,13,0)="","",VLOOKUP($B250,$B$2:$O249,13,0)),""))</f>
        <v/>
      </c>
      <c r="O250" s="43" t="str">
        <f>IF($B250="","",IFERROR(IF(VLOOKUP($B250,$B$2:$O249,14,0)="","",VLOOKUP($B250,$B$2:$O249,14,0)),""))</f>
        <v/>
      </c>
    </row>
    <row r="251" spans="1:15" x14ac:dyDescent="0.25">
      <c r="A251" t="str" cm="1">
        <f t="array" ref="A251">IF(OR(B251="",E251=""),"",CONCATENATE(IFERROR(IF(SEARCH(B251,_xlfn.TEXTJOIN(",",TRUE,IF(E$2:E250=E251,B$2:B250,"")))&gt;0,"Duplikát parametru","Parametr OK"),"Parametr OK"),"; ",MATCH(B251,B:B,0)))</f>
        <v/>
      </c>
      <c r="C251" s="13" t="str" cm="1">
        <f t="array" ref="C251">IF(A251="","",_xlfn.XLOOKUP(B251,'Parametry a typy produktů'!C:C,'Parametry a typy produktů'!A:B,"Parametr nenalezen"))</f>
        <v/>
      </c>
      <c r="E251" s="30"/>
      <c r="F251" s="43" t="str">
        <f>IF($B251="","",IFERROR(IF(VLOOKUP($B251,$B$2:$O250,5,0)="","",VLOOKUP($B251,$B$2:$O250,5,0)),""))</f>
        <v/>
      </c>
      <c r="G251" s="43" t="str">
        <f>IF($B251="","",IFERROR(IF(VLOOKUP($B251,$B$2:$O250,6,0)="","",VLOOKUP($B251,$B$2:$O250,6,0)),""))</f>
        <v/>
      </c>
      <c r="H251" s="43" t="str">
        <f>IF($B251="","",IFERROR(IF(VLOOKUP($B251,$B$2:$O250,7,0)="","",VLOOKUP($B251,$B$2:$O250,7,0)),""))</f>
        <v/>
      </c>
      <c r="I251" s="43" t="str">
        <f>IF($B251="","",IFERROR(IF(VLOOKUP($B251,$B$2:$O250,8,0)="","",VLOOKUP($B251,$B$2:$O250,8,0)),""))</f>
        <v/>
      </c>
      <c r="J251" s="43" t="str">
        <f>IF($B251="","",IFERROR(IF(VLOOKUP($B251,$B$2:$O250,9,0)="","",VLOOKUP($B251,$B$2:$O250,9,0)),""))</f>
        <v/>
      </c>
      <c r="K251" s="43" t="str">
        <f>IF($B251="","",IFERROR(IF(VLOOKUP($B251,$B$2:$O250,10,0)="","",VLOOKUP($B251,$B$2:$O250,10,0)),""))</f>
        <v/>
      </c>
      <c r="L251" s="43" t="str">
        <f>IF($B251="","",IFERROR(IF(VLOOKUP($B251,$B$2:$O250,11,0)="","",VLOOKUP($B251,$B$2:$O250,11,0)),""))</f>
        <v/>
      </c>
      <c r="M251" s="43" t="str">
        <f>IF($B251="","",IFERROR(IF(VLOOKUP($B251,$B$2:$O250,12,0)="","",VLOOKUP($B251,$B$2:$O250,12,0)),""))</f>
        <v/>
      </c>
      <c r="N251" s="43" t="str">
        <f>IF($B251="","",IFERROR(IF(VLOOKUP($B251,$B$2:$O250,13,0)="","",VLOOKUP($B251,$B$2:$O250,13,0)),""))</f>
        <v/>
      </c>
      <c r="O251" s="43" t="str">
        <f>IF($B251="","",IFERROR(IF(VLOOKUP($B251,$B$2:$O250,14,0)="","",VLOOKUP($B251,$B$2:$O250,14,0)),""))</f>
        <v/>
      </c>
    </row>
    <row r="252" spans="1:15" x14ac:dyDescent="0.25">
      <c r="A252" t="str" cm="1">
        <f t="array" ref="A252">IF(OR(B252="",E252=""),"",CONCATENATE(IFERROR(IF(SEARCH(B252,_xlfn.TEXTJOIN(",",TRUE,IF(E$2:E251=E252,B$2:B251,"")))&gt;0,"Duplikát parametru","Parametr OK"),"Parametr OK"),"; ",MATCH(B252,B:B,0)))</f>
        <v/>
      </c>
      <c r="C252" s="13" t="str" cm="1">
        <f t="array" ref="C252">IF(A252="","",_xlfn.XLOOKUP(B252,'Parametry a typy produktů'!C:C,'Parametry a typy produktů'!A:B,"Parametr nenalezen"))</f>
        <v/>
      </c>
      <c r="E252" s="30"/>
      <c r="F252" s="43" t="str">
        <f>IF($B252="","",IFERROR(IF(VLOOKUP($B252,$B$2:$O251,5,0)="","",VLOOKUP($B252,$B$2:$O251,5,0)),""))</f>
        <v/>
      </c>
      <c r="G252" s="43" t="str">
        <f>IF($B252="","",IFERROR(IF(VLOOKUP($B252,$B$2:$O251,6,0)="","",VLOOKUP($B252,$B$2:$O251,6,0)),""))</f>
        <v/>
      </c>
      <c r="H252" s="43" t="str">
        <f>IF($B252="","",IFERROR(IF(VLOOKUP($B252,$B$2:$O251,7,0)="","",VLOOKUP($B252,$B$2:$O251,7,0)),""))</f>
        <v/>
      </c>
      <c r="I252" s="43" t="str">
        <f>IF($B252="","",IFERROR(IF(VLOOKUP($B252,$B$2:$O251,8,0)="","",VLOOKUP($B252,$B$2:$O251,8,0)),""))</f>
        <v/>
      </c>
      <c r="J252" s="43" t="str">
        <f>IF($B252="","",IFERROR(IF(VLOOKUP($B252,$B$2:$O251,9,0)="","",VLOOKUP($B252,$B$2:$O251,9,0)),""))</f>
        <v/>
      </c>
      <c r="K252" s="43" t="str">
        <f>IF($B252="","",IFERROR(IF(VLOOKUP($B252,$B$2:$O251,10,0)="","",VLOOKUP($B252,$B$2:$O251,10,0)),""))</f>
        <v/>
      </c>
      <c r="L252" s="43" t="str">
        <f>IF($B252="","",IFERROR(IF(VLOOKUP($B252,$B$2:$O251,11,0)="","",VLOOKUP($B252,$B$2:$O251,11,0)),""))</f>
        <v/>
      </c>
      <c r="M252" s="43" t="str">
        <f>IF($B252="","",IFERROR(IF(VLOOKUP($B252,$B$2:$O251,12,0)="","",VLOOKUP($B252,$B$2:$O251,12,0)),""))</f>
        <v/>
      </c>
      <c r="N252" s="43" t="str">
        <f>IF($B252="","",IFERROR(IF(VLOOKUP($B252,$B$2:$O251,13,0)="","",VLOOKUP($B252,$B$2:$O251,13,0)),""))</f>
        <v/>
      </c>
      <c r="O252" s="43" t="str">
        <f>IF($B252="","",IFERROR(IF(VLOOKUP($B252,$B$2:$O251,14,0)="","",VLOOKUP($B252,$B$2:$O251,14,0)),""))</f>
        <v/>
      </c>
    </row>
    <row r="253" spans="1:15" x14ac:dyDescent="0.25">
      <c r="A253" t="str" cm="1">
        <f t="array" ref="A253">IF(OR(B253="",E253=""),"",CONCATENATE(IFERROR(IF(SEARCH(B253,_xlfn.TEXTJOIN(",",TRUE,IF(E$2:E252=E253,B$2:B252,"")))&gt;0,"Duplikát parametru","Parametr OK"),"Parametr OK"),"; ",MATCH(B253,B:B,0)))</f>
        <v/>
      </c>
      <c r="C253" s="13" t="str" cm="1">
        <f t="array" ref="C253">IF(A253="","",_xlfn.XLOOKUP(B253,'Parametry a typy produktů'!C:C,'Parametry a typy produktů'!A:B,"Parametr nenalezen"))</f>
        <v/>
      </c>
      <c r="E253" s="30"/>
      <c r="F253" s="43" t="str">
        <f>IF($B253="","",IFERROR(IF(VLOOKUP($B253,$B$2:$O252,5,0)="","",VLOOKUP($B253,$B$2:$O252,5,0)),""))</f>
        <v/>
      </c>
      <c r="G253" s="43" t="str">
        <f>IF($B253="","",IFERROR(IF(VLOOKUP($B253,$B$2:$O252,6,0)="","",VLOOKUP($B253,$B$2:$O252,6,0)),""))</f>
        <v/>
      </c>
      <c r="H253" s="43" t="str">
        <f>IF($B253="","",IFERROR(IF(VLOOKUP($B253,$B$2:$O252,7,0)="","",VLOOKUP($B253,$B$2:$O252,7,0)),""))</f>
        <v/>
      </c>
      <c r="I253" s="43" t="str">
        <f>IF($B253="","",IFERROR(IF(VLOOKUP($B253,$B$2:$O252,8,0)="","",VLOOKUP($B253,$B$2:$O252,8,0)),""))</f>
        <v/>
      </c>
      <c r="J253" s="43" t="str">
        <f>IF($B253="","",IFERROR(IF(VLOOKUP($B253,$B$2:$O252,9,0)="","",VLOOKUP($B253,$B$2:$O252,9,0)),""))</f>
        <v/>
      </c>
      <c r="K253" s="43" t="str">
        <f>IF($B253="","",IFERROR(IF(VLOOKUP($B253,$B$2:$O252,10,0)="","",VLOOKUP($B253,$B$2:$O252,10,0)),""))</f>
        <v/>
      </c>
      <c r="L253" s="43" t="str">
        <f>IF($B253="","",IFERROR(IF(VLOOKUP($B253,$B$2:$O252,11,0)="","",VLOOKUP($B253,$B$2:$O252,11,0)),""))</f>
        <v/>
      </c>
      <c r="M253" s="43" t="str">
        <f>IF($B253="","",IFERROR(IF(VLOOKUP($B253,$B$2:$O252,12,0)="","",VLOOKUP($B253,$B$2:$O252,12,0)),""))</f>
        <v/>
      </c>
      <c r="N253" s="43" t="str">
        <f>IF($B253="","",IFERROR(IF(VLOOKUP($B253,$B$2:$O252,13,0)="","",VLOOKUP($B253,$B$2:$O252,13,0)),""))</f>
        <v/>
      </c>
      <c r="O253" s="43" t="str">
        <f>IF($B253="","",IFERROR(IF(VLOOKUP($B253,$B$2:$O252,14,0)="","",VLOOKUP($B253,$B$2:$O252,14,0)),""))</f>
        <v/>
      </c>
    </row>
    <row r="254" spans="1:15" x14ac:dyDescent="0.25">
      <c r="A254" t="str" cm="1">
        <f t="array" ref="A254">IF(OR(B254="",E254=""),"",CONCATENATE(IFERROR(IF(SEARCH(B254,_xlfn.TEXTJOIN(",",TRUE,IF(E$2:E253=E254,B$2:B253,"")))&gt;0,"Duplikát parametru","Parametr OK"),"Parametr OK"),"; ",MATCH(B254,B:B,0)))</f>
        <v/>
      </c>
      <c r="C254" s="13" t="str" cm="1">
        <f t="array" ref="C254">IF(A254="","",_xlfn.XLOOKUP(B254,'Parametry a typy produktů'!C:C,'Parametry a typy produktů'!A:B,"Parametr nenalezen"))</f>
        <v/>
      </c>
      <c r="E254" s="30"/>
      <c r="F254" s="43" t="str">
        <f>IF($B254="","",IFERROR(IF(VLOOKUP($B254,$B$2:$O253,5,0)="","",VLOOKUP($B254,$B$2:$O253,5,0)),""))</f>
        <v/>
      </c>
      <c r="G254" s="43" t="str">
        <f>IF($B254="","",IFERROR(IF(VLOOKUP($B254,$B$2:$O253,6,0)="","",VLOOKUP($B254,$B$2:$O253,6,0)),""))</f>
        <v/>
      </c>
      <c r="H254" s="43" t="str">
        <f>IF($B254="","",IFERROR(IF(VLOOKUP($B254,$B$2:$O253,7,0)="","",VLOOKUP($B254,$B$2:$O253,7,0)),""))</f>
        <v/>
      </c>
      <c r="I254" s="43" t="str">
        <f>IF($B254="","",IFERROR(IF(VLOOKUP($B254,$B$2:$O253,8,0)="","",VLOOKUP($B254,$B$2:$O253,8,0)),""))</f>
        <v/>
      </c>
      <c r="J254" s="43" t="str">
        <f>IF($B254="","",IFERROR(IF(VLOOKUP($B254,$B$2:$O253,9,0)="","",VLOOKUP($B254,$B$2:$O253,9,0)),""))</f>
        <v/>
      </c>
      <c r="K254" s="43" t="str">
        <f>IF($B254="","",IFERROR(IF(VLOOKUP($B254,$B$2:$O253,10,0)="","",VLOOKUP($B254,$B$2:$O253,10,0)),""))</f>
        <v/>
      </c>
      <c r="L254" s="43" t="str">
        <f>IF($B254="","",IFERROR(IF(VLOOKUP($B254,$B$2:$O253,11,0)="","",VLOOKUP($B254,$B$2:$O253,11,0)),""))</f>
        <v/>
      </c>
      <c r="M254" s="43" t="str">
        <f>IF($B254="","",IFERROR(IF(VLOOKUP($B254,$B$2:$O253,12,0)="","",VLOOKUP($B254,$B$2:$O253,12,0)),""))</f>
        <v/>
      </c>
      <c r="N254" s="43" t="str">
        <f>IF($B254="","",IFERROR(IF(VLOOKUP($B254,$B$2:$O253,13,0)="","",VLOOKUP($B254,$B$2:$O253,13,0)),""))</f>
        <v/>
      </c>
      <c r="O254" s="43" t="str">
        <f>IF($B254="","",IFERROR(IF(VLOOKUP($B254,$B$2:$O253,14,0)="","",VLOOKUP($B254,$B$2:$O253,14,0)),""))</f>
        <v/>
      </c>
    </row>
    <row r="255" spans="1:15" x14ac:dyDescent="0.25">
      <c r="A255" t="str" cm="1">
        <f t="array" ref="A255">IF(OR(B255="",E255=""),"",CONCATENATE(IFERROR(IF(SEARCH(B255,_xlfn.TEXTJOIN(",",TRUE,IF(E$2:E254=E255,B$2:B254,"")))&gt;0,"Duplikát parametru","Parametr OK"),"Parametr OK"),"; ",MATCH(B255,B:B,0)))</f>
        <v/>
      </c>
      <c r="C255" s="13" t="str" cm="1">
        <f t="array" ref="C255">IF(A255="","",_xlfn.XLOOKUP(B255,'Parametry a typy produktů'!C:C,'Parametry a typy produktů'!A:B,"Parametr nenalezen"))</f>
        <v/>
      </c>
      <c r="E255" s="30"/>
      <c r="F255" s="43" t="str">
        <f>IF($B255="","",IFERROR(IF(VLOOKUP($B255,$B$2:$O254,5,0)="","",VLOOKUP($B255,$B$2:$O254,5,0)),""))</f>
        <v/>
      </c>
      <c r="G255" s="43" t="str">
        <f>IF($B255="","",IFERROR(IF(VLOOKUP($B255,$B$2:$O254,6,0)="","",VLOOKUP($B255,$B$2:$O254,6,0)),""))</f>
        <v/>
      </c>
      <c r="H255" s="43" t="str">
        <f>IF($B255="","",IFERROR(IF(VLOOKUP($B255,$B$2:$O254,7,0)="","",VLOOKUP($B255,$B$2:$O254,7,0)),""))</f>
        <v/>
      </c>
      <c r="I255" s="43" t="str">
        <f>IF($B255="","",IFERROR(IF(VLOOKUP($B255,$B$2:$O254,8,0)="","",VLOOKUP($B255,$B$2:$O254,8,0)),""))</f>
        <v/>
      </c>
      <c r="J255" s="43" t="str">
        <f>IF($B255="","",IFERROR(IF(VLOOKUP($B255,$B$2:$O254,9,0)="","",VLOOKUP($B255,$B$2:$O254,9,0)),""))</f>
        <v/>
      </c>
      <c r="K255" s="43" t="str">
        <f>IF($B255="","",IFERROR(IF(VLOOKUP($B255,$B$2:$O254,10,0)="","",VLOOKUP($B255,$B$2:$O254,10,0)),""))</f>
        <v/>
      </c>
      <c r="L255" s="43" t="str">
        <f>IF($B255="","",IFERROR(IF(VLOOKUP($B255,$B$2:$O254,11,0)="","",VLOOKUP($B255,$B$2:$O254,11,0)),""))</f>
        <v/>
      </c>
      <c r="M255" s="43" t="str">
        <f>IF($B255="","",IFERROR(IF(VLOOKUP($B255,$B$2:$O254,12,0)="","",VLOOKUP($B255,$B$2:$O254,12,0)),""))</f>
        <v/>
      </c>
      <c r="N255" s="43" t="str">
        <f>IF($B255="","",IFERROR(IF(VLOOKUP($B255,$B$2:$O254,13,0)="","",VLOOKUP($B255,$B$2:$O254,13,0)),""))</f>
        <v/>
      </c>
      <c r="O255" s="43" t="str">
        <f>IF($B255="","",IFERROR(IF(VLOOKUP($B255,$B$2:$O254,14,0)="","",VLOOKUP($B255,$B$2:$O254,14,0)),""))</f>
        <v/>
      </c>
    </row>
    <row r="256" spans="1:15" x14ac:dyDescent="0.25">
      <c r="A256" t="str" cm="1">
        <f t="array" ref="A256">IF(OR(B256="",E256=""),"",CONCATENATE(IFERROR(IF(SEARCH(B256,_xlfn.TEXTJOIN(",",TRUE,IF(E$2:E255=E256,B$2:B255,"")))&gt;0,"Duplikát parametru","Parametr OK"),"Parametr OK"),"; ",MATCH(B256,B:B,0)))</f>
        <v/>
      </c>
      <c r="C256" s="13" t="str" cm="1">
        <f t="array" ref="C256">IF(A256="","",_xlfn.XLOOKUP(B256,'Parametry a typy produktů'!C:C,'Parametry a typy produktů'!A:B,"Parametr nenalezen"))</f>
        <v/>
      </c>
      <c r="E256" s="30"/>
      <c r="F256" s="43" t="str">
        <f>IF($B256="","",IFERROR(IF(VLOOKUP($B256,$B$2:$O255,5,0)="","",VLOOKUP($B256,$B$2:$O255,5,0)),""))</f>
        <v/>
      </c>
      <c r="G256" s="43" t="str">
        <f>IF($B256="","",IFERROR(IF(VLOOKUP($B256,$B$2:$O255,6,0)="","",VLOOKUP($B256,$B$2:$O255,6,0)),""))</f>
        <v/>
      </c>
      <c r="H256" s="43" t="str">
        <f>IF($B256="","",IFERROR(IF(VLOOKUP($B256,$B$2:$O255,7,0)="","",VLOOKUP($B256,$B$2:$O255,7,0)),""))</f>
        <v/>
      </c>
      <c r="I256" s="43" t="str">
        <f>IF($B256="","",IFERROR(IF(VLOOKUP($B256,$B$2:$O255,8,0)="","",VLOOKUP($B256,$B$2:$O255,8,0)),""))</f>
        <v/>
      </c>
      <c r="J256" s="43" t="str">
        <f>IF($B256="","",IFERROR(IF(VLOOKUP($B256,$B$2:$O255,9,0)="","",VLOOKUP($B256,$B$2:$O255,9,0)),""))</f>
        <v/>
      </c>
      <c r="K256" s="43" t="str">
        <f>IF($B256="","",IFERROR(IF(VLOOKUP($B256,$B$2:$O255,10,0)="","",VLOOKUP($B256,$B$2:$O255,10,0)),""))</f>
        <v/>
      </c>
      <c r="L256" s="43" t="str">
        <f>IF($B256="","",IFERROR(IF(VLOOKUP($B256,$B$2:$O255,11,0)="","",VLOOKUP($B256,$B$2:$O255,11,0)),""))</f>
        <v/>
      </c>
      <c r="M256" s="43" t="str">
        <f>IF($B256="","",IFERROR(IF(VLOOKUP($B256,$B$2:$O255,12,0)="","",VLOOKUP($B256,$B$2:$O255,12,0)),""))</f>
        <v/>
      </c>
      <c r="N256" s="43" t="str">
        <f>IF($B256="","",IFERROR(IF(VLOOKUP($B256,$B$2:$O255,13,0)="","",VLOOKUP($B256,$B$2:$O255,13,0)),""))</f>
        <v/>
      </c>
      <c r="O256" s="43" t="str">
        <f>IF($B256="","",IFERROR(IF(VLOOKUP($B256,$B$2:$O255,14,0)="","",VLOOKUP($B256,$B$2:$O255,14,0)),""))</f>
        <v/>
      </c>
    </row>
    <row r="257" spans="1:15" x14ac:dyDescent="0.25">
      <c r="A257" t="str" cm="1">
        <f t="array" ref="A257">IF(OR(B257="",E257=""),"",CONCATENATE(IFERROR(IF(SEARCH(B257,_xlfn.TEXTJOIN(",",TRUE,IF(E$2:E256=E257,B$2:B256,"")))&gt;0,"Duplikát parametru","Parametr OK"),"Parametr OK"),"; ",MATCH(B257,B:B,0)))</f>
        <v/>
      </c>
      <c r="C257" s="13" t="str" cm="1">
        <f t="array" ref="C257">IF(A257="","",_xlfn.XLOOKUP(B257,'Parametry a typy produktů'!C:C,'Parametry a typy produktů'!A:B,"Parametr nenalezen"))</f>
        <v/>
      </c>
      <c r="E257" s="30"/>
      <c r="F257" s="43" t="str">
        <f>IF($B257="","",IFERROR(IF(VLOOKUP($B257,$B$2:$O256,5,0)="","",VLOOKUP($B257,$B$2:$O256,5,0)),""))</f>
        <v/>
      </c>
      <c r="G257" s="43" t="str">
        <f>IF($B257="","",IFERROR(IF(VLOOKUP($B257,$B$2:$O256,6,0)="","",VLOOKUP($B257,$B$2:$O256,6,0)),""))</f>
        <v/>
      </c>
      <c r="H257" s="43" t="str">
        <f>IF($B257="","",IFERROR(IF(VLOOKUP($B257,$B$2:$O256,7,0)="","",VLOOKUP($B257,$B$2:$O256,7,0)),""))</f>
        <v/>
      </c>
      <c r="I257" s="43" t="str">
        <f>IF($B257="","",IFERROR(IF(VLOOKUP($B257,$B$2:$O256,8,0)="","",VLOOKUP($B257,$B$2:$O256,8,0)),""))</f>
        <v/>
      </c>
      <c r="J257" s="43" t="str">
        <f>IF($B257="","",IFERROR(IF(VLOOKUP($B257,$B$2:$O256,9,0)="","",VLOOKUP($B257,$B$2:$O256,9,0)),""))</f>
        <v/>
      </c>
      <c r="K257" s="43" t="str">
        <f>IF($B257="","",IFERROR(IF(VLOOKUP($B257,$B$2:$O256,10,0)="","",VLOOKUP($B257,$B$2:$O256,10,0)),""))</f>
        <v/>
      </c>
      <c r="L257" s="43" t="str">
        <f>IF($B257="","",IFERROR(IF(VLOOKUP($B257,$B$2:$O256,11,0)="","",VLOOKUP($B257,$B$2:$O256,11,0)),""))</f>
        <v/>
      </c>
      <c r="M257" s="43" t="str">
        <f>IF($B257="","",IFERROR(IF(VLOOKUP($B257,$B$2:$O256,12,0)="","",VLOOKUP($B257,$B$2:$O256,12,0)),""))</f>
        <v/>
      </c>
      <c r="N257" s="43" t="str">
        <f>IF($B257="","",IFERROR(IF(VLOOKUP($B257,$B$2:$O256,13,0)="","",VLOOKUP($B257,$B$2:$O256,13,0)),""))</f>
        <v/>
      </c>
      <c r="O257" s="43" t="str">
        <f>IF($B257="","",IFERROR(IF(VLOOKUP($B257,$B$2:$O256,14,0)="","",VLOOKUP($B257,$B$2:$O256,14,0)),""))</f>
        <v/>
      </c>
    </row>
    <row r="258" spans="1:15" x14ac:dyDescent="0.25">
      <c r="A258" t="str" cm="1">
        <f t="array" ref="A258">IF(OR(B258="",E258=""),"",CONCATENATE(IFERROR(IF(SEARCH(B258,_xlfn.TEXTJOIN(",",TRUE,IF(E$2:E257=E258,B$2:B257,"")))&gt;0,"Duplikát parametru","Parametr OK"),"Parametr OK"),"; ",MATCH(B258,B:B,0)))</f>
        <v/>
      </c>
      <c r="C258" s="13" t="str" cm="1">
        <f t="array" ref="C258">IF(A258="","",_xlfn.XLOOKUP(B258,'Parametry a typy produktů'!C:C,'Parametry a typy produktů'!A:B,"Parametr nenalezen"))</f>
        <v/>
      </c>
      <c r="E258" s="30"/>
      <c r="F258" s="43" t="str">
        <f>IF($B258="","",IFERROR(IF(VLOOKUP($B258,$B$2:$O257,5,0)="","",VLOOKUP($B258,$B$2:$O257,5,0)),""))</f>
        <v/>
      </c>
      <c r="G258" s="43" t="str">
        <f>IF($B258="","",IFERROR(IF(VLOOKUP($B258,$B$2:$O257,6,0)="","",VLOOKUP($B258,$B$2:$O257,6,0)),""))</f>
        <v/>
      </c>
      <c r="H258" s="43" t="str">
        <f>IF($B258="","",IFERROR(IF(VLOOKUP($B258,$B$2:$O257,7,0)="","",VLOOKUP($B258,$B$2:$O257,7,0)),""))</f>
        <v/>
      </c>
      <c r="I258" s="43" t="str">
        <f>IF($B258="","",IFERROR(IF(VLOOKUP($B258,$B$2:$O257,8,0)="","",VLOOKUP($B258,$B$2:$O257,8,0)),""))</f>
        <v/>
      </c>
      <c r="J258" s="43" t="str">
        <f>IF($B258="","",IFERROR(IF(VLOOKUP($B258,$B$2:$O257,9,0)="","",VLOOKUP($B258,$B$2:$O257,9,0)),""))</f>
        <v/>
      </c>
      <c r="K258" s="43" t="str">
        <f>IF($B258="","",IFERROR(IF(VLOOKUP($B258,$B$2:$O257,10,0)="","",VLOOKUP($B258,$B$2:$O257,10,0)),""))</f>
        <v/>
      </c>
      <c r="L258" s="43" t="str">
        <f>IF($B258="","",IFERROR(IF(VLOOKUP($B258,$B$2:$O257,11,0)="","",VLOOKUP($B258,$B$2:$O257,11,0)),""))</f>
        <v/>
      </c>
      <c r="M258" s="43" t="str">
        <f>IF($B258="","",IFERROR(IF(VLOOKUP($B258,$B$2:$O257,12,0)="","",VLOOKUP($B258,$B$2:$O257,12,0)),""))</f>
        <v/>
      </c>
      <c r="N258" s="43" t="str">
        <f>IF($B258="","",IFERROR(IF(VLOOKUP($B258,$B$2:$O257,13,0)="","",VLOOKUP($B258,$B$2:$O257,13,0)),""))</f>
        <v/>
      </c>
      <c r="O258" s="43" t="str">
        <f>IF($B258="","",IFERROR(IF(VLOOKUP($B258,$B$2:$O257,14,0)="","",VLOOKUP($B258,$B$2:$O257,14,0)),""))</f>
        <v/>
      </c>
    </row>
    <row r="259" spans="1:15" x14ac:dyDescent="0.25">
      <c r="A259" t="str" cm="1">
        <f t="array" ref="A259">IF(OR(B259="",E259=""),"",CONCATENATE(IFERROR(IF(SEARCH(B259,_xlfn.TEXTJOIN(",",TRUE,IF(E$2:E258=E259,B$2:B258,"")))&gt;0,"Duplikát parametru","Parametr OK"),"Parametr OK"),"; ",MATCH(B259,B:B,0)))</f>
        <v/>
      </c>
      <c r="C259" s="13" t="str" cm="1">
        <f t="array" ref="C259">IF(A259="","",_xlfn.XLOOKUP(B259,'Parametry a typy produktů'!C:C,'Parametry a typy produktů'!A:B,"Parametr nenalezen"))</f>
        <v/>
      </c>
      <c r="E259" s="30"/>
      <c r="F259" s="43" t="str">
        <f>IF($B259="","",IFERROR(IF(VLOOKUP($B259,$B$2:$O258,5,0)="","",VLOOKUP($B259,$B$2:$O258,5,0)),""))</f>
        <v/>
      </c>
      <c r="G259" s="43" t="str">
        <f>IF($B259="","",IFERROR(IF(VLOOKUP($B259,$B$2:$O258,6,0)="","",VLOOKUP($B259,$B$2:$O258,6,0)),""))</f>
        <v/>
      </c>
      <c r="H259" s="43" t="str">
        <f>IF($B259="","",IFERROR(IF(VLOOKUP($B259,$B$2:$O258,7,0)="","",VLOOKUP($B259,$B$2:$O258,7,0)),""))</f>
        <v/>
      </c>
      <c r="I259" s="43" t="str">
        <f>IF($B259="","",IFERROR(IF(VLOOKUP($B259,$B$2:$O258,8,0)="","",VLOOKUP($B259,$B$2:$O258,8,0)),""))</f>
        <v/>
      </c>
      <c r="J259" s="43" t="str">
        <f>IF($B259="","",IFERROR(IF(VLOOKUP($B259,$B$2:$O258,9,0)="","",VLOOKUP($B259,$B$2:$O258,9,0)),""))</f>
        <v/>
      </c>
      <c r="K259" s="43" t="str">
        <f>IF($B259="","",IFERROR(IF(VLOOKUP($B259,$B$2:$O258,10,0)="","",VLOOKUP($B259,$B$2:$O258,10,0)),""))</f>
        <v/>
      </c>
      <c r="L259" s="43" t="str">
        <f>IF($B259="","",IFERROR(IF(VLOOKUP($B259,$B$2:$O258,11,0)="","",VLOOKUP($B259,$B$2:$O258,11,0)),""))</f>
        <v/>
      </c>
      <c r="M259" s="43" t="str">
        <f>IF($B259="","",IFERROR(IF(VLOOKUP($B259,$B$2:$O258,12,0)="","",VLOOKUP($B259,$B$2:$O258,12,0)),""))</f>
        <v/>
      </c>
      <c r="N259" s="43" t="str">
        <f>IF($B259="","",IFERROR(IF(VLOOKUP($B259,$B$2:$O258,13,0)="","",VLOOKUP($B259,$B$2:$O258,13,0)),""))</f>
        <v/>
      </c>
      <c r="O259" s="43" t="str">
        <f>IF($B259="","",IFERROR(IF(VLOOKUP($B259,$B$2:$O258,14,0)="","",VLOOKUP($B259,$B$2:$O258,14,0)),""))</f>
        <v/>
      </c>
    </row>
    <row r="260" spans="1:15" x14ac:dyDescent="0.25">
      <c r="A260" t="str" cm="1">
        <f t="array" ref="A260">IF(OR(B260="",E260=""),"",CONCATENATE(IFERROR(IF(SEARCH(B260,_xlfn.TEXTJOIN(",",TRUE,IF(E$2:E259=E260,B$2:B259,"")))&gt;0,"Duplikát parametru","Parametr OK"),"Parametr OK"),"; ",MATCH(B260,B:B,0)))</f>
        <v/>
      </c>
      <c r="C260" s="13" t="str" cm="1">
        <f t="array" ref="C260">IF(A260="","",_xlfn.XLOOKUP(B260,'Parametry a typy produktů'!C:C,'Parametry a typy produktů'!A:B,"Parametr nenalezen"))</f>
        <v/>
      </c>
      <c r="E260" s="30"/>
      <c r="F260" s="43" t="str">
        <f>IF($B260="","",IFERROR(IF(VLOOKUP($B260,$B$2:$O259,5,0)="","",VLOOKUP($B260,$B$2:$O259,5,0)),""))</f>
        <v/>
      </c>
      <c r="G260" s="43" t="str">
        <f>IF($B260="","",IFERROR(IF(VLOOKUP($B260,$B$2:$O259,6,0)="","",VLOOKUP($B260,$B$2:$O259,6,0)),""))</f>
        <v/>
      </c>
      <c r="H260" s="43" t="str">
        <f>IF($B260="","",IFERROR(IF(VLOOKUP($B260,$B$2:$O259,7,0)="","",VLOOKUP($B260,$B$2:$O259,7,0)),""))</f>
        <v/>
      </c>
      <c r="I260" s="43" t="str">
        <f>IF($B260="","",IFERROR(IF(VLOOKUP($B260,$B$2:$O259,8,0)="","",VLOOKUP($B260,$B$2:$O259,8,0)),""))</f>
        <v/>
      </c>
      <c r="J260" s="43" t="str">
        <f>IF($B260="","",IFERROR(IF(VLOOKUP($B260,$B$2:$O259,9,0)="","",VLOOKUP($B260,$B$2:$O259,9,0)),""))</f>
        <v/>
      </c>
      <c r="K260" s="43" t="str">
        <f>IF($B260="","",IFERROR(IF(VLOOKUP($B260,$B$2:$O259,10,0)="","",VLOOKUP($B260,$B$2:$O259,10,0)),""))</f>
        <v/>
      </c>
      <c r="L260" s="43" t="str">
        <f>IF($B260="","",IFERROR(IF(VLOOKUP($B260,$B$2:$O259,11,0)="","",VLOOKUP($B260,$B$2:$O259,11,0)),""))</f>
        <v/>
      </c>
      <c r="M260" s="43" t="str">
        <f>IF($B260="","",IFERROR(IF(VLOOKUP($B260,$B$2:$O259,12,0)="","",VLOOKUP($B260,$B$2:$O259,12,0)),""))</f>
        <v/>
      </c>
      <c r="N260" s="43" t="str">
        <f>IF($B260="","",IFERROR(IF(VLOOKUP($B260,$B$2:$O259,13,0)="","",VLOOKUP($B260,$B$2:$O259,13,0)),""))</f>
        <v/>
      </c>
      <c r="O260" s="43" t="str">
        <f>IF($B260="","",IFERROR(IF(VLOOKUP($B260,$B$2:$O259,14,0)="","",VLOOKUP($B260,$B$2:$O259,14,0)),""))</f>
        <v/>
      </c>
    </row>
    <row r="261" spans="1:15" x14ac:dyDescent="0.25">
      <c r="A261" t="str" cm="1">
        <f t="array" ref="A261">IF(OR(B261="",E261=""),"",CONCATENATE(IFERROR(IF(SEARCH(B261,_xlfn.TEXTJOIN(",",TRUE,IF(E$2:E260=E261,B$2:B260,"")))&gt;0,"Duplikát parametru","Parametr OK"),"Parametr OK"),"; ",MATCH(B261,B:B,0)))</f>
        <v/>
      </c>
      <c r="C261" s="13" t="str" cm="1">
        <f t="array" ref="C261">IF(A261="","",_xlfn.XLOOKUP(B261,'Parametry a typy produktů'!C:C,'Parametry a typy produktů'!A:B,"Parametr nenalezen"))</f>
        <v/>
      </c>
      <c r="E261" s="30"/>
      <c r="F261" s="43" t="str">
        <f>IF($B261="","",IFERROR(IF(VLOOKUP($B261,$B$2:$O260,5,0)="","",VLOOKUP($B261,$B$2:$O260,5,0)),""))</f>
        <v/>
      </c>
      <c r="G261" s="43" t="str">
        <f>IF($B261="","",IFERROR(IF(VLOOKUP($B261,$B$2:$O260,6,0)="","",VLOOKUP($B261,$B$2:$O260,6,0)),""))</f>
        <v/>
      </c>
      <c r="H261" s="43" t="str">
        <f>IF($B261="","",IFERROR(IF(VLOOKUP($B261,$B$2:$O260,7,0)="","",VLOOKUP($B261,$B$2:$O260,7,0)),""))</f>
        <v/>
      </c>
      <c r="I261" s="43" t="str">
        <f>IF($B261="","",IFERROR(IF(VLOOKUP($B261,$B$2:$O260,8,0)="","",VLOOKUP($B261,$B$2:$O260,8,0)),""))</f>
        <v/>
      </c>
      <c r="J261" s="43" t="str">
        <f>IF($B261="","",IFERROR(IF(VLOOKUP($B261,$B$2:$O260,9,0)="","",VLOOKUP($B261,$B$2:$O260,9,0)),""))</f>
        <v/>
      </c>
      <c r="K261" s="43" t="str">
        <f>IF($B261="","",IFERROR(IF(VLOOKUP($B261,$B$2:$O260,10,0)="","",VLOOKUP($B261,$B$2:$O260,10,0)),""))</f>
        <v/>
      </c>
      <c r="L261" s="43" t="str">
        <f>IF($B261="","",IFERROR(IF(VLOOKUP($B261,$B$2:$O260,11,0)="","",VLOOKUP($B261,$B$2:$O260,11,0)),""))</f>
        <v/>
      </c>
      <c r="M261" s="43" t="str">
        <f>IF($B261="","",IFERROR(IF(VLOOKUP($B261,$B$2:$O260,12,0)="","",VLOOKUP($B261,$B$2:$O260,12,0)),""))</f>
        <v/>
      </c>
      <c r="N261" s="43" t="str">
        <f>IF($B261="","",IFERROR(IF(VLOOKUP($B261,$B$2:$O260,13,0)="","",VLOOKUP($B261,$B$2:$O260,13,0)),""))</f>
        <v/>
      </c>
      <c r="O261" s="43" t="str">
        <f>IF($B261="","",IFERROR(IF(VLOOKUP($B261,$B$2:$O260,14,0)="","",VLOOKUP($B261,$B$2:$O260,14,0)),""))</f>
        <v/>
      </c>
    </row>
    <row r="262" spans="1:15" x14ac:dyDescent="0.25">
      <c r="A262" t="str" cm="1">
        <f t="array" ref="A262">IF(OR(B262="",E262=""),"",CONCATENATE(IFERROR(IF(SEARCH(B262,_xlfn.TEXTJOIN(",",TRUE,IF(E$2:E261=E262,B$2:B261,"")))&gt;0,"Duplikát parametru","Parametr OK"),"Parametr OK"),"; ",MATCH(B262,B:B,0)))</f>
        <v/>
      </c>
      <c r="C262" s="13" t="str" cm="1">
        <f t="array" ref="C262">IF(A262="","",_xlfn.XLOOKUP(B262,'Parametry a typy produktů'!C:C,'Parametry a typy produktů'!A:B,"Parametr nenalezen"))</f>
        <v/>
      </c>
      <c r="E262" s="30"/>
      <c r="F262" s="43" t="str">
        <f>IF($B262="","",IFERROR(IF(VLOOKUP($B262,$B$2:$O261,5,0)="","",VLOOKUP($B262,$B$2:$O261,5,0)),""))</f>
        <v/>
      </c>
      <c r="G262" s="43" t="str">
        <f>IF($B262="","",IFERROR(IF(VLOOKUP($B262,$B$2:$O261,6,0)="","",VLOOKUP($B262,$B$2:$O261,6,0)),""))</f>
        <v/>
      </c>
      <c r="H262" s="43" t="str">
        <f>IF($B262="","",IFERROR(IF(VLOOKUP($B262,$B$2:$O261,7,0)="","",VLOOKUP($B262,$B$2:$O261,7,0)),""))</f>
        <v/>
      </c>
      <c r="I262" s="43" t="str">
        <f>IF($B262="","",IFERROR(IF(VLOOKUP($B262,$B$2:$O261,8,0)="","",VLOOKUP($B262,$B$2:$O261,8,0)),""))</f>
        <v/>
      </c>
      <c r="J262" s="43" t="str">
        <f>IF($B262="","",IFERROR(IF(VLOOKUP($B262,$B$2:$O261,9,0)="","",VLOOKUP($B262,$B$2:$O261,9,0)),""))</f>
        <v/>
      </c>
      <c r="K262" s="43" t="str">
        <f>IF($B262="","",IFERROR(IF(VLOOKUP($B262,$B$2:$O261,10,0)="","",VLOOKUP($B262,$B$2:$O261,10,0)),""))</f>
        <v/>
      </c>
      <c r="L262" s="43" t="str">
        <f>IF($B262="","",IFERROR(IF(VLOOKUP($B262,$B$2:$O261,11,0)="","",VLOOKUP($B262,$B$2:$O261,11,0)),""))</f>
        <v/>
      </c>
      <c r="M262" s="43" t="str">
        <f>IF($B262="","",IFERROR(IF(VLOOKUP($B262,$B$2:$O261,12,0)="","",VLOOKUP($B262,$B$2:$O261,12,0)),""))</f>
        <v/>
      </c>
      <c r="N262" s="43" t="str">
        <f>IF($B262="","",IFERROR(IF(VLOOKUP($B262,$B$2:$O261,13,0)="","",VLOOKUP($B262,$B$2:$O261,13,0)),""))</f>
        <v/>
      </c>
      <c r="O262" s="43" t="str">
        <f>IF($B262="","",IFERROR(IF(VLOOKUP($B262,$B$2:$O261,14,0)="","",VLOOKUP($B262,$B$2:$O261,14,0)),""))</f>
        <v/>
      </c>
    </row>
    <row r="263" spans="1:15" x14ac:dyDescent="0.25">
      <c r="A263" t="str" cm="1">
        <f t="array" ref="A263">IF(OR(B263="",E263=""),"",CONCATENATE(IFERROR(IF(SEARCH(B263,_xlfn.TEXTJOIN(",",TRUE,IF(E$2:E262=E263,B$2:B262,"")))&gt;0,"Duplikát parametru","Parametr OK"),"Parametr OK"),"; ",MATCH(B263,B:B,0)))</f>
        <v/>
      </c>
      <c r="C263" s="13" t="str" cm="1">
        <f t="array" ref="C263">IF(A263="","",_xlfn.XLOOKUP(B263,'Parametry a typy produktů'!C:C,'Parametry a typy produktů'!A:B,"Parametr nenalezen"))</f>
        <v/>
      </c>
      <c r="E263" s="30"/>
      <c r="F263" s="43" t="str">
        <f>IF($B263="","",IFERROR(IF(VLOOKUP($B263,$B$2:$O262,5,0)="","",VLOOKUP($B263,$B$2:$O262,5,0)),""))</f>
        <v/>
      </c>
      <c r="G263" s="43" t="str">
        <f>IF($B263="","",IFERROR(IF(VLOOKUP($B263,$B$2:$O262,6,0)="","",VLOOKUP($B263,$B$2:$O262,6,0)),""))</f>
        <v/>
      </c>
      <c r="H263" s="43" t="str">
        <f>IF($B263="","",IFERROR(IF(VLOOKUP($B263,$B$2:$O262,7,0)="","",VLOOKUP($B263,$B$2:$O262,7,0)),""))</f>
        <v/>
      </c>
      <c r="I263" s="43" t="str">
        <f>IF($B263="","",IFERROR(IF(VLOOKUP($B263,$B$2:$O262,8,0)="","",VLOOKUP($B263,$B$2:$O262,8,0)),""))</f>
        <v/>
      </c>
      <c r="J263" s="43" t="str">
        <f>IF($B263="","",IFERROR(IF(VLOOKUP($B263,$B$2:$O262,9,0)="","",VLOOKUP($B263,$B$2:$O262,9,0)),""))</f>
        <v/>
      </c>
      <c r="K263" s="43" t="str">
        <f>IF($B263="","",IFERROR(IF(VLOOKUP($B263,$B$2:$O262,10,0)="","",VLOOKUP($B263,$B$2:$O262,10,0)),""))</f>
        <v/>
      </c>
      <c r="L263" s="43" t="str">
        <f>IF($B263="","",IFERROR(IF(VLOOKUP($B263,$B$2:$O262,11,0)="","",VLOOKUP($B263,$B$2:$O262,11,0)),""))</f>
        <v/>
      </c>
      <c r="M263" s="43" t="str">
        <f>IF($B263="","",IFERROR(IF(VLOOKUP($B263,$B$2:$O262,12,0)="","",VLOOKUP($B263,$B$2:$O262,12,0)),""))</f>
        <v/>
      </c>
      <c r="N263" s="43" t="str">
        <f>IF($B263="","",IFERROR(IF(VLOOKUP($B263,$B$2:$O262,13,0)="","",VLOOKUP($B263,$B$2:$O262,13,0)),""))</f>
        <v/>
      </c>
      <c r="O263" s="43" t="str">
        <f>IF($B263="","",IFERROR(IF(VLOOKUP($B263,$B$2:$O262,14,0)="","",VLOOKUP($B263,$B$2:$O262,14,0)),""))</f>
        <v/>
      </c>
    </row>
    <row r="264" spans="1:15" x14ac:dyDescent="0.25">
      <c r="A264" t="str" cm="1">
        <f t="array" ref="A264">IF(OR(B264="",E264=""),"",CONCATENATE(IFERROR(IF(SEARCH(B264,_xlfn.TEXTJOIN(",",TRUE,IF(E$2:E263=E264,B$2:B263,"")))&gt;0,"Duplikát parametru","Parametr OK"),"Parametr OK"),"; ",MATCH(B264,B:B,0)))</f>
        <v/>
      </c>
      <c r="C264" s="13" t="str" cm="1">
        <f t="array" ref="C264">IF(A264="","",_xlfn.XLOOKUP(B264,'Parametry a typy produktů'!C:C,'Parametry a typy produktů'!A:B,"Parametr nenalezen"))</f>
        <v/>
      </c>
      <c r="E264" s="30"/>
      <c r="F264" s="43" t="str">
        <f>IF($B264="","",IFERROR(IF(VLOOKUP($B264,$B$2:$O263,5,0)="","",VLOOKUP($B264,$B$2:$O263,5,0)),""))</f>
        <v/>
      </c>
      <c r="G264" s="43" t="str">
        <f>IF($B264="","",IFERROR(IF(VLOOKUP($B264,$B$2:$O263,6,0)="","",VLOOKUP($B264,$B$2:$O263,6,0)),""))</f>
        <v/>
      </c>
      <c r="H264" s="43" t="str">
        <f>IF($B264="","",IFERROR(IF(VLOOKUP($B264,$B$2:$O263,7,0)="","",VLOOKUP($B264,$B$2:$O263,7,0)),""))</f>
        <v/>
      </c>
      <c r="I264" s="43" t="str">
        <f>IF($B264="","",IFERROR(IF(VLOOKUP($B264,$B$2:$O263,8,0)="","",VLOOKUP($B264,$B$2:$O263,8,0)),""))</f>
        <v/>
      </c>
      <c r="J264" s="43" t="str">
        <f>IF($B264="","",IFERROR(IF(VLOOKUP($B264,$B$2:$O263,9,0)="","",VLOOKUP($B264,$B$2:$O263,9,0)),""))</f>
        <v/>
      </c>
      <c r="K264" s="43" t="str">
        <f>IF($B264="","",IFERROR(IF(VLOOKUP($B264,$B$2:$O263,10,0)="","",VLOOKUP($B264,$B$2:$O263,10,0)),""))</f>
        <v/>
      </c>
      <c r="L264" s="43" t="str">
        <f>IF($B264="","",IFERROR(IF(VLOOKUP($B264,$B$2:$O263,11,0)="","",VLOOKUP($B264,$B$2:$O263,11,0)),""))</f>
        <v/>
      </c>
      <c r="M264" s="43" t="str">
        <f>IF($B264="","",IFERROR(IF(VLOOKUP($B264,$B$2:$O263,12,0)="","",VLOOKUP($B264,$B$2:$O263,12,0)),""))</f>
        <v/>
      </c>
      <c r="N264" s="43" t="str">
        <f>IF($B264="","",IFERROR(IF(VLOOKUP($B264,$B$2:$O263,13,0)="","",VLOOKUP($B264,$B$2:$O263,13,0)),""))</f>
        <v/>
      </c>
      <c r="O264" s="43" t="str">
        <f>IF($B264="","",IFERROR(IF(VLOOKUP($B264,$B$2:$O263,14,0)="","",VLOOKUP($B264,$B$2:$O263,14,0)),""))</f>
        <v/>
      </c>
    </row>
    <row r="265" spans="1:15" x14ac:dyDescent="0.25">
      <c r="A265" t="str" cm="1">
        <f t="array" ref="A265">IF(OR(B265="",E265=""),"",CONCATENATE(IFERROR(IF(SEARCH(B265,_xlfn.TEXTJOIN(",",TRUE,IF(E$2:E264=E265,B$2:B264,"")))&gt;0,"Duplikát parametru","Parametr OK"),"Parametr OK"),"; ",MATCH(B265,B:B,0)))</f>
        <v/>
      </c>
      <c r="C265" s="13" t="str" cm="1">
        <f t="array" ref="C265">IF(A265="","",_xlfn.XLOOKUP(B265,'Parametry a typy produktů'!C:C,'Parametry a typy produktů'!A:B,"Parametr nenalezen"))</f>
        <v/>
      </c>
      <c r="E265" s="30"/>
      <c r="F265" s="43" t="str">
        <f>IF($B265="","",IFERROR(IF(VLOOKUP($B265,$B$2:$O264,5,0)="","",VLOOKUP($B265,$B$2:$O264,5,0)),""))</f>
        <v/>
      </c>
      <c r="G265" s="43" t="str">
        <f>IF($B265="","",IFERROR(IF(VLOOKUP($B265,$B$2:$O264,6,0)="","",VLOOKUP($B265,$B$2:$O264,6,0)),""))</f>
        <v/>
      </c>
      <c r="H265" s="43" t="str">
        <f>IF($B265="","",IFERROR(IF(VLOOKUP($B265,$B$2:$O264,7,0)="","",VLOOKUP($B265,$B$2:$O264,7,0)),""))</f>
        <v/>
      </c>
      <c r="I265" s="43" t="str">
        <f>IF($B265="","",IFERROR(IF(VLOOKUP($B265,$B$2:$O264,8,0)="","",VLOOKUP($B265,$B$2:$O264,8,0)),""))</f>
        <v/>
      </c>
      <c r="J265" s="43" t="str">
        <f>IF($B265="","",IFERROR(IF(VLOOKUP($B265,$B$2:$O264,9,0)="","",VLOOKUP($B265,$B$2:$O264,9,0)),""))</f>
        <v/>
      </c>
      <c r="K265" s="43" t="str">
        <f>IF($B265="","",IFERROR(IF(VLOOKUP($B265,$B$2:$O264,10,0)="","",VLOOKUP($B265,$B$2:$O264,10,0)),""))</f>
        <v/>
      </c>
      <c r="L265" s="43" t="str">
        <f>IF($B265="","",IFERROR(IF(VLOOKUP($B265,$B$2:$O264,11,0)="","",VLOOKUP($B265,$B$2:$O264,11,0)),""))</f>
        <v/>
      </c>
      <c r="M265" s="43" t="str">
        <f>IF($B265="","",IFERROR(IF(VLOOKUP($B265,$B$2:$O264,12,0)="","",VLOOKUP($B265,$B$2:$O264,12,0)),""))</f>
        <v/>
      </c>
      <c r="N265" s="43" t="str">
        <f>IF($B265="","",IFERROR(IF(VLOOKUP($B265,$B$2:$O264,13,0)="","",VLOOKUP($B265,$B$2:$O264,13,0)),""))</f>
        <v/>
      </c>
      <c r="O265" s="43" t="str">
        <f>IF($B265="","",IFERROR(IF(VLOOKUP($B265,$B$2:$O264,14,0)="","",VLOOKUP($B265,$B$2:$O264,14,0)),""))</f>
        <v/>
      </c>
    </row>
    <row r="266" spans="1:15" x14ac:dyDescent="0.25">
      <c r="A266" t="str" cm="1">
        <f t="array" ref="A266">IF(OR(B266="",E266=""),"",CONCATENATE(IFERROR(IF(SEARCH(B266,_xlfn.TEXTJOIN(",",TRUE,IF(E$2:E265=E266,B$2:B265,"")))&gt;0,"Duplikát parametru","Parametr OK"),"Parametr OK"),"; ",MATCH(B266,B:B,0)))</f>
        <v/>
      </c>
      <c r="C266" s="13" t="str" cm="1">
        <f t="array" ref="C266">IF(A266="","",_xlfn.XLOOKUP(B266,'Parametry a typy produktů'!C:C,'Parametry a typy produktů'!A:B,"Parametr nenalezen"))</f>
        <v/>
      </c>
      <c r="E266" s="30"/>
      <c r="F266" s="43" t="str">
        <f>IF($B266="","",IFERROR(IF(VLOOKUP($B266,$B$2:$O265,5,0)="","",VLOOKUP($B266,$B$2:$O265,5,0)),""))</f>
        <v/>
      </c>
      <c r="G266" s="43" t="str">
        <f>IF($B266="","",IFERROR(IF(VLOOKUP($B266,$B$2:$O265,6,0)="","",VLOOKUP($B266,$B$2:$O265,6,0)),""))</f>
        <v/>
      </c>
      <c r="H266" s="43" t="str">
        <f>IF($B266="","",IFERROR(IF(VLOOKUP($B266,$B$2:$O265,7,0)="","",VLOOKUP($B266,$B$2:$O265,7,0)),""))</f>
        <v/>
      </c>
      <c r="I266" s="43" t="str">
        <f>IF($B266="","",IFERROR(IF(VLOOKUP($B266,$B$2:$O265,8,0)="","",VLOOKUP($B266,$B$2:$O265,8,0)),""))</f>
        <v/>
      </c>
      <c r="J266" s="43" t="str">
        <f>IF($B266="","",IFERROR(IF(VLOOKUP($B266,$B$2:$O265,9,0)="","",VLOOKUP($B266,$B$2:$O265,9,0)),""))</f>
        <v/>
      </c>
      <c r="K266" s="43" t="str">
        <f>IF($B266="","",IFERROR(IF(VLOOKUP($B266,$B$2:$O265,10,0)="","",VLOOKUP($B266,$B$2:$O265,10,0)),""))</f>
        <v/>
      </c>
      <c r="L266" s="43" t="str">
        <f>IF($B266="","",IFERROR(IF(VLOOKUP($B266,$B$2:$O265,11,0)="","",VLOOKUP($B266,$B$2:$O265,11,0)),""))</f>
        <v/>
      </c>
      <c r="M266" s="43" t="str">
        <f>IF($B266="","",IFERROR(IF(VLOOKUP($B266,$B$2:$O265,12,0)="","",VLOOKUP($B266,$B$2:$O265,12,0)),""))</f>
        <v/>
      </c>
      <c r="N266" s="43" t="str">
        <f>IF($B266="","",IFERROR(IF(VLOOKUP($B266,$B$2:$O265,13,0)="","",VLOOKUP($B266,$B$2:$O265,13,0)),""))</f>
        <v/>
      </c>
      <c r="O266" s="43" t="str">
        <f>IF($B266="","",IFERROR(IF(VLOOKUP($B266,$B$2:$O265,14,0)="","",VLOOKUP($B266,$B$2:$O265,14,0)),""))</f>
        <v/>
      </c>
    </row>
    <row r="267" spans="1:15" x14ac:dyDescent="0.25">
      <c r="A267" t="str" cm="1">
        <f t="array" ref="A267">IF(OR(B267="",E267=""),"",CONCATENATE(IFERROR(IF(SEARCH(B267,_xlfn.TEXTJOIN(",",TRUE,IF(E$2:E266=E267,B$2:B266,"")))&gt;0,"Duplikát parametru","Parametr OK"),"Parametr OK"),"; ",MATCH(B267,B:B,0)))</f>
        <v/>
      </c>
      <c r="C267" s="13" t="str" cm="1">
        <f t="array" ref="C267">IF(A267="","",_xlfn.XLOOKUP(B267,'Parametry a typy produktů'!C:C,'Parametry a typy produktů'!A:B,"Parametr nenalezen"))</f>
        <v/>
      </c>
      <c r="E267" s="30"/>
      <c r="F267" s="43" t="str">
        <f>IF($B267="","",IFERROR(IF(VLOOKUP($B267,$B$2:$O266,5,0)="","",VLOOKUP($B267,$B$2:$O266,5,0)),""))</f>
        <v/>
      </c>
      <c r="G267" s="43" t="str">
        <f>IF($B267="","",IFERROR(IF(VLOOKUP($B267,$B$2:$O266,6,0)="","",VLOOKUP($B267,$B$2:$O266,6,0)),""))</f>
        <v/>
      </c>
      <c r="H267" s="43" t="str">
        <f>IF($B267="","",IFERROR(IF(VLOOKUP($B267,$B$2:$O266,7,0)="","",VLOOKUP($B267,$B$2:$O266,7,0)),""))</f>
        <v/>
      </c>
      <c r="I267" s="43" t="str">
        <f>IF($B267="","",IFERROR(IF(VLOOKUP($B267,$B$2:$O266,8,0)="","",VLOOKUP($B267,$B$2:$O266,8,0)),""))</f>
        <v/>
      </c>
      <c r="J267" s="43" t="str">
        <f>IF($B267="","",IFERROR(IF(VLOOKUP($B267,$B$2:$O266,9,0)="","",VLOOKUP($B267,$B$2:$O266,9,0)),""))</f>
        <v/>
      </c>
      <c r="K267" s="43" t="str">
        <f>IF($B267="","",IFERROR(IF(VLOOKUP($B267,$B$2:$O266,10,0)="","",VLOOKUP($B267,$B$2:$O266,10,0)),""))</f>
        <v/>
      </c>
      <c r="L267" s="43" t="str">
        <f>IF($B267="","",IFERROR(IF(VLOOKUP($B267,$B$2:$O266,11,0)="","",VLOOKUP($B267,$B$2:$O266,11,0)),""))</f>
        <v/>
      </c>
      <c r="M267" s="43" t="str">
        <f>IF($B267="","",IFERROR(IF(VLOOKUP($B267,$B$2:$O266,12,0)="","",VLOOKUP($B267,$B$2:$O266,12,0)),""))</f>
        <v/>
      </c>
      <c r="N267" s="43" t="str">
        <f>IF($B267="","",IFERROR(IF(VLOOKUP($B267,$B$2:$O266,13,0)="","",VLOOKUP($B267,$B$2:$O266,13,0)),""))</f>
        <v/>
      </c>
      <c r="O267" s="43" t="str">
        <f>IF($B267="","",IFERROR(IF(VLOOKUP($B267,$B$2:$O266,14,0)="","",VLOOKUP($B267,$B$2:$O266,14,0)),""))</f>
        <v/>
      </c>
    </row>
    <row r="268" spans="1:15" x14ac:dyDescent="0.25">
      <c r="A268" t="str" cm="1">
        <f t="array" ref="A268">IF(OR(B268="",E268=""),"",CONCATENATE(IFERROR(IF(SEARCH(B268,_xlfn.TEXTJOIN(",",TRUE,IF(E$2:E267=E268,B$2:B267,"")))&gt;0,"Duplikát parametru","Parametr OK"),"Parametr OK"),"; ",MATCH(B268,B:B,0)))</f>
        <v/>
      </c>
      <c r="C268" s="13" t="str" cm="1">
        <f t="array" ref="C268">IF(A268="","",_xlfn.XLOOKUP(B268,'Parametry a typy produktů'!C:C,'Parametry a typy produktů'!A:B,"Parametr nenalezen"))</f>
        <v/>
      </c>
      <c r="E268" s="30"/>
      <c r="F268" s="43" t="str">
        <f>IF($B268="","",IFERROR(IF(VLOOKUP($B268,$B$2:$O267,5,0)="","",VLOOKUP($B268,$B$2:$O267,5,0)),""))</f>
        <v/>
      </c>
      <c r="G268" s="43" t="str">
        <f>IF($B268="","",IFERROR(IF(VLOOKUP($B268,$B$2:$O267,6,0)="","",VLOOKUP($B268,$B$2:$O267,6,0)),""))</f>
        <v/>
      </c>
      <c r="H268" s="43" t="str">
        <f>IF($B268="","",IFERROR(IF(VLOOKUP($B268,$B$2:$O267,7,0)="","",VLOOKUP($B268,$B$2:$O267,7,0)),""))</f>
        <v/>
      </c>
      <c r="I268" s="43" t="str">
        <f>IF($B268="","",IFERROR(IF(VLOOKUP($B268,$B$2:$O267,8,0)="","",VLOOKUP($B268,$B$2:$O267,8,0)),""))</f>
        <v/>
      </c>
      <c r="J268" s="43" t="str">
        <f>IF($B268="","",IFERROR(IF(VLOOKUP($B268,$B$2:$O267,9,0)="","",VLOOKUP($B268,$B$2:$O267,9,0)),""))</f>
        <v/>
      </c>
      <c r="K268" s="43" t="str">
        <f>IF($B268="","",IFERROR(IF(VLOOKUP($B268,$B$2:$O267,10,0)="","",VLOOKUP($B268,$B$2:$O267,10,0)),""))</f>
        <v/>
      </c>
      <c r="L268" s="43" t="str">
        <f>IF($B268="","",IFERROR(IF(VLOOKUP($B268,$B$2:$O267,11,0)="","",VLOOKUP($B268,$B$2:$O267,11,0)),""))</f>
        <v/>
      </c>
      <c r="M268" s="43" t="str">
        <f>IF($B268="","",IFERROR(IF(VLOOKUP($B268,$B$2:$O267,12,0)="","",VLOOKUP($B268,$B$2:$O267,12,0)),""))</f>
        <v/>
      </c>
      <c r="N268" s="43" t="str">
        <f>IF($B268="","",IFERROR(IF(VLOOKUP($B268,$B$2:$O267,13,0)="","",VLOOKUP($B268,$B$2:$O267,13,0)),""))</f>
        <v/>
      </c>
      <c r="O268" s="43" t="str">
        <f>IF($B268="","",IFERROR(IF(VLOOKUP($B268,$B$2:$O267,14,0)="","",VLOOKUP($B268,$B$2:$O267,14,0)),""))</f>
        <v/>
      </c>
    </row>
    <row r="269" spans="1:15" x14ac:dyDescent="0.25">
      <c r="A269" t="str" cm="1">
        <f t="array" ref="A269">IF(OR(B269="",E269=""),"",CONCATENATE(IFERROR(IF(SEARCH(B269,_xlfn.TEXTJOIN(",",TRUE,IF(E$2:E268=E269,B$2:B268,"")))&gt;0,"Duplikát parametru","Parametr OK"),"Parametr OK"),"; ",MATCH(B269,B:B,0)))</f>
        <v/>
      </c>
      <c r="C269" s="13" t="str" cm="1">
        <f t="array" ref="C269">IF(A269="","",_xlfn.XLOOKUP(B269,'Parametry a typy produktů'!C:C,'Parametry a typy produktů'!A:B,"Parametr nenalezen"))</f>
        <v/>
      </c>
      <c r="E269" s="30"/>
      <c r="F269" s="43" t="str">
        <f>IF($B269="","",IFERROR(IF(VLOOKUP($B269,$B$2:$O268,5,0)="","",VLOOKUP($B269,$B$2:$O268,5,0)),""))</f>
        <v/>
      </c>
      <c r="G269" s="43" t="str">
        <f>IF($B269="","",IFERROR(IF(VLOOKUP($B269,$B$2:$O268,6,0)="","",VLOOKUP($B269,$B$2:$O268,6,0)),""))</f>
        <v/>
      </c>
      <c r="H269" s="43" t="str">
        <f>IF($B269="","",IFERROR(IF(VLOOKUP($B269,$B$2:$O268,7,0)="","",VLOOKUP($B269,$B$2:$O268,7,0)),""))</f>
        <v/>
      </c>
      <c r="I269" s="43" t="str">
        <f>IF($B269="","",IFERROR(IF(VLOOKUP($B269,$B$2:$O268,8,0)="","",VLOOKUP($B269,$B$2:$O268,8,0)),""))</f>
        <v/>
      </c>
      <c r="J269" s="43" t="str">
        <f>IF($B269="","",IFERROR(IF(VLOOKUP($B269,$B$2:$O268,9,0)="","",VLOOKUP($B269,$B$2:$O268,9,0)),""))</f>
        <v/>
      </c>
      <c r="K269" s="43" t="str">
        <f>IF($B269="","",IFERROR(IF(VLOOKUP($B269,$B$2:$O268,10,0)="","",VLOOKUP($B269,$B$2:$O268,10,0)),""))</f>
        <v/>
      </c>
      <c r="L269" s="43" t="str">
        <f>IF($B269="","",IFERROR(IF(VLOOKUP($B269,$B$2:$O268,11,0)="","",VLOOKUP($B269,$B$2:$O268,11,0)),""))</f>
        <v/>
      </c>
      <c r="M269" s="43" t="str">
        <f>IF($B269="","",IFERROR(IF(VLOOKUP($B269,$B$2:$O268,12,0)="","",VLOOKUP($B269,$B$2:$O268,12,0)),""))</f>
        <v/>
      </c>
      <c r="N269" s="43" t="str">
        <f>IF($B269="","",IFERROR(IF(VLOOKUP($B269,$B$2:$O268,13,0)="","",VLOOKUP($B269,$B$2:$O268,13,0)),""))</f>
        <v/>
      </c>
      <c r="O269" s="43" t="str">
        <f>IF($B269="","",IFERROR(IF(VLOOKUP($B269,$B$2:$O268,14,0)="","",VLOOKUP($B269,$B$2:$O268,14,0)),""))</f>
        <v/>
      </c>
    </row>
    <row r="270" spans="1:15" x14ac:dyDescent="0.25">
      <c r="A270" t="str" cm="1">
        <f t="array" ref="A270">IF(OR(B270="",E270=""),"",CONCATENATE(IFERROR(IF(SEARCH(B270,_xlfn.TEXTJOIN(",",TRUE,IF(E$2:E269=E270,B$2:B269,"")))&gt;0,"Duplikát parametru","Parametr OK"),"Parametr OK"),"; ",MATCH(B270,B:B,0)))</f>
        <v/>
      </c>
      <c r="C270" s="13" t="str" cm="1">
        <f t="array" ref="C270">IF(A270="","",_xlfn.XLOOKUP(B270,'Parametry a typy produktů'!C:C,'Parametry a typy produktů'!A:B,"Parametr nenalezen"))</f>
        <v/>
      </c>
      <c r="E270" s="30"/>
      <c r="F270" s="43" t="str">
        <f>IF($B270="","",IFERROR(IF(VLOOKUP($B270,$B$2:$O269,5,0)="","",VLOOKUP($B270,$B$2:$O269,5,0)),""))</f>
        <v/>
      </c>
      <c r="G270" s="43" t="str">
        <f>IF($B270="","",IFERROR(IF(VLOOKUP($B270,$B$2:$O269,6,0)="","",VLOOKUP($B270,$B$2:$O269,6,0)),""))</f>
        <v/>
      </c>
      <c r="H270" s="43" t="str">
        <f>IF($B270="","",IFERROR(IF(VLOOKUP($B270,$B$2:$O269,7,0)="","",VLOOKUP($B270,$B$2:$O269,7,0)),""))</f>
        <v/>
      </c>
      <c r="I270" s="43" t="str">
        <f>IF($B270="","",IFERROR(IF(VLOOKUP($B270,$B$2:$O269,8,0)="","",VLOOKUP($B270,$B$2:$O269,8,0)),""))</f>
        <v/>
      </c>
      <c r="J270" s="43" t="str">
        <f>IF($B270="","",IFERROR(IF(VLOOKUP($B270,$B$2:$O269,9,0)="","",VLOOKUP($B270,$B$2:$O269,9,0)),""))</f>
        <v/>
      </c>
      <c r="K270" s="43" t="str">
        <f>IF($B270="","",IFERROR(IF(VLOOKUP($B270,$B$2:$O269,10,0)="","",VLOOKUP($B270,$B$2:$O269,10,0)),""))</f>
        <v/>
      </c>
      <c r="L270" s="43" t="str">
        <f>IF($B270="","",IFERROR(IF(VLOOKUP($B270,$B$2:$O269,11,0)="","",VLOOKUP($B270,$B$2:$O269,11,0)),""))</f>
        <v/>
      </c>
      <c r="M270" s="43" t="str">
        <f>IF($B270="","",IFERROR(IF(VLOOKUP($B270,$B$2:$O269,12,0)="","",VLOOKUP($B270,$B$2:$O269,12,0)),""))</f>
        <v/>
      </c>
      <c r="N270" s="43" t="str">
        <f>IF($B270="","",IFERROR(IF(VLOOKUP($B270,$B$2:$O269,13,0)="","",VLOOKUP($B270,$B$2:$O269,13,0)),""))</f>
        <v/>
      </c>
      <c r="O270" s="43" t="str">
        <f>IF($B270="","",IFERROR(IF(VLOOKUP($B270,$B$2:$O269,14,0)="","",VLOOKUP($B270,$B$2:$O269,14,0)),""))</f>
        <v/>
      </c>
    </row>
    <row r="271" spans="1:15" x14ac:dyDescent="0.25">
      <c r="A271" t="str" cm="1">
        <f t="array" ref="A271">IF(OR(B271="",E271=""),"",CONCATENATE(IFERROR(IF(SEARCH(B271,_xlfn.TEXTJOIN(",",TRUE,IF(E$2:E270=E271,B$2:B270,"")))&gt;0,"Duplikát parametru","Parametr OK"),"Parametr OK"),"; ",MATCH(B271,B:B,0)))</f>
        <v/>
      </c>
      <c r="C271" s="13" t="str" cm="1">
        <f t="array" ref="C271">IF(A271="","",_xlfn.XLOOKUP(B271,'Parametry a typy produktů'!C:C,'Parametry a typy produktů'!A:B,"Parametr nenalezen"))</f>
        <v/>
      </c>
      <c r="E271" s="30"/>
      <c r="F271" s="43" t="str">
        <f>IF($B271="","",IFERROR(IF(VLOOKUP($B271,$B$2:$O270,5,0)="","",VLOOKUP($B271,$B$2:$O270,5,0)),""))</f>
        <v/>
      </c>
      <c r="G271" s="43" t="str">
        <f>IF($B271="","",IFERROR(IF(VLOOKUP($B271,$B$2:$O270,6,0)="","",VLOOKUP($B271,$B$2:$O270,6,0)),""))</f>
        <v/>
      </c>
      <c r="H271" s="43" t="str">
        <f>IF($B271="","",IFERROR(IF(VLOOKUP($B271,$B$2:$O270,7,0)="","",VLOOKUP($B271,$B$2:$O270,7,0)),""))</f>
        <v/>
      </c>
      <c r="I271" s="43" t="str">
        <f>IF($B271="","",IFERROR(IF(VLOOKUP($B271,$B$2:$O270,8,0)="","",VLOOKUP($B271,$B$2:$O270,8,0)),""))</f>
        <v/>
      </c>
      <c r="J271" s="43" t="str">
        <f>IF($B271="","",IFERROR(IF(VLOOKUP($B271,$B$2:$O270,9,0)="","",VLOOKUP($B271,$B$2:$O270,9,0)),""))</f>
        <v/>
      </c>
      <c r="K271" s="43" t="str">
        <f>IF($B271="","",IFERROR(IF(VLOOKUP($B271,$B$2:$O270,10,0)="","",VLOOKUP($B271,$B$2:$O270,10,0)),""))</f>
        <v/>
      </c>
      <c r="L271" s="43" t="str">
        <f>IF($B271="","",IFERROR(IF(VLOOKUP($B271,$B$2:$O270,11,0)="","",VLOOKUP($B271,$B$2:$O270,11,0)),""))</f>
        <v/>
      </c>
      <c r="M271" s="43" t="str">
        <f>IF($B271="","",IFERROR(IF(VLOOKUP($B271,$B$2:$O270,12,0)="","",VLOOKUP($B271,$B$2:$O270,12,0)),""))</f>
        <v/>
      </c>
      <c r="N271" s="43" t="str">
        <f>IF($B271="","",IFERROR(IF(VLOOKUP($B271,$B$2:$O270,13,0)="","",VLOOKUP($B271,$B$2:$O270,13,0)),""))</f>
        <v/>
      </c>
      <c r="O271" s="43" t="str">
        <f>IF($B271="","",IFERROR(IF(VLOOKUP($B271,$B$2:$O270,14,0)="","",VLOOKUP($B271,$B$2:$O270,14,0)),""))</f>
        <v/>
      </c>
    </row>
    <row r="272" spans="1:15" x14ac:dyDescent="0.25">
      <c r="A272" t="str" cm="1">
        <f t="array" ref="A272">IF(OR(B272="",E272=""),"",CONCATENATE(IFERROR(IF(SEARCH(B272,_xlfn.TEXTJOIN(",",TRUE,IF(E$2:E271=E272,B$2:B271,"")))&gt;0,"Duplikát parametru","Parametr OK"),"Parametr OK"),"; ",MATCH(B272,B:B,0)))</f>
        <v/>
      </c>
      <c r="C272" s="13" t="str" cm="1">
        <f t="array" ref="C272">IF(A272="","",_xlfn.XLOOKUP(B272,'Parametry a typy produktů'!C:C,'Parametry a typy produktů'!A:B,"Parametr nenalezen"))</f>
        <v/>
      </c>
      <c r="E272" s="30"/>
      <c r="F272" s="43" t="str">
        <f>IF($B272="","",IFERROR(IF(VLOOKUP($B272,$B$2:$O271,5,0)="","",VLOOKUP($B272,$B$2:$O271,5,0)),""))</f>
        <v/>
      </c>
      <c r="G272" s="43" t="str">
        <f>IF($B272="","",IFERROR(IF(VLOOKUP($B272,$B$2:$O271,6,0)="","",VLOOKUP($B272,$B$2:$O271,6,0)),""))</f>
        <v/>
      </c>
      <c r="H272" s="43" t="str">
        <f>IF($B272="","",IFERROR(IF(VLOOKUP($B272,$B$2:$O271,7,0)="","",VLOOKUP($B272,$B$2:$O271,7,0)),""))</f>
        <v/>
      </c>
      <c r="I272" s="43" t="str">
        <f>IF($B272="","",IFERROR(IF(VLOOKUP($B272,$B$2:$O271,8,0)="","",VLOOKUP($B272,$B$2:$O271,8,0)),""))</f>
        <v/>
      </c>
      <c r="J272" s="43" t="str">
        <f>IF($B272="","",IFERROR(IF(VLOOKUP($B272,$B$2:$O271,9,0)="","",VLOOKUP($B272,$B$2:$O271,9,0)),""))</f>
        <v/>
      </c>
      <c r="K272" s="43" t="str">
        <f>IF($B272="","",IFERROR(IF(VLOOKUP($B272,$B$2:$O271,10,0)="","",VLOOKUP($B272,$B$2:$O271,10,0)),""))</f>
        <v/>
      </c>
      <c r="L272" s="43" t="str">
        <f>IF($B272="","",IFERROR(IF(VLOOKUP($B272,$B$2:$O271,11,0)="","",VLOOKUP($B272,$B$2:$O271,11,0)),""))</f>
        <v/>
      </c>
      <c r="M272" s="43" t="str">
        <f>IF($B272="","",IFERROR(IF(VLOOKUP($B272,$B$2:$O271,12,0)="","",VLOOKUP($B272,$B$2:$O271,12,0)),""))</f>
        <v/>
      </c>
      <c r="N272" s="43" t="str">
        <f>IF($B272="","",IFERROR(IF(VLOOKUP($B272,$B$2:$O271,13,0)="","",VLOOKUP($B272,$B$2:$O271,13,0)),""))</f>
        <v/>
      </c>
      <c r="O272" s="43" t="str">
        <f>IF($B272="","",IFERROR(IF(VLOOKUP($B272,$B$2:$O271,14,0)="","",VLOOKUP($B272,$B$2:$O271,14,0)),""))</f>
        <v/>
      </c>
    </row>
    <row r="273" spans="1:15" x14ac:dyDescent="0.25">
      <c r="A273" t="str" cm="1">
        <f t="array" ref="A273">IF(OR(B273="",E273=""),"",CONCATENATE(IFERROR(IF(SEARCH(B273,_xlfn.TEXTJOIN(",",TRUE,IF(E$2:E272=E273,B$2:B272,"")))&gt;0,"Duplikát parametru","Parametr OK"),"Parametr OK"),"; ",MATCH(B273,B:B,0)))</f>
        <v/>
      </c>
      <c r="C273" s="13" t="str" cm="1">
        <f t="array" ref="C273">IF(A273="","",_xlfn.XLOOKUP(B273,'Parametry a typy produktů'!C:C,'Parametry a typy produktů'!A:B,"Parametr nenalezen"))</f>
        <v/>
      </c>
      <c r="E273" s="30"/>
      <c r="F273" s="43" t="str">
        <f>IF($B273="","",IFERROR(IF(VLOOKUP($B273,$B$2:$O272,5,0)="","",VLOOKUP($B273,$B$2:$O272,5,0)),""))</f>
        <v/>
      </c>
      <c r="G273" s="43" t="str">
        <f>IF($B273="","",IFERROR(IF(VLOOKUP($B273,$B$2:$O272,6,0)="","",VLOOKUP($B273,$B$2:$O272,6,0)),""))</f>
        <v/>
      </c>
      <c r="H273" s="43" t="str">
        <f>IF($B273="","",IFERROR(IF(VLOOKUP($B273,$B$2:$O272,7,0)="","",VLOOKUP($B273,$B$2:$O272,7,0)),""))</f>
        <v/>
      </c>
      <c r="I273" s="43" t="str">
        <f>IF($B273="","",IFERROR(IF(VLOOKUP($B273,$B$2:$O272,8,0)="","",VLOOKUP($B273,$B$2:$O272,8,0)),""))</f>
        <v/>
      </c>
      <c r="J273" s="43" t="str">
        <f>IF($B273="","",IFERROR(IF(VLOOKUP($B273,$B$2:$O272,9,0)="","",VLOOKUP($B273,$B$2:$O272,9,0)),""))</f>
        <v/>
      </c>
      <c r="K273" s="43" t="str">
        <f>IF($B273="","",IFERROR(IF(VLOOKUP($B273,$B$2:$O272,10,0)="","",VLOOKUP($B273,$B$2:$O272,10,0)),""))</f>
        <v/>
      </c>
      <c r="L273" s="43" t="str">
        <f>IF($B273="","",IFERROR(IF(VLOOKUP($B273,$B$2:$O272,11,0)="","",VLOOKUP($B273,$B$2:$O272,11,0)),""))</f>
        <v/>
      </c>
      <c r="M273" s="43" t="str">
        <f>IF($B273="","",IFERROR(IF(VLOOKUP($B273,$B$2:$O272,12,0)="","",VLOOKUP($B273,$B$2:$O272,12,0)),""))</f>
        <v/>
      </c>
      <c r="N273" s="43" t="str">
        <f>IF($B273="","",IFERROR(IF(VLOOKUP($B273,$B$2:$O272,13,0)="","",VLOOKUP($B273,$B$2:$O272,13,0)),""))</f>
        <v/>
      </c>
      <c r="O273" s="43" t="str">
        <f>IF($B273="","",IFERROR(IF(VLOOKUP($B273,$B$2:$O272,14,0)="","",VLOOKUP($B273,$B$2:$O272,14,0)),""))</f>
        <v/>
      </c>
    </row>
    <row r="274" spans="1:15" x14ac:dyDescent="0.25">
      <c r="A274" t="str" cm="1">
        <f t="array" ref="A274">IF(OR(B274="",E274=""),"",CONCATENATE(IFERROR(IF(SEARCH(B274,_xlfn.TEXTJOIN(",",TRUE,IF(E$2:E273=E274,B$2:B273,"")))&gt;0,"Duplikát parametru","Parametr OK"),"Parametr OK"),"; ",MATCH(B274,B:B,0)))</f>
        <v/>
      </c>
      <c r="C274" s="13" t="str" cm="1">
        <f t="array" ref="C274">IF(A274="","",_xlfn.XLOOKUP(B274,'Parametry a typy produktů'!C:C,'Parametry a typy produktů'!A:B,"Parametr nenalezen"))</f>
        <v/>
      </c>
      <c r="E274" s="30"/>
      <c r="F274" s="43" t="str">
        <f>IF($B274="","",IFERROR(IF(VLOOKUP($B274,$B$2:$O273,5,0)="","",VLOOKUP($B274,$B$2:$O273,5,0)),""))</f>
        <v/>
      </c>
      <c r="G274" s="43" t="str">
        <f>IF($B274="","",IFERROR(IF(VLOOKUP($B274,$B$2:$O273,6,0)="","",VLOOKUP($B274,$B$2:$O273,6,0)),""))</f>
        <v/>
      </c>
      <c r="H274" s="43" t="str">
        <f>IF($B274="","",IFERROR(IF(VLOOKUP($B274,$B$2:$O273,7,0)="","",VLOOKUP($B274,$B$2:$O273,7,0)),""))</f>
        <v/>
      </c>
      <c r="I274" s="43" t="str">
        <f>IF($B274="","",IFERROR(IF(VLOOKUP($B274,$B$2:$O273,8,0)="","",VLOOKUP($B274,$B$2:$O273,8,0)),""))</f>
        <v/>
      </c>
      <c r="J274" s="43" t="str">
        <f>IF($B274="","",IFERROR(IF(VLOOKUP($B274,$B$2:$O273,9,0)="","",VLOOKUP($B274,$B$2:$O273,9,0)),""))</f>
        <v/>
      </c>
      <c r="K274" s="43" t="str">
        <f>IF($B274="","",IFERROR(IF(VLOOKUP($B274,$B$2:$O273,10,0)="","",VLOOKUP($B274,$B$2:$O273,10,0)),""))</f>
        <v/>
      </c>
      <c r="L274" s="43" t="str">
        <f>IF($B274="","",IFERROR(IF(VLOOKUP($B274,$B$2:$O273,11,0)="","",VLOOKUP($B274,$B$2:$O273,11,0)),""))</f>
        <v/>
      </c>
      <c r="M274" s="43" t="str">
        <f>IF($B274="","",IFERROR(IF(VLOOKUP($B274,$B$2:$O273,12,0)="","",VLOOKUP($B274,$B$2:$O273,12,0)),""))</f>
        <v/>
      </c>
      <c r="N274" s="43" t="str">
        <f>IF($B274="","",IFERROR(IF(VLOOKUP($B274,$B$2:$O273,13,0)="","",VLOOKUP($B274,$B$2:$O273,13,0)),""))</f>
        <v/>
      </c>
      <c r="O274" s="43" t="str">
        <f>IF($B274="","",IFERROR(IF(VLOOKUP($B274,$B$2:$O273,14,0)="","",VLOOKUP($B274,$B$2:$O273,14,0)),""))</f>
        <v/>
      </c>
    </row>
    <row r="275" spans="1:15" x14ac:dyDescent="0.25">
      <c r="A275" t="str" cm="1">
        <f t="array" ref="A275">IF(OR(B275="",E275=""),"",CONCATENATE(IFERROR(IF(SEARCH(B275,_xlfn.TEXTJOIN(",",TRUE,IF(E$2:E274=E275,B$2:B274,"")))&gt;0,"Duplikát parametru","Parametr OK"),"Parametr OK"),"; ",MATCH(B275,B:B,0)))</f>
        <v/>
      </c>
      <c r="C275" s="13" t="str" cm="1">
        <f t="array" ref="C275">IF(A275="","",_xlfn.XLOOKUP(B275,'Parametry a typy produktů'!C:C,'Parametry a typy produktů'!A:B,"Parametr nenalezen"))</f>
        <v/>
      </c>
      <c r="E275" s="30"/>
      <c r="F275" s="43" t="str">
        <f>IF($B275="","",IFERROR(IF(VLOOKUP($B275,$B$2:$O274,5,0)="","",VLOOKUP($B275,$B$2:$O274,5,0)),""))</f>
        <v/>
      </c>
      <c r="G275" s="43" t="str">
        <f>IF($B275="","",IFERROR(IF(VLOOKUP($B275,$B$2:$O274,6,0)="","",VLOOKUP($B275,$B$2:$O274,6,0)),""))</f>
        <v/>
      </c>
      <c r="H275" s="43" t="str">
        <f>IF($B275="","",IFERROR(IF(VLOOKUP($B275,$B$2:$O274,7,0)="","",VLOOKUP($B275,$B$2:$O274,7,0)),""))</f>
        <v/>
      </c>
      <c r="I275" s="43" t="str">
        <f>IF($B275="","",IFERROR(IF(VLOOKUP($B275,$B$2:$O274,8,0)="","",VLOOKUP($B275,$B$2:$O274,8,0)),""))</f>
        <v/>
      </c>
      <c r="J275" s="43" t="str">
        <f>IF($B275="","",IFERROR(IF(VLOOKUP($B275,$B$2:$O274,9,0)="","",VLOOKUP($B275,$B$2:$O274,9,0)),""))</f>
        <v/>
      </c>
      <c r="K275" s="43" t="str">
        <f>IF($B275="","",IFERROR(IF(VLOOKUP($B275,$B$2:$O274,10,0)="","",VLOOKUP($B275,$B$2:$O274,10,0)),""))</f>
        <v/>
      </c>
      <c r="L275" s="43" t="str">
        <f>IF($B275="","",IFERROR(IF(VLOOKUP($B275,$B$2:$O274,11,0)="","",VLOOKUP($B275,$B$2:$O274,11,0)),""))</f>
        <v/>
      </c>
      <c r="M275" s="43" t="str">
        <f>IF($B275="","",IFERROR(IF(VLOOKUP($B275,$B$2:$O274,12,0)="","",VLOOKUP($B275,$B$2:$O274,12,0)),""))</f>
        <v/>
      </c>
      <c r="N275" s="43" t="str">
        <f>IF($B275="","",IFERROR(IF(VLOOKUP($B275,$B$2:$O274,13,0)="","",VLOOKUP($B275,$B$2:$O274,13,0)),""))</f>
        <v/>
      </c>
      <c r="O275" s="43" t="str">
        <f>IF($B275="","",IFERROR(IF(VLOOKUP($B275,$B$2:$O274,14,0)="","",VLOOKUP($B275,$B$2:$O274,14,0)),""))</f>
        <v/>
      </c>
    </row>
    <row r="276" spans="1:15" x14ac:dyDescent="0.25">
      <c r="A276" t="str" cm="1">
        <f t="array" ref="A276">IF(OR(B276="",E276=""),"",CONCATENATE(IFERROR(IF(SEARCH(B276,_xlfn.TEXTJOIN(",",TRUE,IF(E$2:E275=E276,B$2:B275,"")))&gt;0,"Duplikát parametru","Parametr OK"),"Parametr OK"),"; ",MATCH(B276,B:B,0)))</f>
        <v/>
      </c>
      <c r="C276" s="13" t="str" cm="1">
        <f t="array" ref="C276">IF(A276="","",_xlfn.XLOOKUP(B276,'Parametry a typy produktů'!C:C,'Parametry a typy produktů'!A:B,"Parametr nenalezen"))</f>
        <v/>
      </c>
      <c r="E276" s="30"/>
      <c r="F276" s="43" t="str">
        <f>IF($B276="","",IFERROR(IF(VLOOKUP($B276,$B$2:$O275,5,0)="","",VLOOKUP($B276,$B$2:$O275,5,0)),""))</f>
        <v/>
      </c>
      <c r="G276" s="43" t="str">
        <f>IF($B276="","",IFERROR(IF(VLOOKUP($B276,$B$2:$O275,6,0)="","",VLOOKUP($B276,$B$2:$O275,6,0)),""))</f>
        <v/>
      </c>
      <c r="H276" s="43" t="str">
        <f>IF($B276="","",IFERROR(IF(VLOOKUP($B276,$B$2:$O275,7,0)="","",VLOOKUP($B276,$B$2:$O275,7,0)),""))</f>
        <v/>
      </c>
      <c r="I276" s="43" t="str">
        <f>IF($B276="","",IFERROR(IF(VLOOKUP($B276,$B$2:$O275,8,0)="","",VLOOKUP($B276,$B$2:$O275,8,0)),""))</f>
        <v/>
      </c>
      <c r="J276" s="43" t="str">
        <f>IF($B276="","",IFERROR(IF(VLOOKUP($B276,$B$2:$O275,9,0)="","",VLOOKUP($B276,$B$2:$O275,9,0)),""))</f>
        <v/>
      </c>
      <c r="K276" s="43" t="str">
        <f>IF($B276="","",IFERROR(IF(VLOOKUP($B276,$B$2:$O275,10,0)="","",VLOOKUP($B276,$B$2:$O275,10,0)),""))</f>
        <v/>
      </c>
      <c r="L276" s="43" t="str">
        <f>IF($B276="","",IFERROR(IF(VLOOKUP($B276,$B$2:$O275,11,0)="","",VLOOKUP($B276,$B$2:$O275,11,0)),""))</f>
        <v/>
      </c>
      <c r="M276" s="43" t="str">
        <f>IF($B276="","",IFERROR(IF(VLOOKUP($B276,$B$2:$O275,12,0)="","",VLOOKUP($B276,$B$2:$O275,12,0)),""))</f>
        <v/>
      </c>
      <c r="N276" s="43" t="str">
        <f>IF($B276="","",IFERROR(IF(VLOOKUP($B276,$B$2:$O275,13,0)="","",VLOOKUP($B276,$B$2:$O275,13,0)),""))</f>
        <v/>
      </c>
      <c r="O276" s="43" t="str">
        <f>IF($B276="","",IFERROR(IF(VLOOKUP($B276,$B$2:$O275,14,0)="","",VLOOKUP($B276,$B$2:$O275,14,0)),""))</f>
        <v/>
      </c>
    </row>
    <row r="277" spans="1:15" x14ac:dyDescent="0.25">
      <c r="A277" t="str" cm="1">
        <f t="array" ref="A277">IF(OR(B277="",E277=""),"",CONCATENATE(IFERROR(IF(SEARCH(B277,_xlfn.TEXTJOIN(",",TRUE,IF(E$2:E276=E277,B$2:B276,"")))&gt;0,"Duplikát parametru","Parametr OK"),"Parametr OK"),"; ",MATCH(B277,B:B,0)))</f>
        <v/>
      </c>
      <c r="C277" s="13" t="str" cm="1">
        <f t="array" ref="C277">IF(A277="","",_xlfn.XLOOKUP(B277,'Parametry a typy produktů'!C:C,'Parametry a typy produktů'!A:B,"Parametr nenalezen"))</f>
        <v/>
      </c>
      <c r="E277" s="30"/>
      <c r="F277" s="43" t="str">
        <f>IF($B277="","",IFERROR(IF(VLOOKUP($B277,$B$2:$O276,5,0)="","",VLOOKUP($B277,$B$2:$O276,5,0)),""))</f>
        <v/>
      </c>
      <c r="G277" s="43" t="str">
        <f>IF($B277="","",IFERROR(IF(VLOOKUP($B277,$B$2:$O276,6,0)="","",VLOOKUP($B277,$B$2:$O276,6,0)),""))</f>
        <v/>
      </c>
      <c r="H277" s="43" t="str">
        <f>IF($B277="","",IFERROR(IF(VLOOKUP($B277,$B$2:$O276,7,0)="","",VLOOKUP($B277,$B$2:$O276,7,0)),""))</f>
        <v/>
      </c>
      <c r="I277" s="43" t="str">
        <f>IF($B277="","",IFERROR(IF(VLOOKUP($B277,$B$2:$O276,8,0)="","",VLOOKUP($B277,$B$2:$O276,8,0)),""))</f>
        <v/>
      </c>
      <c r="J277" s="43" t="str">
        <f>IF($B277="","",IFERROR(IF(VLOOKUP($B277,$B$2:$O276,9,0)="","",VLOOKUP($B277,$B$2:$O276,9,0)),""))</f>
        <v/>
      </c>
      <c r="K277" s="43" t="str">
        <f>IF($B277="","",IFERROR(IF(VLOOKUP($B277,$B$2:$O276,10,0)="","",VLOOKUP($B277,$B$2:$O276,10,0)),""))</f>
        <v/>
      </c>
      <c r="L277" s="43" t="str">
        <f>IF($B277="","",IFERROR(IF(VLOOKUP($B277,$B$2:$O276,11,0)="","",VLOOKUP($B277,$B$2:$O276,11,0)),""))</f>
        <v/>
      </c>
      <c r="M277" s="43" t="str">
        <f>IF($B277="","",IFERROR(IF(VLOOKUP($B277,$B$2:$O276,12,0)="","",VLOOKUP($B277,$B$2:$O276,12,0)),""))</f>
        <v/>
      </c>
      <c r="N277" s="43" t="str">
        <f>IF($B277="","",IFERROR(IF(VLOOKUP($B277,$B$2:$O276,13,0)="","",VLOOKUP($B277,$B$2:$O276,13,0)),""))</f>
        <v/>
      </c>
      <c r="O277" s="43" t="str">
        <f>IF($B277="","",IFERROR(IF(VLOOKUP($B277,$B$2:$O276,14,0)="","",VLOOKUP($B277,$B$2:$O276,14,0)),""))</f>
        <v/>
      </c>
    </row>
    <row r="278" spans="1:15" x14ac:dyDescent="0.25">
      <c r="A278" t="str" cm="1">
        <f t="array" ref="A278">IF(OR(B278="",E278=""),"",CONCATENATE(IFERROR(IF(SEARCH(B278,_xlfn.TEXTJOIN(",",TRUE,IF(E$2:E277=E278,B$2:B277,"")))&gt;0,"Duplikát parametru","Parametr OK"),"Parametr OK"),"; ",MATCH(B278,B:B,0)))</f>
        <v/>
      </c>
      <c r="C278" s="13" t="str" cm="1">
        <f t="array" ref="C278">IF(A278="","",_xlfn.XLOOKUP(B278,'Parametry a typy produktů'!C:C,'Parametry a typy produktů'!A:B,"Parametr nenalezen"))</f>
        <v/>
      </c>
      <c r="E278" s="30"/>
      <c r="F278" s="43" t="str">
        <f>IF($B278="","",IFERROR(IF(VLOOKUP($B278,$B$2:$O277,5,0)="","",VLOOKUP($B278,$B$2:$O277,5,0)),""))</f>
        <v/>
      </c>
      <c r="G278" s="43" t="str">
        <f>IF($B278="","",IFERROR(IF(VLOOKUP($B278,$B$2:$O277,6,0)="","",VLOOKUP($B278,$B$2:$O277,6,0)),""))</f>
        <v/>
      </c>
      <c r="H278" s="43" t="str">
        <f>IF($B278="","",IFERROR(IF(VLOOKUP($B278,$B$2:$O277,7,0)="","",VLOOKUP($B278,$B$2:$O277,7,0)),""))</f>
        <v/>
      </c>
      <c r="I278" s="43" t="str">
        <f>IF($B278="","",IFERROR(IF(VLOOKUP($B278,$B$2:$O277,8,0)="","",VLOOKUP($B278,$B$2:$O277,8,0)),""))</f>
        <v/>
      </c>
      <c r="J278" s="43" t="str">
        <f>IF($B278="","",IFERROR(IF(VLOOKUP($B278,$B$2:$O277,9,0)="","",VLOOKUP($B278,$B$2:$O277,9,0)),""))</f>
        <v/>
      </c>
      <c r="K278" s="43" t="str">
        <f>IF($B278="","",IFERROR(IF(VLOOKUP($B278,$B$2:$O277,10,0)="","",VLOOKUP($B278,$B$2:$O277,10,0)),""))</f>
        <v/>
      </c>
      <c r="L278" s="43" t="str">
        <f>IF($B278="","",IFERROR(IF(VLOOKUP($B278,$B$2:$O277,11,0)="","",VLOOKUP($B278,$B$2:$O277,11,0)),""))</f>
        <v/>
      </c>
      <c r="M278" s="43" t="str">
        <f>IF($B278="","",IFERROR(IF(VLOOKUP($B278,$B$2:$O277,12,0)="","",VLOOKUP($B278,$B$2:$O277,12,0)),""))</f>
        <v/>
      </c>
      <c r="N278" s="43" t="str">
        <f>IF($B278="","",IFERROR(IF(VLOOKUP($B278,$B$2:$O277,13,0)="","",VLOOKUP($B278,$B$2:$O277,13,0)),""))</f>
        <v/>
      </c>
      <c r="O278" s="43" t="str">
        <f>IF($B278="","",IFERROR(IF(VLOOKUP($B278,$B$2:$O277,14,0)="","",VLOOKUP($B278,$B$2:$O277,14,0)),""))</f>
        <v/>
      </c>
    </row>
    <row r="279" spans="1:15" x14ac:dyDescent="0.25">
      <c r="A279" t="str" cm="1">
        <f t="array" ref="A279">IF(OR(B279="",E279=""),"",CONCATENATE(IFERROR(IF(SEARCH(B279,_xlfn.TEXTJOIN(",",TRUE,IF(E$2:E278=E279,B$2:B278,"")))&gt;0,"Duplikát parametru","Parametr OK"),"Parametr OK"),"; ",MATCH(B279,B:B,0)))</f>
        <v/>
      </c>
      <c r="C279" s="13" t="str" cm="1">
        <f t="array" ref="C279">IF(A279="","",_xlfn.XLOOKUP(B279,'Parametry a typy produktů'!C:C,'Parametry a typy produktů'!A:B,"Parametr nenalezen"))</f>
        <v/>
      </c>
      <c r="E279" s="30"/>
      <c r="F279" s="43" t="str">
        <f>IF($B279="","",IFERROR(IF(VLOOKUP($B279,$B$2:$O278,5,0)="","",VLOOKUP($B279,$B$2:$O278,5,0)),""))</f>
        <v/>
      </c>
      <c r="G279" s="43" t="str">
        <f>IF($B279="","",IFERROR(IF(VLOOKUP($B279,$B$2:$O278,6,0)="","",VLOOKUP($B279,$B$2:$O278,6,0)),""))</f>
        <v/>
      </c>
      <c r="H279" s="43" t="str">
        <f>IF($B279="","",IFERROR(IF(VLOOKUP($B279,$B$2:$O278,7,0)="","",VLOOKUP($B279,$B$2:$O278,7,0)),""))</f>
        <v/>
      </c>
      <c r="I279" s="43" t="str">
        <f>IF($B279="","",IFERROR(IF(VLOOKUP($B279,$B$2:$O278,8,0)="","",VLOOKUP($B279,$B$2:$O278,8,0)),""))</f>
        <v/>
      </c>
      <c r="J279" s="43" t="str">
        <f>IF($B279="","",IFERROR(IF(VLOOKUP($B279,$B$2:$O278,9,0)="","",VLOOKUP($B279,$B$2:$O278,9,0)),""))</f>
        <v/>
      </c>
      <c r="K279" s="43" t="str">
        <f>IF($B279="","",IFERROR(IF(VLOOKUP($B279,$B$2:$O278,10,0)="","",VLOOKUP($B279,$B$2:$O278,10,0)),""))</f>
        <v/>
      </c>
      <c r="L279" s="43" t="str">
        <f>IF($B279="","",IFERROR(IF(VLOOKUP($B279,$B$2:$O278,11,0)="","",VLOOKUP($B279,$B$2:$O278,11,0)),""))</f>
        <v/>
      </c>
      <c r="M279" s="43" t="str">
        <f>IF($B279="","",IFERROR(IF(VLOOKUP($B279,$B$2:$O278,12,0)="","",VLOOKUP($B279,$B$2:$O278,12,0)),""))</f>
        <v/>
      </c>
      <c r="N279" s="43" t="str">
        <f>IF($B279="","",IFERROR(IF(VLOOKUP($B279,$B$2:$O278,13,0)="","",VLOOKUP($B279,$B$2:$O278,13,0)),""))</f>
        <v/>
      </c>
      <c r="O279" s="43" t="str">
        <f>IF($B279="","",IFERROR(IF(VLOOKUP($B279,$B$2:$O278,14,0)="","",VLOOKUP($B279,$B$2:$O278,14,0)),""))</f>
        <v/>
      </c>
    </row>
    <row r="280" spans="1:15" x14ac:dyDescent="0.25">
      <c r="A280" t="str" cm="1">
        <f t="array" ref="A280">IF(OR(B280="",E280=""),"",CONCATENATE(IFERROR(IF(SEARCH(B280,_xlfn.TEXTJOIN(",",TRUE,IF(E$2:E279=E280,B$2:B279,"")))&gt;0,"Duplikát parametru","Parametr OK"),"Parametr OK"),"; ",MATCH(B280,B:B,0)))</f>
        <v/>
      </c>
      <c r="C280" s="13" t="str" cm="1">
        <f t="array" ref="C280">IF(A280="","",_xlfn.XLOOKUP(B280,'Parametry a typy produktů'!C:C,'Parametry a typy produktů'!A:B,"Parametr nenalezen"))</f>
        <v/>
      </c>
      <c r="E280" s="30"/>
      <c r="F280" s="43" t="str">
        <f>IF($B280="","",IFERROR(IF(VLOOKUP($B280,$B$2:$O279,5,0)="","",VLOOKUP($B280,$B$2:$O279,5,0)),""))</f>
        <v/>
      </c>
      <c r="G280" s="43" t="str">
        <f>IF($B280="","",IFERROR(IF(VLOOKUP($B280,$B$2:$O279,6,0)="","",VLOOKUP($B280,$B$2:$O279,6,0)),""))</f>
        <v/>
      </c>
      <c r="H280" s="43" t="str">
        <f>IF($B280="","",IFERROR(IF(VLOOKUP($B280,$B$2:$O279,7,0)="","",VLOOKUP($B280,$B$2:$O279,7,0)),""))</f>
        <v/>
      </c>
      <c r="I280" s="43" t="str">
        <f>IF($B280="","",IFERROR(IF(VLOOKUP($B280,$B$2:$O279,8,0)="","",VLOOKUP($B280,$B$2:$O279,8,0)),""))</f>
        <v/>
      </c>
      <c r="J280" s="43" t="str">
        <f>IF($B280="","",IFERROR(IF(VLOOKUP($B280,$B$2:$O279,9,0)="","",VLOOKUP($B280,$B$2:$O279,9,0)),""))</f>
        <v/>
      </c>
      <c r="K280" s="43" t="str">
        <f>IF($B280="","",IFERROR(IF(VLOOKUP($B280,$B$2:$O279,10,0)="","",VLOOKUP($B280,$B$2:$O279,10,0)),""))</f>
        <v/>
      </c>
      <c r="L280" s="43" t="str">
        <f>IF($B280="","",IFERROR(IF(VLOOKUP($B280,$B$2:$O279,11,0)="","",VLOOKUP($B280,$B$2:$O279,11,0)),""))</f>
        <v/>
      </c>
      <c r="M280" s="43" t="str">
        <f>IF($B280="","",IFERROR(IF(VLOOKUP($B280,$B$2:$O279,12,0)="","",VLOOKUP($B280,$B$2:$O279,12,0)),""))</f>
        <v/>
      </c>
      <c r="N280" s="43" t="str">
        <f>IF($B280="","",IFERROR(IF(VLOOKUP($B280,$B$2:$O279,13,0)="","",VLOOKUP($B280,$B$2:$O279,13,0)),""))</f>
        <v/>
      </c>
      <c r="O280" s="43" t="str">
        <f>IF($B280="","",IFERROR(IF(VLOOKUP($B280,$B$2:$O279,14,0)="","",VLOOKUP($B280,$B$2:$O279,14,0)),""))</f>
        <v/>
      </c>
    </row>
    <row r="281" spans="1:15" x14ac:dyDescent="0.25">
      <c r="A281" t="str" cm="1">
        <f t="array" ref="A281">IF(OR(B281="",E281=""),"",CONCATENATE(IFERROR(IF(SEARCH(B281,_xlfn.TEXTJOIN(",",TRUE,IF(E$2:E280=E281,B$2:B280,"")))&gt;0,"Duplikát parametru","Parametr OK"),"Parametr OK"),"; ",MATCH(B281,B:B,0)))</f>
        <v/>
      </c>
      <c r="C281" s="13" t="str" cm="1">
        <f t="array" ref="C281">IF(A281="","",_xlfn.XLOOKUP(B281,'Parametry a typy produktů'!C:C,'Parametry a typy produktů'!A:B,"Parametr nenalezen"))</f>
        <v/>
      </c>
      <c r="E281" s="30"/>
      <c r="F281" s="43" t="str">
        <f>IF($B281="","",IFERROR(IF(VLOOKUP($B281,$B$2:$O280,5,0)="","",VLOOKUP($B281,$B$2:$O280,5,0)),""))</f>
        <v/>
      </c>
      <c r="G281" s="43" t="str">
        <f>IF($B281="","",IFERROR(IF(VLOOKUP($B281,$B$2:$O280,6,0)="","",VLOOKUP($B281,$B$2:$O280,6,0)),""))</f>
        <v/>
      </c>
      <c r="H281" s="43" t="str">
        <f>IF($B281="","",IFERROR(IF(VLOOKUP($B281,$B$2:$O280,7,0)="","",VLOOKUP($B281,$B$2:$O280,7,0)),""))</f>
        <v/>
      </c>
      <c r="I281" s="43" t="str">
        <f>IF($B281="","",IFERROR(IF(VLOOKUP($B281,$B$2:$O280,8,0)="","",VLOOKUP($B281,$B$2:$O280,8,0)),""))</f>
        <v/>
      </c>
      <c r="J281" s="43" t="str">
        <f>IF($B281="","",IFERROR(IF(VLOOKUP($B281,$B$2:$O280,9,0)="","",VLOOKUP($B281,$B$2:$O280,9,0)),""))</f>
        <v/>
      </c>
      <c r="K281" s="43" t="str">
        <f>IF($B281="","",IFERROR(IF(VLOOKUP($B281,$B$2:$O280,10,0)="","",VLOOKUP($B281,$B$2:$O280,10,0)),""))</f>
        <v/>
      </c>
      <c r="L281" s="43" t="str">
        <f>IF($B281="","",IFERROR(IF(VLOOKUP($B281,$B$2:$O280,11,0)="","",VLOOKUP($B281,$B$2:$O280,11,0)),""))</f>
        <v/>
      </c>
      <c r="M281" s="43" t="str">
        <f>IF($B281="","",IFERROR(IF(VLOOKUP($B281,$B$2:$O280,12,0)="","",VLOOKUP($B281,$B$2:$O280,12,0)),""))</f>
        <v/>
      </c>
      <c r="N281" s="43" t="str">
        <f>IF($B281="","",IFERROR(IF(VLOOKUP($B281,$B$2:$O280,13,0)="","",VLOOKUP($B281,$B$2:$O280,13,0)),""))</f>
        <v/>
      </c>
      <c r="O281" s="43" t="str">
        <f>IF($B281="","",IFERROR(IF(VLOOKUP($B281,$B$2:$O280,14,0)="","",VLOOKUP($B281,$B$2:$O280,14,0)),""))</f>
        <v/>
      </c>
    </row>
    <row r="282" spans="1:15" x14ac:dyDescent="0.25">
      <c r="A282" t="str" cm="1">
        <f t="array" ref="A282">IF(OR(B282="",E282=""),"",CONCATENATE(IFERROR(IF(SEARCH(B282,_xlfn.TEXTJOIN(",",TRUE,IF(E$2:E281=E282,B$2:B281,"")))&gt;0,"Duplikát parametru","Parametr OK"),"Parametr OK"),"; ",MATCH(B282,B:B,0)))</f>
        <v/>
      </c>
      <c r="C282" s="13" t="str" cm="1">
        <f t="array" ref="C282">IF(A282="","",_xlfn.XLOOKUP(B282,'Parametry a typy produktů'!C:C,'Parametry a typy produktů'!A:B,"Parametr nenalezen"))</f>
        <v/>
      </c>
      <c r="E282" s="30"/>
      <c r="F282" s="43" t="str">
        <f>IF($B282="","",IFERROR(IF(VLOOKUP($B282,$B$2:$O281,5,0)="","",VLOOKUP($B282,$B$2:$O281,5,0)),""))</f>
        <v/>
      </c>
      <c r="G282" s="43" t="str">
        <f>IF($B282="","",IFERROR(IF(VLOOKUP($B282,$B$2:$O281,6,0)="","",VLOOKUP($B282,$B$2:$O281,6,0)),""))</f>
        <v/>
      </c>
      <c r="H282" s="43" t="str">
        <f>IF($B282="","",IFERROR(IF(VLOOKUP($B282,$B$2:$O281,7,0)="","",VLOOKUP($B282,$B$2:$O281,7,0)),""))</f>
        <v/>
      </c>
      <c r="I282" s="43" t="str">
        <f>IF($B282="","",IFERROR(IF(VLOOKUP($B282,$B$2:$O281,8,0)="","",VLOOKUP($B282,$B$2:$O281,8,0)),""))</f>
        <v/>
      </c>
      <c r="J282" s="43" t="str">
        <f>IF($B282="","",IFERROR(IF(VLOOKUP($B282,$B$2:$O281,9,0)="","",VLOOKUP($B282,$B$2:$O281,9,0)),""))</f>
        <v/>
      </c>
      <c r="K282" s="43" t="str">
        <f>IF($B282="","",IFERROR(IF(VLOOKUP($B282,$B$2:$O281,10,0)="","",VLOOKUP($B282,$B$2:$O281,10,0)),""))</f>
        <v/>
      </c>
      <c r="L282" s="43" t="str">
        <f>IF($B282="","",IFERROR(IF(VLOOKUP($B282,$B$2:$O281,11,0)="","",VLOOKUP($B282,$B$2:$O281,11,0)),""))</f>
        <v/>
      </c>
      <c r="M282" s="43" t="str">
        <f>IF($B282="","",IFERROR(IF(VLOOKUP($B282,$B$2:$O281,12,0)="","",VLOOKUP($B282,$B$2:$O281,12,0)),""))</f>
        <v/>
      </c>
      <c r="N282" s="43" t="str">
        <f>IF($B282="","",IFERROR(IF(VLOOKUP($B282,$B$2:$O281,13,0)="","",VLOOKUP($B282,$B$2:$O281,13,0)),""))</f>
        <v/>
      </c>
      <c r="O282" s="43" t="str">
        <f>IF($B282="","",IFERROR(IF(VLOOKUP($B282,$B$2:$O281,14,0)="","",VLOOKUP($B282,$B$2:$O281,14,0)),""))</f>
        <v/>
      </c>
    </row>
    <row r="283" spans="1:15" x14ac:dyDescent="0.25">
      <c r="A283" t="str" cm="1">
        <f t="array" ref="A283">IF(OR(B283="",E283=""),"",CONCATENATE(IFERROR(IF(SEARCH(B283,_xlfn.TEXTJOIN(",",TRUE,IF(E$2:E282=E283,B$2:B282,"")))&gt;0,"Duplikát parametru","Parametr OK"),"Parametr OK"),"; ",MATCH(B283,B:B,0)))</f>
        <v/>
      </c>
      <c r="C283" s="13" t="str" cm="1">
        <f t="array" ref="C283">IF(A283="","",_xlfn.XLOOKUP(B283,'Parametry a typy produktů'!C:C,'Parametry a typy produktů'!A:B,"Parametr nenalezen"))</f>
        <v/>
      </c>
      <c r="E283" s="30"/>
      <c r="F283" s="43" t="str">
        <f>IF($B283="","",IFERROR(IF(VLOOKUP($B283,$B$2:$O282,5,0)="","",VLOOKUP($B283,$B$2:$O282,5,0)),""))</f>
        <v/>
      </c>
      <c r="G283" s="43" t="str">
        <f>IF($B283="","",IFERROR(IF(VLOOKUP($B283,$B$2:$O282,6,0)="","",VLOOKUP($B283,$B$2:$O282,6,0)),""))</f>
        <v/>
      </c>
      <c r="H283" s="43" t="str">
        <f>IF($B283="","",IFERROR(IF(VLOOKUP($B283,$B$2:$O282,7,0)="","",VLOOKUP($B283,$B$2:$O282,7,0)),""))</f>
        <v/>
      </c>
      <c r="I283" s="43" t="str">
        <f>IF($B283="","",IFERROR(IF(VLOOKUP($B283,$B$2:$O282,8,0)="","",VLOOKUP($B283,$B$2:$O282,8,0)),""))</f>
        <v/>
      </c>
      <c r="J283" s="43" t="str">
        <f>IF($B283="","",IFERROR(IF(VLOOKUP($B283,$B$2:$O282,9,0)="","",VLOOKUP($B283,$B$2:$O282,9,0)),""))</f>
        <v/>
      </c>
      <c r="K283" s="43" t="str">
        <f>IF($B283="","",IFERROR(IF(VLOOKUP($B283,$B$2:$O282,10,0)="","",VLOOKUP($B283,$B$2:$O282,10,0)),""))</f>
        <v/>
      </c>
      <c r="L283" s="43" t="str">
        <f>IF($B283="","",IFERROR(IF(VLOOKUP($B283,$B$2:$O282,11,0)="","",VLOOKUP($B283,$B$2:$O282,11,0)),""))</f>
        <v/>
      </c>
      <c r="M283" s="43" t="str">
        <f>IF($B283="","",IFERROR(IF(VLOOKUP($B283,$B$2:$O282,12,0)="","",VLOOKUP($B283,$B$2:$O282,12,0)),""))</f>
        <v/>
      </c>
      <c r="N283" s="43" t="str">
        <f>IF($B283="","",IFERROR(IF(VLOOKUP($B283,$B$2:$O282,13,0)="","",VLOOKUP($B283,$B$2:$O282,13,0)),""))</f>
        <v/>
      </c>
      <c r="O283" s="43" t="str">
        <f>IF($B283="","",IFERROR(IF(VLOOKUP($B283,$B$2:$O282,14,0)="","",VLOOKUP($B283,$B$2:$O282,14,0)),""))</f>
        <v/>
      </c>
    </row>
    <row r="284" spans="1:15" x14ac:dyDescent="0.25">
      <c r="A284" t="str" cm="1">
        <f t="array" ref="A284">IF(OR(B284="",E284=""),"",CONCATENATE(IFERROR(IF(SEARCH(B284,_xlfn.TEXTJOIN(",",TRUE,IF(E$2:E283=E284,B$2:B283,"")))&gt;0,"Duplikát parametru","Parametr OK"),"Parametr OK"),"; ",MATCH(B284,B:B,0)))</f>
        <v/>
      </c>
      <c r="C284" s="13" t="str" cm="1">
        <f t="array" ref="C284">IF(A284="","",_xlfn.XLOOKUP(B284,'Parametry a typy produktů'!C:C,'Parametry a typy produktů'!A:B,"Parametr nenalezen"))</f>
        <v/>
      </c>
      <c r="E284" s="30"/>
      <c r="F284" s="43" t="str">
        <f>IF($B284="","",IFERROR(IF(VLOOKUP($B284,$B$2:$O283,5,0)="","",VLOOKUP($B284,$B$2:$O283,5,0)),""))</f>
        <v/>
      </c>
      <c r="G284" s="43" t="str">
        <f>IF($B284="","",IFERROR(IF(VLOOKUP($B284,$B$2:$O283,6,0)="","",VLOOKUP($B284,$B$2:$O283,6,0)),""))</f>
        <v/>
      </c>
      <c r="H284" s="43" t="str">
        <f>IF($B284="","",IFERROR(IF(VLOOKUP($B284,$B$2:$O283,7,0)="","",VLOOKUP($B284,$B$2:$O283,7,0)),""))</f>
        <v/>
      </c>
      <c r="I284" s="43" t="str">
        <f>IF($B284="","",IFERROR(IF(VLOOKUP($B284,$B$2:$O283,8,0)="","",VLOOKUP($B284,$B$2:$O283,8,0)),""))</f>
        <v/>
      </c>
      <c r="J284" s="43" t="str">
        <f>IF($B284="","",IFERROR(IF(VLOOKUP($B284,$B$2:$O283,9,0)="","",VLOOKUP($B284,$B$2:$O283,9,0)),""))</f>
        <v/>
      </c>
      <c r="K284" s="43" t="str">
        <f>IF($B284="","",IFERROR(IF(VLOOKUP($B284,$B$2:$O283,10,0)="","",VLOOKUP($B284,$B$2:$O283,10,0)),""))</f>
        <v/>
      </c>
      <c r="L284" s="43" t="str">
        <f>IF($B284="","",IFERROR(IF(VLOOKUP($B284,$B$2:$O283,11,0)="","",VLOOKUP($B284,$B$2:$O283,11,0)),""))</f>
        <v/>
      </c>
      <c r="M284" s="43" t="str">
        <f>IF($B284="","",IFERROR(IF(VLOOKUP($B284,$B$2:$O283,12,0)="","",VLOOKUP($B284,$B$2:$O283,12,0)),""))</f>
        <v/>
      </c>
      <c r="N284" s="43" t="str">
        <f>IF($B284="","",IFERROR(IF(VLOOKUP($B284,$B$2:$O283,13,0)="","",VLOOKUP($B284,$B$2:$O283,13,0)),""))</f>
        <v/>
      </c>
      <c r="O284" s="43" t="str">
        <f>IF($B284="","",IFERROR(IF(VLOOKUP($B284,$B$2:$O283,14,0)="","",VLOOKUP($B284,$B$2:$O283,14,0)),""))</f>
        <v/>
      </c>
    </row>
    <row r="285" spans="1:15" x14ac:dyDescent="0.25">
      <c r="A285" t="str" cm="1">
        <f t="array" ref="A285">IF(OR(B285="",E285=""),"",CONCATENATE(IFERROR(IF(SEARCH(B285,_xlfn.TEXTJOIN(",",TRUE,IF(E$2:E284=E285,B$2:B284,"")))&gt;0,"Duplikát parametru","Parametr OK"),"Parametr OK"),"; ",MATCH(B285,B:B,0)))</f>
        <v/>
      </c>
      <c r="C285" s="13" t="str" cm="1">
        <f t="array" ref="C285">IF(A285="","",_xlfn.XLOOKUP(B285,'Parametry a typy produktů'!C:C,'Parametry a typy produktů'!A:B,"Parametr nenalezen"))</f>
        <v/>
      </c>
      <c r="E285" s="30"/>
      <c r="F285" s="43" t="str">
        <f>IF($B285="","",IFERROR(IF(VLOOKUP($B285,$B$2:$O284,5,0)="","",VLOOKUP($B285,$B$2:$O284,5,0)),""))</f>
        <v/>
      </c>
      <c r="G285" s="43" t="str">
        <f>IF($B285="","",IFERROR(IF(VLOOKUP($B285,$B$2:$O284,6,0)="","",VLOOKUP($B285,$B$2:$O284,6,0)),""))</f>
        <v/>
      </c>
      <c r="H285" s="43" t="str">
        <f>IF($B285="","",IFERROR(IF(VLOOKUP($B285,$B$2:$O284,7,0)="","",VLOOKUP($B285,$B$2:$O284,7,0)),""))</f>
        <v/>
      </c>
      <c r="I285" s="43" t="str">
        <f>IF($B285="","",IFERROR(IF(VLOOKUP($B285,$B$2:$O284,8,0)="","",VLOOKUP($B285,$B$2:$O284,8,0)),""))</f>
        <v/>
      </c>
      <c r="J285" s="43" t="str">
        <f>IF($B285="","",IFERROR(IF(VLOOKUP($B285,$B$2:$O284,9,0)="","",VLOOKUP($B285,$B$2:$O284,9,0)),""))</f>
        <v/>
      </c>
      <c r="K285" s="43" t="str">
        <f>IF($B285="","",IFERROR(IF(VLOOKUP($B285,$B$2:$O284,10,0)="","",VLOOKUP($B285,$B$2:$O284,10,0)),""))</f>
        <v/>
      </c>
      <c r="L285" s="43" t="str">
        <f>IF($B285="","",IFERROR(IF(VLOOKUP($B285,$B$2:$O284,11,0)="","",VLOOKUP($B285,$B$2:$O284,11,0)),""))</f>
        <v/>
      </c>
      <c r="M285" s="43" t="str">
        <f>IF($B285="","",IFERROR(IF(VLOOKUP($B285,$B$2:$O284,12,0)="","",VLOOKUP($B285,$B$2:$O284,12,0)),""))</f>
        <v/>
      </c>
      <c r="N285" s="43" t="str">
        <f>IF($B285="","",IFERROR(IF(VLOOKUP($B285,$B$2:$O284,13,0)="","",VLOOKUP($B285,$B$2:$O284,13,0)),""))</f>
        <v/>
      </c>
      <c r="O285" s="43" t="str">
        <f>IF($B285="","",IFERROR(IF(VLOOKUP($B285,$B$2:$O284,14,0)="","",VLOOKUP($B285,$B$2:$O284,14,0)),""))</f>
        <v/>
      </c>
    </row>
    <row r="286" spans="1:15" x14ac:dyDescent="0.25">
      <c r="A286" t="str" cm="1">
        <f t="array" ref="A286">IF(OR(B286="",E286=""),"",CONCATENATE(IFERROR(IF(SEARCH(B286,_xlfn.TEXTJOIN(",",TRUE,IF(E$2:E285=E286,B$2:B285,"")))&gt;0,"Duplikát parametru","Parametr OK"),"Parametr OK"),"; ",MATCH(B286,B:B,0)))</f>
        <v/>
      </c>
      <c r="C286" s="13" t="str" cm="1">
        <f t="array" ref="C286">IF(A286="","",_xlfn.XLOOKUP(B286,'Parametry a typy produktů'!C:C,'Parametry a typy produktů'!A:B,"Parametr nenalezen"))</f>
        <v/>
      </c>
      <c r="E286" s="30"/>
      <c r="F286" s="43" t="str">
        <f>IF($B286="","",IFERROR(IF(VLOOKUP($B286,$B$2:$O285,5,0)="","",VLOOKUP($B286,$B$2:$O285,5,0)),""))</f>
        <v/>
      </c>
      <c r="G286" s="43" t="str">
        <f>IF($B286="","",IFERROR(IF(VLOOKUP($B286,$B$2:$O285,6,0)="","",VLOOKUP($B286,$B$2:$O285,6,0)),""))</f>
        <v/>
      </c>
      <c r="H286" s="43" t="str">
        <f>IF($B286="","",IFERROR(IF(VLOOKUP($B286,$B$2:$O285,7,0)="","",VLOOKUP($B286,$B$2:$O285,7,0)),""))</f>
        <v/>
      </c>
      <c r="I286" s="43" t="str">
        <f>IF($B286="","",IFERROR(IF(VLOOKUP($B286,$B$2:$O285,8,0)="","",VLOOKUP($B286,$B$2:$O285,8,0)),""))</f>
        <v/>
      </c>
      <c r="J286" s="43" t="str">
        <f>IF($B286="","",IFERROR(IF(VLOOKUP($B286,$B$2:$O285,9,0)="","",VLOOKUP($B286,$B$2:$O285,9,0)),""))</f>
        <v/>
      </c>
      <c r="K286" s="43" t="str">
        <f>IF($B286="","",IFERROR(IF(VLOOKUP($B286,$B$2:$O285,10,0)="","",VLOOKUP($B286,$B$2:$O285,10,0)),""))</f>
        <v/>
      </c>
      <c r="L286" s="43" t="str">
        <f>IF($B286="","",IFERROR(IF(VLOOKUP($B286,$B$2:$O285,11,0)="","",VLOOKUP($B286,$B$2:$O285,11,0)),""))</f>
        <v/>
      </c>
      <c r="M286" s="43" t="str">
        <f>IF($B286="","",IFERROR(IF(VLOOKUP($B286,$B$2:$O285,12,0)="","",VLOOKUP($B286,$B$2:$O285,12,0)),""))</f>
        <v/>
      </c>
      <c r="N286" s="43" t="str">
        <f>IF($B286="","",IFERROR(IF(VLOOKUP($B286,$B$2:$O285,13,0)="","",VLOOKUP($B286,$B$2:$O285,13,0)),""))</f>
        <v/>
      </c>
      <c r="O286" s="43" t="str">
        <f>IF($B286="","",IFERROR(IF(VLOOKUP($B286,$B$2:$O285,14,0)="","",VLOOKUP($B286,$B$2:$O285,14,0)),""))</f>
        <v/>
      </c>
    </row>
    <row r="287" spans="1:15" x14ac:dyDescent="0.25">
      <c r="A287" t="str" cm="1">
        <f t="array" ref="A287">IF(OR(B287="",E287=""),"",CONCATENATE(IFERROR(IF(SEARCH(B287,_xlfn.TEXTJOIN(",",TRUE,IF(E$2:E286=E287,B$2:B286,"")))&gt;0,"Duplikát parametru","Parametr OK"),"Parametr OK"),"; ",MATCH(B287,B:B,0)))</f>
        <v/>
      </c>
      <c r="C287" s="13" t="str" cm="1">
        <f t="array" ref="C287">IF(A287="","",_xlfn.XLOOKUP(B287,'Parametry a typy produktů'!C:C,'Parametry a typy produktů'!A:B,"Parametr nenalezen"))</f>
        <v/>
      </c>
      <c r="E287" s="30"/>
      <c r="F287" s="43" t="str">
        <f>IF($B287="","",IFERROR(IF(VLOOKUP($B287,$B$2:$O286,5,0)="","",VLOOKUP($B287,$B$2:$O286,5,0)),""))</f>
        <v/>
      </c>
      <c r="G287" s="43" t="str">
        <f>IF($B287="","",IFERROR(IF(VLOOKUP($B287,$B$2:$O286,6,0)="","",VLOOKUP($B287,$B$2:$O286,6,0)),""))</f>
        <v/>
      </c>
      <c r="H287" s="43" t="str">
        <f>IF($B287="","",IFERROR(IF(VLOOKUP($B287,$B$2:$O286,7,0)="","",VLOOKUP($B287,$B$2:$O286,7,0)),""))</f>
        <v/>
      </c>
      <c r="I287" s="43" t="str">
        <f>IF($B287="","",IFERROR(IF(VLOOKUP($B287,$B$2:$O286,8,0)="","",VLOOKUP($B287,$B$2:$O286,8,0)),""))</f>
        <v/>
      </c>
      <c r="J287" s="43" t="str">
        <f>IF($B287="","",IFERROR(IF(VLOOKUP($B287,$B$2:$O286,9,0)="","",VLOOKUP($B287,$B$2:$O286,9,0)),""))</f>
        <v/>
      </c>
      <c r="K287" s="43" t="str">
        <f>IF($B287="","",IFERROR(IF(VLOOKUP($B287,$B$2:$O286,10,0)="","",VLOOKUP($B287,$B$2:$O286,10,0)),""))</f>
        <v/>
      </c>
      <c r="L287" s="43" t="str">
        <f>IF($B287="","",IFERROR(IF(VLOOKUP($B287,$B$2:$O286,11,0)="","",VLOOKUP($B287,$B$2:$O286,11,0)),""))</f>
        <v/>
      </c>
      <c r="M287" s="43" t="str">
        <f>IF($B287="","",IFERROR(IF(VLOOKUP($B287,$B$2:$O286,12,0)="","",VLOOKUP($B287,$B$2:$O286,12,0)),""))</f>
        <v/>
      </c>
      <c r="N287" s="43" t="str">
        <f>IF($B287="","",IFERROR(IF(VLOOKUP($B287,$B$2:$O286,13,0)="","",VLOOKUP($B287,$B$2:$O286,13,0)),""))</f>
        <v/>
      </c>
      <c r="O287" s="43" t="str">
        <f>IF($B287="","",IFERROR(IF(VLOOKUP($B287,$B$2:$O286,14,0)="","",VLOOKUP($B287,$B$2:$O286,14,0)),""))</f>
        <v/>
      </c>
    </row>
    <row r="288" spans="1:15" x14ac:dyDescent="0.25">
      <c r="A288" t="str" cm="1">
        <f t="array" ref="A288">IF(OR(B288="",E288=""),"",CONCATENATE(IFERROR(IF(SEARCH(B288,_xlfn.TEXTJOIN(",",TRUE,IF(E$2:E287=E288,B$2:B287,"")))&gt;0,"Duplikát parametru","Parametr OK"),"Parametr OK"),"; ",MATCH(B288,B:B,0)))</f>
        <v/>
      </c>
      <c r="C288" s="13" t="str" cm="1">
        <f t="array" ref="C288">IF(A288="","",_xlfn.XLOOKUP(B288,'Parametry a typy produktů'!C:C,'Parametry a typy produktů'!A:B,"Parametr nenalezen"))</f>
        <v/>
      </c>
      <c r="E288" s="30"/>
      <c r="F288" s="43" t="str">
        <f>IF($B288="","",IFERROR(IF(VLOOKUP($B288,$B$2:$O287,5,0)="","",VLOOKUP($B288,$B$2:$O287,5,0)),""))</f>
        <v/>
      </c>
      <c r="G288" s="43" t="str">
        <f>IF($B288="","",IFERROR(IF(VLOOKUP($B288,$B$2:$O287,6,0)="","",VLOOKUP($B288,$B$2:$O287,6,0)),""))</f>
        <v/>
      </c>
      <c r="H288" s="43" t="str">
        <f>IF($B288="","",IFERROR(IF(VLOOKUP($B288,$B$2:$O287,7,0)="","",VLOOKUP($B288,$B$2:$O287,7,0)),""))</f>
        <v/>
      </c>
      <c r="I288" s="43" t="str">
        <f>IF($B288="","",IFERROR(IF(VLOOKUP($B288,$B$2:$O287,8,0)="","",VLOOKUP($B288,$B$2:$O287,8,0)),""))</f>
        <v/>
      </c>
      <c r="J288" s="43" t="str">
        <f>IF($B288="","",IFERROR(IF(VLOOKUP($B288,$B$2:$O287,9,0)="","",VLOOKUP($B288,$B$2:$O287,9,0)),""))</f>
        <v/>
      </c>
      <c r="K288" s="43" t="str">
        <f>IF($B288="","",IFERROR(IF(VLOOKUP($B288,$B$2:$O287,10,0)="","",VLOOKUP($B288,$B$2:$O287,10,0)),""))</f>
        <v/>
      </c>
      <c r="L288" s="43" t="str">
        <f>IF($B288="","",IFERROR(IF(VLOOKUP($B288,$B$2:$O287,11,0)="","",VLOOKUP($B288,$B$2:$O287,11,0)),""))</f>
        <v/>
      </c>
      <c r="M288" s="43" t="str">
        <f>IF($B288="","",IFERROR(IF(VLOOKUP($B288,$B$2:$O287,12,0)="","",VLOOKUP($B288,$B$2:$O287,12,0)),""))</f>
        <v/>
      </c>
      <c r="N288" s="43" t="str">
        <f>IF($B288="","",IFERROR(IF(VLOOKUP($B288,$B$2:$O287,13,0)="","",VLOOKUP($B288,$B$2:$O287,13,0)),""))</f>
        <v/>
      </c>
      <c r="O288" s="43" t="str">
        <f>IF($B288="","",IFERROR(IF(VLOOKUP($B288,$B$2:$O287,14,0)="","",VLOOKUP($B288,$B$2:$O287,14,0)),""))</f>
        <v/>
      </c>
    </row>
    <row r="289" spans="1:15" x14ac:dyDescent="0.25">
      <c r="A289" t="str" cm="1">
        <f t="array" ref="A289">IF(OR(B289="",E289=""),"",CONCATENATE(IFERROR(IF(SEARCH(B289,_xlfn.TEXTJOIN(",",TRUE,IF(E$2:E288=E289,B$2:B288,"")))&gt;0,"Duplikát parametru","Parametr OK"),"Parametr OK"),"; ",MATCH(B289,B:B,0)))</f>
        <v/>
      </c>
      <c r="C289" s="13" t="str" cm="1">
        <f t="array" ref="C289">IF(A289="","",_xlfn.XLOOKUP(B289,'Parametry a typy produktů'!C:C,'Parametry a typy produktů'!A:B,"Parametr nenalezen"))</f>
        <v/>
      </c>
      <c r="E289" s="30"/>
      <c r="F289" s="43" t="str">
        <f>IF($B289="","",IFERROR(IF(VLOOKUP($B289,$B$2:$O288,5,0)="","",VLOOKUP($B289,$B$2:$O288,5,0)),""))</f>
        <v/>
      </c>
      <c r="G289" s="43" t="str">
        <f>IF($B289="","",IFERROR(IF(VLOOKUP($B289,$B$2:$O288,6,0)="","",VLOOKUP($B289,$B$2:$O288,6,0)),""))</f>
        <v/>
      </c>
      <c r="H289" s="43" t="str">
        <f>IF($B289="","",IFERROR(IF(VLOOKUP($B289,$B$2:$O288,7,0)="","",VLOOKUP($B289,$B$2:$O288,7,0)),""))</f>
        <v/>
      </c>
      <c r="I289" s="43" t="str">
        <f>IF($B289="","",IFERROR(IF(VLOOKUP($B289,$B$2:$O288,8,0)="","",VLOOKUP($B289,$B$2:$O288,8,0)),""))</f>
        <v/>
      </c>
      <c r="J289" s="43" t="str">
        <f>IF($B289="","",IFERROR(IF(VLOOKUP($B289,$B$2:$O288,9,0)="","",VLOOKUP($B289,$B$2:$O288,9,0)),""))</f>
        <v/>
      </c>
      <c r="K289" s="43" t="str">
        <f>IF($B289="","",IFERROR(IF(VLOOKUP($B289,$B$2:$O288,10,0)="","",VLOOKUP($B289,$B$2:$O288,10,0)),""))</f>
        <v/>
      </c>
      <c r="L289" s="43" t="str">
        <f>IF($B289="","",IFERROR(IF(VLOOKUP($B289,$B$2:$O288,11,0)="","",VLOOKUP($B289,$B$2:$O288,11,0)),""))</f>
        <v/>
      </c>
      <c r="M289" s="43" t="str">
        <f>IF($B289="","",IFERROR(IF(VLOOKUP($B289,$B$2:$O288,12,0)="","",VLOOKUP($B289,$B$2:$O288,12,0)),""))</f>
        <v/>
      </c>
      <c r="N289" s="43" t="str">
        <f>IF($B289="","",IFERROR(IF(VLOOKUP($B289,$B$2:$O288,13,0)="","",VLOOKUP($B289,$B$2:$O288,13,0)),""))</f>
        <v/>
      </c>
      <c r="O289" s="43" t="str">
        <f>IF($B289="","",IFERROR(IF(VLOOKUP($B289,$B$2:$O288,14,0)="","",VLOOKUP($B289,$B$2:$O288,14,0)),""))</f>
        <v/>
      </c>
    </row>
    <row r="290" spans="1:15" x14ac:dyDescent="0.25">
      <c r="A290" t="str" cm="1">
        <f t="array" ref="A290">IF(OR(B290="",E290=""),"",CONCATENATE(IFERROR(IF(SEARCH(B290,_xlfn.TEXTJOIN(",",TRUE,IF(E$2:E289=E290,B$2:B289,"")))&gt;0,"Duplikát parametru","Parametr OK"),"Parametr OK"),"; ",MATCH(B290,B:B,0)))</f>
        <v/>
      </c>
      <c r="C290" s="13" t="str" cm="1">
        <f t="array" ref="C290">IF(A290="","",_xlfn.XLOOKUP(B290,'Parametry a typy produktů'!C:C,'Parametry a typy produktů'!A:B,"Parametr nenalezen"))</f>
        <v/>
      </c>
      <c r="E290" s="30"/>
      <c r="F290" s="43" t="str">
        <f>IF($B290="","",IFERROR(IF(VLOOKUP($B290,$B$2:$O289,5,0)="","",VLOOKUP($B290,$B$2:$O289,5,0)),""))</f>
        <v/>
      </c>
      <c r="G290" s="43" t="str">
        <f>IF($B290="","",IFERROR(IF(VLOOKUP($B290,$B$2:$O289,6,0)="","",VLOOKUP($B290,$B$2:$O289,6,0)),""))</f>
        <v/>
      </c>
      <c r="H290" s="43" t="str">
        <f>IF($B290="","",IFERROR(IF(VLOOKUP($B290,$B$2:$O289,7,0)="","",VLOOKUP($B290,$B$2:$O289,7,0)),""))</f>
        <v/>
      </c>
      <c r="I290" s="43" t="str">
        <f>IF($B290="","",IFERROR(IF(VLOOKUP($B290,$B$2:$O289,8,0)="","",VLOOKUP($B290,$B$2:$O289,8,0)),""))</f>
        <v/>
      </c>
      <c r="J290" s="43" t="str">
        <f>IF($B290="","",IFERROR(IF(VLOOKUP($B290,$B$2:$O289,9,0)="","",VLOOKUP($B290,$B$2:$O289,9,0)),""))</f>
        <v/>
      </c>
      <c r="K290" s="43" t="str">
        <f>IF($B290="","",IFERROR(IF(VLOOKUP($B290,$B$2:$O289,10,0)="","",VLOOKUP($B290,$B$2:$O289,10,0)),""))</f>
        <v/>
      </c>
      <c r="L290" s="43" t="str">
        <f>IF($B290="","",IFERROR(IF(VLOOKUP($B290,$B$2:$O289,11,0)="","",VLOOKUP($B290,$B$2:$O289,11,0)),""))</f>
        <v/>
      </c>
      <c r="M290" s="43" t="str">
        <f>IF($B290="","",IFERROR(IF(VLOOKUP($B290,$B$2:$O289,12,0)="","",VLOOKUP($B290,$B$2:$O289,12,0)),""))</f>
        <v/>
      </c>
      <c r="N290" s="43" t="str">
        <f>IF($B290="","",IFERROR(IF(VLOOKUP($B290,$B$2:$O289,13,0)="","",VLOOKUP($B290,$B$2:$O289,13,0)),""))</f>
        <v/>
      </c>
      <c r="O290" s="43" t="str">
        <f>IF($B290="","",IFERROR(IF(VLOOKUP($B290,$B$2:$O289,14,0)="","",VLOOKUP($B290,$B$2:$O289,14,0)),""))</f>
        <v/>
      </c>
    </row>
    <row r="291" spans="1:15" x14ac:dyDescent="0.25">
      <c r="A291" t="str" cm="1">
        <f t="array" ref="A291">IF(OR(B291="",E291=""),"",CONCATENATE(IFERROR(IF(SEARCH(B291,_xlfn.TEXTJOIN(",",TRUE,IF(E$2:E290=E291,B$2:B290,"")))&gt;0,"Duplikát parametru","Parametr OK"),"Parametr OK"),"; ",MATCH(B291,B:B,0)))</f>
        <v/>
      </c>
      <c r="C291" s="13" t="str" cm="1">
        <f t="array" ref="C291">IF(A291="","",_xlfn.XLOOKUP(B291,'Parametry a typy produktů'!C:C,'Parametry a typy produktů'!A:B,"Parametr nenalezen"))</f>
        <v/>
      </c>
      <c r="E291" s="30"/>
      <c r="F291" s="43" t="str">
        <f>IF($B291="","",IFERROR(IF(VLOOKUP($B291,$B$2:$O290,5,0)="","",VLOOKUP($B291,$B$2:$O290,5,0)),""))</f>
        <v/>
      </c>
      <c r="G291" s="43" t="str">
        <f>IF($B291="","",IFERROR(IF(VLOOKUP($B291,$B$2:$O290,6,0)="","",VLOOKUP($B291,$B$2:$O290,6,0)),""))</f>
        <v/>
      </c>
      <c r="H291" s="43" t="str">
        <f>IF($B291="","",IFERROR(IF(VLOOKUP($B291,$B$2:$O290,7,0)="","",VLOOKUP($B291,$B$2:$O290,7,0)),""))</f>
        <v/>
      </c>
      <c r="I291" s="43" t="str">
        <f>IF($B291="","",IFERROR(IF(VLOOKUP($B291,$B$2:$O290,8,0)="","",VLOOKUP($B291,$B$2:$O290,8,0)),""))</f>
        <v/>
      </c>
      <c r="J291" s="43" t="str">
        <f>IF($B291="","",IFERROR(IF(VLOOKUP($B291,$B$2:$O290,9,0)="","",VLOOKUP($B291,$B$2:$O290,9,0)),""))</f>
        <v/>
      </c>
      <c r="K291" s="43" t="str">
        <f>IF($B291="","",IFERROR(IF(VLOOKUP($B291,$B$2:$O290,10,0)="","",VLOOKUP($B291,$B$2:$O290,10,0)),""))</f>
        <v/>
      </c>
      <c r="L291" s="43" t="str">
        <f>IF($B291="","",IFERROR(IF(VLOOKUP($B291,$B$2:$O290,11,0)="","",VLOOKUP($B291,$B$2:$O290,11,0)),""))</f>
        <v/>
      </c>
      <c r="M291" s="43" t="str">
        <f>IF($B291="","",IFERROR(IF(VLOOKUP($B291,$B$2:$O290,12,0)="","",VLOOKUP($B291,$B$2:$O290,12,0)),""))</f>
        <v/>
      </c>
      <c r="N291" s="43" t="str">
        <f>IF($B291="","",IFERROR(IF(VLOOKUP($B291,$B$2:$O290,13,0)="","",VLOOKUP($B291,$B$2:$O290,13,0)),""))</f>
        <v/>
      </c>
      <c r="O291" s="43" t="str">
        <f>IF($B291="","",IFERROR(IF(VLOOKUP($B291,$B$2:$O290,14,0)="","",VLOOKUP($B291,$B$2:$O290,14,0)),""))</f>
        <v/>
      </c>
    </row>
    <row r="292" spans="1:15" x14ac:dyDescent="0.25">
      <c r="A292" t="str" cm="1">
        <f t="array" ref="A292">IF(OR(B292="",E292=""),"",CONCATENATE(IFERROR(IF(SEARCH(B292,_xlfn.TEXTJOIN(",",TRUE,IF(E$2:E291=E292,B$2:B291,"")))&gt;0,"Duplikát parametru","Parametr OK"),"Parametr OK"),"; ",MATCH(B292,B:B,0)))</f>
        <v/>
      </c>
      <c r="C292" s="13" t="str" cm="1">
        <f t="array" ref="C292">IF(A292="","",_xlfn.XLOOKUP(B292,'Parametry a typy produktů'!C:C,'Parametry a typy produktů'!A:B,"Parametr nenalezen"))</f>
        <v/>
      </c>
      <c r="E292" s="30"/>
      <c r="F292" s="43" t="str">
        <f>IF($B292="","",IFERROR(IF(VLOOKUP($B292,$B$2:$O291,5,0)="","",VLOOKUP($B292,$B$2:$O291,5,0)),""))</f>
        <v/>
      </c>
      <c r="G292" s="43" t="str">
        <f>IF($B292="","",IFERROR(IF(VLOOKUP($B292,$B$2:$O291,6,0)="","",VLOOKUP($B292,$B$2:$O291,6,0)),""))</f>
        <v/>
      </c>
      <c r="H292" s="43" t="str">
        <f>IF($B292="","",IFERROR(IF(VLOOKUP($B292,$B$2:$O291,7,0)="","",VLOOKUP($B292,$B$2:$O291,7,0)),""))</f>
        <v/>
      </c>
      <c r="I292" s="43" t="str">
        <f>IF($B292="","",IFERROR(IF(VLOOKUP($B292,$B$2:$O291,8,0)="","",VLOOKUP($B292,$B$2:$O291,8,0)),""))</f>
        <v/>
      </c>
      <c r="J292" s="43" t="str">
        <f>IF($B292="","",IFERROR(IF(VLOOKUP($B292,$B$2:$O291,9,0)="","",VLOOKUP($B292,$B$2:$O291,9,0)),""))</f>
        <v/>
      </c>
      <c r="K292" s="43" t="str">
        <f>IF($B292="","",IFERROR(IF(VLOOKUP($B292,$B$2:$O291,10,0)="","",VLOOKUP($B292,$B$2:$O291,10,0)),""))</f>
        <v/>
      </c>
      <c r="L292" s="43" t="str">
        <f>IF($B292="","",IFERROR(IF(VLOOKUP($B292,$B$2:$O291,11,0)="","",VLOOKUP($B292,$B$2:$O291,11,0)),""))</f>
        <v/>
      </c>
      <c r="M292" s="43" t="str">
        <f>IF($B292="","",IFERROR(IF(VLOOKUP($B292,$B$2:$O291,12,0)="","",VLOOKUP($B292,$B$2:$O291,12,0)),""))</f>
        <v/>
      </c>
      <c r="N292" s="43" t="str">
        <f>IF($B292="","",IFERROR(IF(VLOOKUP($B292,$B$2:$O291,13,0)="","",VLOOKUP($B292,$B$2:$O291,13,0)),""))</f>
        <v/>
      </c>
      <c r="O292" s="43" t="str">
        <f>IF($B292="","",IFERROR(IF(VLOOKUP($B292,$B$2:$O291,14,0)="","",VLOOKUP($B292,$B$2:$O291,14,0)),""))</f>
        <v/>
      </c>
    </row>
    <row r="293" spans="1:15" x14ac:dyDescent="0.25">
      <c r="A293" t="str" cm="1">
        <f t="array" ref="A293">IF(OR(B293="",E293=""),"",CONCATENATE(IFERROR(IF(SEARCH(B293,_xlfn.TEXTJOIN(",",TRUE,IF(E$2:E292=E293,B$2:B292,"")))&gt;0,"Duplikát parametru","Parametr OK"),"Parametr OK"),"; ",MATCH(B293,B:B,0)))</f>
        <v/>
      </c>
      <c r="C293" s="13" t="str" cm="1">
        <f t="array" ref="C293">IF(A293="","",_xlfn.XLOOKUP(B293,'Parametry a typy produktů'!C:C,'Parametry a typy produktů'!A:B,"Parametr nenalezen"))</f>
        <v/>
      </c>
      <c r="E293" s="30"/>
      <c r="F293" s="43" t="str">
        <f>IF($B293="","",IFERROR(IF(VLOOKUP($B293,$B$2:$O292,5,0)="","",VLOOKUP($B293,$B$2:$O292,5,0)),""))</f>
        <v/>
      </c>
      <c r="G293" s="43" t="str">
        <f>IF($B293="","",IFERROR(IF(VLOOKUP($B293,$B$2:$O292,6,0)="","",VLOOKUP($B293,$B$2:$O292,6,0)),""))</f>
        <v/>
      </c>
      <c r="H293" s="43" t="str">
        <f>IF($B293="","",IFERROR(IF(VLOOKUP($B293,$B$2:$O292,7,0)="","",VLOOKUP($B293,$B$2:$O292,7,0)),""))</f>
        <v/>
      </c>
      <c r="I293" s="43" t="str">
        <f>IF($B293="","",IFERROR(IF(VLOOKUP($B293,$B$2:$O292,8,0)="","",VLOOKUP($B293,$B$2:$O292,8,0)),""))</f>
        <v/>
      </c>
      <c r="J293" s="43" t="str">
        <f>IF($B293="","",IFERROR(IF(VLOOKUP($B293,$B$2:$O292,9,0)="","",VLOOKUP($B293,$B$2:$O292,9,0)),""))</f>
        <v/>
      </c>
      <c r="K293" s="43" t="str">
        <f>IF($B293="","",IFERROR(IF(VLOOKUP($B293,$B$2:$O292,10,0)="","",VLOOKUP($B293,$B$2:$O292,10,0)),""))</f>
        <v/>
      </c>
      <c r="L293" s="43" t="str">
        <f>IF($B293="","",IFERROR(IF(VLOOKUP($B293,$B$2:$O292,11,0)="","",VLOOKUP($B293,$B$2:$O292,11,0)),""))</f>
        <v/>
      </c>
      <c r="M293" s="43" t="str">
        <f>IF($B293="","",IFERROR(IF(VLOOKUP($B293,$B$2:$O292,12,0)="","",VLOOKUP($B293,$B$2:$O292,12,0)),""))</f>
        <v/>
      </c>
      <c r="N293" s="43" t="str">
        <f>IF($B293="","",IFERROR(IF(VLOOKUP($B293,$B$2:$O292,13,0)="","",VLOOKUP($B293,$B$2:$O292,13,0)),""))</f>
        <v/>
      </c>
      <c r="O293" s="43" t="str">
        <f>IF($B293="","",IFERROR(IF(VLOOKUP($B293,$B$2:$O292,14,0)="","",VLOOKUP($B293,$B$2:$O292,14,0)),""))</f>
        <v/>
      </c>
    </row>
    <row r="294" spans="1:15" x14ac:dyDescent="0.25">
      <c r="A294" t="str" cm="1">
        <f t="array" ref="A294">IF(OR(B294="",E294=""),"",CONCATENATE(IFERROR(IF(SEARCH(B294,_xlfn.TEXTJOIN(",",TRUE,IF(E$2:E293=E294,B$2:B293,"")))&gt;0,"Duplikát parametru","Parametr OK"),"Parametr OK"),"; ",MATCH(B294,B:B,0)))</f>
        <v/>
      </c>
      <c r="C294" s="13" t="str" cm="1">
        <f t="array" ref="C294">IF(A294="","",_xlfn.XLOOKUP(B294,'Parametry a typy produktů'!C:C,'Parametry a typy produktů'!A:B,"Parametr nenalezen"))</f>
        <v/>
      </c>
      <c r="E294" s="30"/>
      <c r="F294" s="43" t="str">
        <f>IF($B294="","",IFERROR(IF(VLOOKUP($B294,$B$2:$O293,5,0)="","",VLOOKUP($B294,$B$2:$O293,5,0)),""))</f>
        <v/>
      </c>
      <c r="G294" s="43" t="str">
        <f>IF($B294="","",IFERROR(IF(VLOOKUP($B294,$B$2:$O293,6,0)="","",VLOOKUP($B294,$B$2:$O293,6,0)),""))</f>
        <v/>
      </c>
      <c r="H294" s="43" t="str">
        <f>IF($B294="","",IFERROR(IF(VLOOKUP($B294,$B$2:$O293,7,0)="","",VLOOKUP($B294,$B$2:$O293,7,0)),""))</f>
        <v/>
      </c>
      <c r="I294" s="43" t="str">
        <f>IF($B294="","",IFERROR(IF(VLOOKUP($B294,$B$2:$O293,8,0)="","",VLOOKUP($B294,$B$2:$O293,8,0)),""))</f>
        <v/>
      </c>
      <c r="J294" s="43" t="str">
        <f>IF($B294="","",IFERROR(IF(VLOOKUP($B294,$B$2:$O293,9,0)="","",VLOOKUP($B294,$B$2:$O293,9,0)),""))</f>
        <v/>
      </c>
      <c r="K294" s="43" t="str">
        <f>IF($B294="","",IFERROR(IF(VLOOKUP($B294,$B$2:$O293,10,0)="","",VLOOKUP($B294,$B$2:$O293,10,0)),""))</f>
        <v/>
      </c>
      <c r="L294" s="43" t="str">
        <f>IF($B294="","",IFERROR(IF(VLOOKUP($B294,$B$2:$O293,11,0)="","",VLOOKUP($B294,$B$2:$O293,11,0)),""))</f>
        <v/>
      </c>
      <c r="M294" s="43" t="str">
        <f>IF($B294="","",IFERROR(IF(VLOOKUP($B294,$B$2:$O293,12,0)="","",VLOOKUP($B294,$B$2:$O293,12,0)),""))</f>
        <v/>
      </c>
      <c r="N294" s="43" t="str">
        <f>IF($B294="","",IFERROR(IF(VLOOKUP($B294,$B$2:$O293,13,0)="","",VLOOKUP($B294,$B$2:$O293,13,0)),""))</f>
        <v/>
      </c>
      <c r="O294" s="43" t="str">
        <f>IF($B294="","",IFERROR(IF(VLOOKUP($B294,$B$2:$O293,14,0)="","",VLOOKUP($B294,$B$2:$O293,14,0)),""))</f>
        <v/>
      </c>
    </row>
    <row r="295" spans="1:15" x14ac:dyDescent="0.25">
      <c r="A295" t="str" cm="1">
        <f t="array" ref="A295">IF(OR(B295="",E295=""),"",CONCATENATE(IFERROR(IF(SEARCH(B295,_xlfn.TEXTJOIN(",",TRUE,IF(E$2:E294=E295,B$2:B294,"")))&gt;0,"Duplikát parametru","Parametr OK"),"Parametr OK"),"; ",MATCH(B295,B:B,0)))</f>
        <v/>
      </c>
      <c r="C295" s="13" t="str" cm="1">
        <f t="array" ref="C295">IF(A295="","",_xlfn.XLOOKUP(B295,'Parametry a typy produktů'!C:C,'Parametry a typy produktů'!A:B,"Parametr nenalezen"))</f>
        <v/>
      </c>
      <c r="E295" s="30"/>
      <c r="F295" s="43" t="str">
        <f>IF($B295="","",IFERROR(IF(VLOOKUP($B295,$B$2:$O294,5,0)="","",VLOOKUP($B295,$B$2:$O294,5,0)),""))</f>
        <v/>
      </c>
      <c r="G295" s="43" t="str">
        <f>IF($B295="","",IFERROR(IF(VLOOKUP($B295,$B$2:$O294,6,0)="","",VLOOKUP($B295,$B$2:$O294,6,0)),""))</f>
        <v/>
      </c>
      <c r="H295" s="43" t="str">
        <f>IF($B295="","",IFERROR(IF(VLOOKUP($B295,$B$2:$O294,7,0)="","",VLOOKUP($B295,$B$2:$O294,7,0)),""))</f>
        <v/>
      </c>
      <c r="I295" s="43" t="str">
        <f>IF($B295="","",IFERROR(IF(VLOOKUP($B295,$B$2:$O294,8,0)="","",VLOOKUP($B295,$B$2:$O294,8,0)),""))</f>
        <v/>
      </c>
      <c r="J295" s="43" t="str">
        <f>IF($B295="","",IFERROR(IF(VLOOKUP($B295,$B$2:$O294,9,0)="","",VLOOKUP($B295,$B$2:$O294,9,0)),""))</f>
        <v/>
      </c>
      <c r="K295" s="43" t="str">
        <f>IF($B295="","",IFERROR(IF(VLOOKUP($B295,$B$2:$O294,10,0)="","",VLOOKUP($B295,$B$2:$O294,10,0)),""))</f>
        <v/>
      </c>
      <c r="L295" s="43" t="str">
        <f>IF($B295="","",IFERROR(IF(VLOOKUP($B295,$B$2:$O294,11,0)="","",VLOOKUP($B295,$B$2:$O294,11,0)),""))</f>
        <v/>
      </c>
      <c r="M295" s="43" t="str">
        <f>IF($B295="","",IFERROR(IF(VLOOKUP($B295,$B$2:$O294,12,0)="","",VLOOKUP($B295,$B$2:$O294,12,0)),""))</f>
        <v/>
      </c>
      <c r="N295" s="43" t="str">
        <f>IF($B295="","",IFERROR(IF(VLOOKUP($B295,$B$2:$O294,13,0)="","",VLOOKUP($B295,$B$2:$O294,13,0)),""))</f>
        <v/>
      </c>
      <c r="O295" s="43" t="str">
        <f>IF($B295="","",IFERROR(IF(VLOOKUP($B295,$B$2:$O294,14,0)="","",VLOOKUP($B295,$B$2:$O294,14,0)),""))</f>
        <v/>
      </c>
    </row>
    <row r="296" spans="1:15" x14ac:dyDescent="0.25">
      <c r="A296" t="str" cm="1">
        <f t="array" ref="A296">IF(OR(B296="",E296=""),"",CONCATENATE(IFERROR(IF(SEARCH(B296,_xlfn.TEXTJOIN(",",TRUE,IF(E$2:E295=E296,B$2:B295,"")))&gt;0,"Duplikát parametru","Parametr OK"),"Parametr OK"),"; ",MATCH(B296,B:B,0)))</f>
        <v/>
      </c>
      <c r="C296" s="13" t="str" cm="1">
        <f t="array" ref="C296">IF(A296="","",_xlfn.XLOOKUP(B296,'Parametry a typy produktů'!C:C,'Parametry a typy produktů'!A:B,"Parametr nenalezen"))</f>
        <v/>
      </c>
      <c r="E296" s="30"/>
      <c r="F296" s="43" t="str">
        <f>IF($B296="","",IFERROR(IF(VLOOKUP($B296,$B$2:$O295,5,0)="","",VLOOKUP($B296,$B$2:$O295,5,0)),""))</f>
        <v/>
      </c>
      <c r="G296" s="43" t="str">
        <f>IF($B296="","",IFERROR(IF(VLOOKUP($B296,$B$2:$O295,6,0)="","",VLOOKUP($B296,$B$2:$O295,6,0)),""))</f>
        <v/>
      </c>
      <c r="H296" s="43" t="str">
        <f>IF($B296="","",IFERROR(IF(VLOOKUP($B296,$B$2:$O295,7,0)="","",VLOOKUP($B296,$B$2:$O295,7,0)),""))</f>
        <v/>
      </c>
      <c r="I296" s="43" t="str">
        <f>IF($B296="","",IFERROR(IF(VLOOKUP($B296,$B$2:$O295,8,0)="","",VLOOKUP($B296,$B$2:$O295,8,0)),""))</f>
        <v/>
      </c>
      <c r="J296" s="43" t="str">
        <f>IF($B296="","",IFERROR(IF(VLOOKUP($B296,$B$2:$O295,9,0)="","",VLOOKUP($B296,$B$2:$O295,9,0)),""))</f>
        <v/>
      </c>
      <c r="K296" s="43" t="str">
        <f>IF($B296="","",IFERROR(IF(VLOOKUP($B296,$B$2:$O295,10,0)="","",VLOOKUP($B296,$B$2:$O295,10,0)),""))</f>
        <v/>
      </c>
      <c r="L296" s="43" t="str">
        <f>IF($B296="","",IFERROR(IF(VLOOKUP($B296,$B$2:$O295,11,0)="","",VLOOKUP($B296,$B$2:$O295,11,0)),""))</f>
        <v/>
      </c>
      <c r="M296" s="43" t="str">
        <f>IF($B296="","",IFERROR(IF(VLOOKUP($B296,$B$2:$O295,12,0)="","",VLOOKUP($B296,$B$2:$O295,12,0)),""))</f>
        <v/>
      </c>
      <c r="N296" s="43" t="str">
        <f>IF($B296="","",IFERROR(IF(VLOOKUP($B296,$B$2:$O295,13,0)="","",VLOOKUP($B296,$B$2:$O295,13,0)),""))</f>
        <v/>
      </c>
      <c r="O296" s="43" t="str">
        <f>IF($B296="","",IFERROR(IF(VLOOKUP($B296,$B$2:$O295,14,0)="","",VLOOKUP($B296,$B$2:$O295,14,0)),""))</f>
        <v/>
      </c>
    </row>
    <row r="297" spans="1:15" x14ac:dyDescent="0.25">
      <c r="A297" t="str" cm="1">
        <f t="array" ref="A297">IF(OR(B297="",E297=""),"",CONCATENATE(IFERROR(IF(SEARCH(B297,_xlfn.TEXTJOIN(",",TRUE,IF(E$2:E296=E297,B$2:B296,"")))&gt;0,"Duplikát parametru","Parametr OK"),"Parametr OK"),"; ",MATCH(B297,B:B,0)))</f>
        <v/>
      </c>
      <c r="C297" s="13" t="str" cm="1">
        <f t="array" ref="C297">IF(A297="","",_xlfn.XLOOKUP(B297,'Parametry a typy produktů'!C:C,'Parametry a typy produktů'!A:B,"Parametr nenalezen"))</f>
        <v/>
      </c>
      <c r="E297" s="30"/>
      <c r="F297" s="43" t="str">
        <f>IF($B297="","",IFERROR(IF(VLOOKUP($B297,$B$2:$O296,5,0)="","",VLOOKUP($B297,$B$2:$O296,5,0)),""))</f>
        <v/>
      </c>
      <c r="G297" s="43" t="str">
        <f>IF($B297="","",IFERROR(IF(VLOOKUP($B297,$B$2:$O296,6,0)="","",VLOOKUP($B297,$B$2:$O296,6,0)),""))</f>
        <v/>
      </c>
      <c r="H297" s="43" t="str">
        <f>IF($B297="","",IFERROR(IF(VLOOKUP($B297,$B$2:$O296,7,0)="","",VLOOKUP($B297,$B$2:$O296,7,0)),""))</f>
        <v/>
      </c>
      <c r="I297" s="43" t="str">
        <f>IF($B297="","",IFERROR(IF(VLOOKUP($B297,$B$2:$O296,8,0)="","",VLOOKUP($B297,$B$2:$O296,8,0)),""))</f>
        <v/>
      </c>
      <c r="J297" s="43" t="str">
        <f>IF($B297="","",IFERROR(IF(VLOOKUP($B297,$B$2:$O296,9,0)="","",VLOOKUP($B297,$B$2:$O296,9,0)),""))</f>
        <v/>
      </c>
      <c r="K297" s="43" t="str">
        <f>IF($B297="","",IFERROR(IF(VLOOKUP($B297,$B$2:$O296,10,0)="","",VLOOKUP($B297,$B$2:$O296,10,0)),""))</f>
        <v/>
      </c>
      <c r="L297" s="43" t="str">
        <f>IF($B297="","",IFERROR(IF(VLOOKUP($B297,$B$2:$O296,11,0)="","",VLOOKUP($B297,$B$2:$O296,11,0)),""))</f>
        <v/>
      </c>
      <c r="M297" s="43" t="str">
        <f>IF($B297="","",IFERROR(IF(VLOOKUP($B297,$B$2:$O296,12,0)="","",VLOOKUP($B297,$B$2:$O296,12,0)),""))</f>
        <v/>
      </c>
      <c r="N297" s="43" t="str">
        <f>IF($B297="","",IFERROR(IF(VLOOKUP($B297,$B$2:$O296,13,0)="","",VLOOKUP($B297,$B$2:$O296,13,0)),""))</f>
        <v/>
      </c>
      <c r="O297" s="43" t="str">
        <f>IF($B297="","",IFERROR(IF(VLOOKUP($B297,$B$2:$O296,14,0)="","",VLOOKUP($B297,$B$2:$O296,14,0)),""))</f>
        <v/>
      </c>
    </row>
    <row r="298" spans="1:15" x14ac:dyDescent="0.25">
      <c r="A298" t="str" cm="1">
        <f t="array" ref="A298">IF(OR(B298="",E298=""),"",CONCATENATE(IFERROR(IF(SEARCH(B298,_xlfn.TEXTJOIN(",",TRUE,IF(E$2:E297=E298,B$2:B297,"")))&gt;0,"Duplikát parametru","Parametr OK"),"Parametr OK"),"; ",MATCH(B298,B:B,0)))</f>
        <v/>
      </c>
      <c r="C298" s="13" t="str" cm="1">
        <f t="array" ref="C298">IF(A298="","",_xlfn.XLOOKUP(B298,'Parametry a typy produktů'!C:C,'Parametry a typy produktů'!A:B,"Parametr nenalezen"))</f>
        <v/>
      </c>
      <c r="E298" s="30"/>
      <c r="F298" s="43" t="str">
        <f>IF($B298="","",IFERROR(IF(VLOOKUP($B298,$B$2:$O297,5,0)="","",VLOOKUP($B298,$B$2:$O297,5,0)),""))</f>
        <v/>
      </c>
      <c r="G298" s="43" t="str">
        <f>IF($B298="","",IFERROR(IF(VLOOKUP($B298,$B$2:$O297,6,0)="","",VLOOKUP($B298,$B$2:$O297,6,0)),""))</f>
        <v/>
      </c>
      <c r="H298" s="43" t="str">
        <f>IF($B298="","",IFERROR(IF(VLOOKUP($B298,$B$2:$O297,7,0)="","",VLOOKUP($B298,$B$2:$O297,7,0)),""))</f>
        <v/>
      </c>
      <c r="I298" s="43" t="str">
        <f>IF($B298="","",IFERROR(IF(VLOOKUP($B298,$B$2:$O297,8,0)="","",VLOOKUP($B298,$B$2:$O297,8,0)),""))</f>
        <v/>
      </c>
      <c r="J298" s="43" t="str">
        <f>IF($B298="","",IFERROR(IF(VLOOKUP($B298,$B$2:$O297,9,0)="","",VLOOKUP($B298,$B$2:$O297,9,0)),""))</f>
        <v/>
      </c>
      <c r="K298" s="43" t="str">
        <f>IF($B298="","",IFERROR(IF(VLOOKUP($B298,$B$2:$O297,10,0)="","",VLOOKUP($B298,$B$2:$O297,10,0)),""))</f>
        <v/>
      </c>
      <c r="L298" s="43" t="str">
        <f>IF($B298="","",IFERROR(IF(VLOOKUP($B298,$B$2:$O297,11,0)="","",VLOOKUP($B298,$B$2:$O297,11,0)),""))</f>
        <v/>
      </c>
      <c r="M298" s="43" t="str">
        <f>IF($B298="","",IFERROR(IF(VLOOKUP($B298,$B$2:$O297,12,0)="","",VLOOKUP($B298,$B$2:$O297,12,0)),""))</f>
        <v/>
      </c>
      <c r="N298" s="43" t="str">
        <f>IF($B298="","",IFERROR(IF(VLOOKUP($B298,$B$2:$O297,13,0)="","",VLOOKUP($B298,$B$2:$O297,13,0)),""))</f>
        <v/>
      </c>
      <c r="O298" s="43" t="str">
        <f>IF($B298="","",IFERROR(IF(VLOOKUP($B298,$B$2:$O297,14,0)="","",VLOOKUP($B298,$B$2:$O297,14,0)),""))</f>
        <v/>
      </c>
    </row>
    <row r="299" spans="1:15" x14ac:dyDescent="0.25">
      <c r="A299" t="str" cm="1">
        <f t="array" ref="A299">IF(OR(B299="",E299=""),"",CONCATENATE(IFERROR(IF(SEARCH(B299,_xlfn.TEXTJOIN(",",TRUE,IF(E$2:E298=E299,B$2:B298,"")))&gt;0,"Duplikát parametru","Parametr OK"),"Parametr OK"),"; ",MATCH(B299,B:B,0)))</f>
        <v/>
      </c>
      <c r="C299" s="13" t="str" cm="1">
        <f t="array" ref="C299">IF(A299="","",_xlfn.XLOOKUP(B299,'Parametry a typy produktů'!C:C,'Parametry a typy produktů'!A:B,"Parametr nenalezen"))</f>
        <v/>
      </c>
      <c r="E299" s="30"/>
      <c r="F299" s="43" t="str">
        <f>IF($B299="","",IFERROR(IF(VLOOKUP($B299,$B$2:$O298,5,0)="","",VLOOKUP($B299,$B$2:$O298,5,0)),""))</f>
        <v/>
      </c>
      <c r="G299" s="43" t="str">
        <f>IF($B299="","",IFERROR(IF(VLOOKUP($B299,$B$2:$O298,6,0)="","",VLOOKUP($B299,$B$2:$O298,6,0)),""))</f>
        <v/>
      </c>
      <c r="H299" s="43" t="str">
        <f>IF($B299="","",IFERROR(IF(VLOOKUP($B299,$B$2:$O298,7,0)="","",VLOOKUP($B299,$B$2:$O298,7,0)),""))</f>
        <v/>
      </c>
      <c r="I299" s="43" t="str">
        <f>IF($B299="","",IFERROR(IF(VLOOKUP($B299,$B$2:$O298,8,0)="","",VLOOKUP($B299,$B$2:$O298,8,0)),""))</f>
        <v/>
      </c>
      <c r="J299" s="43" t="str">
        <f>IF($B299="","",IFERROR(IF(VLOOKUP($B299,$B$2:$O298,9,0)="","",VLOOKUP($B299,$B$2:$O298,9,0)),""))</f>
        <v/>
      </c>
      <c r="K299" s="43" t="str">
        <f>IF($B299="","",IFERROR(IF(VLOOKUP($B299,$B$2:$O298,10,0)="","",VLOOKUP($B299,$B$2:$O298,10,0)),""))</f>
        <v/>
      </c>
      <c r="L299" s="43" t="str">
        <f>IF($B299="","",IFERROR(IF(VLOOKUP($B299,$B$2:$O298,11,0)="","",VLOOKUP($B299,$B$2:$O298,11,0)),""))</f>
        <v/>
      </c>
      <c r="M299" s="43" t="str">
        <f>IF($B299="","",IFERROR(IF(VLOOKUP($B299,$B$2:$O298,12,0)="","",VLOOKUP($B299,$B$2:$O298,12,0)),""))</f>
        <v/>
      </c>
      <c r="N299" s="43" t="str">
        <f>IF($B299="","",IFERROR(IF(VLOOKUP($B299,$B$2:$O298,13,0)="","",VLOOKUP($B299,$B$2:$O298,13,0)),""))</f>
        <v/>
      </c>
      <c r="O299" s="43" t="str">
        <f>IF($B299="","",IFERROR(IF(VLOOKUP($B299,$B$2:$O298,14,0)="","",VLOOKUP($B299,$B$2:$O298,14,0)),""))</f>
        <v/>
      </c>
    </row>
    <row r="300" spans="1:15" x14ac:dyDescent="0.25">
      <c r="A300" t="str" cm="1">
        <f t="array" ref="A300">IF(OR(B300="",E300=""),"",CONCATENATE(IFERROR(IF(SEARCH(B300,_xlfn.TEXTJOIN(",",TRUE,IF(E$2:E299=E300,B$2:B299,"")))&gt;0,"Duplikát parametru","Parametr OK"),"Parametr OK"),"; ",MATCH(B300,B:B,0)))</f>
        <v/>
      </c>
      <c r="C300" s="13" t="str" cm="1">
        <f t="array" ref="C300">IF(A300="","",_xlfn.XLOOKUP(B300,'Parametry a typy produktů'!C:C,'Parametry a typy produktů'!A:B,"Parametr nenalezen"))</f>
        <v/>
      </c>
      <c r="E300" s="30"/>
      <c r="F300" s="43" t="str">
        <f>IF($B300="","",IFERROR(IF(VLOOKUP($B300,$B$2:$O299,5,0)="","",VLOOKUP($B300,$B$2:$O299,5,0)),""))</f>
        <v/>
      </c>
      <c r="G300" s="43" t="str">
        <f>IF($B300="","",IFERROR(IF(VLOOKUP($B300,$B$2:$O299,6,0)="","",VLOOKUP($B300,$B$2:$O299,6,0)),""))</f>
        <v/>
      </c>
      <c r="H300" s="43" t="str">
        <f>IF($B300="","",IFERROR(IF(VLOOKUP($B300,$B$2:$O299,7,0)="","",VLOOKUP($B300,$B$2:$O299,7,0)),""))</f>
        <v/>
      </c>
      <c r="I300" s="43" t="str">
        <f>IF($B300="","",IFERROR(IF(VLOOKUP($B300,$B$2:$O299,8,0)="","",VLOOKUP($B300,$B$2:$O299,8,0)),""))</f>
        <v/>
      </c>
      <c r="J300" s="43" t="str">
        <f>IF($B300="","",IFERROR(IF(VLOOKUP($B300,$B$2:$O299,9,0)="","",VLOOKUP($B300,$B$2:$O299,9,0)),""))</f>
        <v/>
      </c>
      <c r="K300" s="43" t="str">
        <f>IF($B300="","",IFERROR(IF(VLOOKUP($B300,$B$2:$O299,10,0)="","",VLOOKUP($B300,$B$2:$O299,10,0)),""))</f>
        <v/>
      </c>
      <c r="L300" s="43" t="str">
        <f>IF($B300="","",IFERROR(IF(VLOOKUP($B300,$B$2:$O299,11,0)="","",VLOOKUP($B300,$B$2:$O299,11,0)),""))</f>
        <v/>
      </c>
      <c r="M300" s="43" t="str">
        <f>IF($B300="","",IFERROR(IF(VLOOKUP($B300,$B$2:$O299,12,0)="","",VLOOKUP($B300,$B$2:$O299,12,0)),""))</f>
        <v/>
      </c>
      <c r="N300" s="43" t="str">
        <f>IF($B300="","",IFERROR(IF(VLOOKUP($B300,$B$2:$O299,13,0)="","",VLOOKUP($B300,$B$2:$O299,13,0)),""))</f>
        <v/>
      </c>
      <c r="O300" s="43" t="str">
        <f>IF($B300="","",IFERROR(IF(VLOOKUP($B300,$B$2:$O299,14,0)="","",VLOOKUP($B300,$B$2:$O299,14,0)),""))</f>
        <v/>
      </c>
    </row>
  </sheetData>
  <autoFilter ref="A1:P300" xr:uid="{00000000-0009-0000-0000-000000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sortState xmlns:xlrd2="http://schemas.microsoft.com/office/spreadsheetml/2017/richdata2" ref="A21:P80">
      <sortCondition ref="B1:B300"/>
    </sortState>
  </autoFilter>
  <mergeCells count="1">
    <mergeCell ref="F1:P1"/>
  </mergeCells>
  <conditionalFormatting sqref="A2:A300">
    <cfRule type="containsText" dxfId="27" priority="62" operator="containsText" text="Parametr OK">
      <formula>NOT(ISERROR(SEARCH("Parametr OK",A2)))</formula>
    </cfRule>
    <cfRule type="containsText" dxfId="26" priority="63" operator="containsText" text="Duplikát parametru">
      <formula>NOT(ISERROR(SEARCH("Duplikát parametru",A2)))</formula>
    </cfRule>
  </conditionalFormatting>
  <conditionalFormatting sqref="C2:C300">
    <cfRule type="containsText" dxfId="25" priority="60" operator="containsText" text="Parametr nenalezen">
      <formula>NOT(ISERROR(SEARCH("Parametr nenalezen",C2)))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Title="Chyba v názvu" error="Zadávaný typ produktu není v seznamu typů produktů v záložce &quot;Parametry a typy produktů&quot;." xr:uid="{00000000-0002-0000-0000-000000000000}">
          <x14:formula1>
            <xm:f>'Parametry a typy produktů'!$F$1:$AW$1</xm:f>
          </x14:formula1>
          <xm:sqref>E2:E118</xm:sqref>
        </x14:dataValidation>
        <x14:dataValidation type="list" allowBlank="1" showErrorMessage="1" errorTitle="Chyba v názvu" error="Zadaný parametr není v seznamů parametrů v záložce &quot;Parametry a typy produktů&quot;." xr:uid="{00000000-0002-0000-0000-000001000000}">
          <x14:formula1>
            <xm:f>'Parametry a typy produktů'!$C$4:$C$302</xm:f>
          </x14:formula1>
          <xm:sqref>B2:B300</xm:sqref>
        </x14:dataValidation>
        <x14:dataValidation type="list" allowBlank="1" showErrorMessage="1" errorTitle="Chyba v názvu" error="Zadávaný typ produktu není v seznamu typů produktů v záložce &quot;Parametry a typy produktů&quot;." xr:uid="{00000000-0002-0000-0000-000002000000}">
          <x14:formula1>
            <xm:f>'Parametry a typy produktů'!$F$1:$CW$1</xm:f>
          </x14:formula1>
          <xm:sqref>E119:E300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302"/>
  <sheetViews>
    <sheetView zoomScale="85" zoomScaleNormal="85" workbookViewId="0">
      <pane xSplit="5" ySplit="3" topLeftCell="AW4" activePane="bottomRight" state="frozen"/>
      <selection pane="topRight" activeCell="F1" sqref="F1"/>
      <selection pane="bottomLeft" activeCell="A4" sqref="A4"/>
      <selection pane="bottomRight" activeCell="AY1" sqref="AY1"/>
    </sheetView>
  </sheetViews>
  <sheetFormatPr defaultRowHeight="15" x14ac:dyDescent="0.25"/>
  <cols>
    <col min="1" max="1" width="19.85546875" bestFit="1" customWidth="1"/>
    <col min="2" max="2" width="8.85546875" bestFit="1" customWidth="1"/>
    <col min="3" max="3" width="34.140625" customWidth="1"/>
    <col min="4" max="4" width="35.28515625" customWidth="1"/>
    <col min="5" max="5" width="32.140625" customWidth="1"/>
    <col min="6" max="7" width="9.42578125" customWidth="1"/>
    <col min="8" max="8" width="14.7109375" customWidth="1"/>
    <col min="9" max="9" width="11.85546875" customWidth="1"/>
    <col min="10" max="10" width="20" customWidth="1"/>
    <col min="11" max="11" width="19.5703125" customWidth="1"/>
    <col min="12" max="12" width="8.42578125" customWidth="1"/>
    <col min="13" max="13" width="14.28515625" customWidth="1"/>
    <col min="14" max="14" width="24.28515625" customWidth="1"/>
    <col min="15" max="15" width="29.28515625" customWidth="1"/>
    <col min="16" max="16" width="19.85546875" style="1" customWidth="1"/>
    <col min="17" max="17" width="14.42578125" customWidth="1"/>
    <col min="18" max="18" width="22.5703125" customWidth="1"/>
    <col min="19" max="19" width="21" customWidth="1"/>
    <col min="20" max="20" width="17" customWidth="1"/>
    <col min="21" max="21" width="36.7109375" customWidth="1"/>
    <col min="22" max="22" width="14.42578125" customWidth="1"/>
    <col min="23" max="23" width="21.5703125" customWidth="1"/>
    <col min="24" max="24" width="18.7109375" customWidth="1"/>
    <col min="25" max="25" width="19.7109375" customWidth="1"/>
    <col min="26" max="26" width="20.140625" customWidth="1"/>
    <col min="27" max="27" width="23.85546875" customWidth="1"/>
    <col min="28" max="28" width="17.140625" customWidth="1"/>
    <col min="29" max="29" width="21" customWidth="1"/>
    <col min="30" max="30" width="17.28515625" customWidth="1"/>
    <col min="31" max="31" width="33.85546875" customWidth="1"/>
    <col min="32" max="32" width="25" customWidth="1"/>
    <col min="33" max="33" width="25.7109375" customWidth="1"/>
    <col min="34" max="34" width="33" customWidth="1"/>
    <col min="35" max="35" width="18.5703125" customWidth="1"/>
    <col min="36" max="36" width="25.28515625" customWidth="1"/>
    <col min="37" max="37" width="17.140625" customWidth="1"/>
    <col min="38" max="38" width="14.42578125" customWidth="1"/>
    <col min="39" max="39" width="16" customWidth="1"/>
    <col min="40" max="40" width="22.42578125" customWidth="1"/>
    <col min="41" max="41" width="19" customWidth="1"/>
    <col min="42" max="42" width="18.140625" customWidth="1"/>
    <col min="43" max="43" width="12" customWidth="1"/>
    <col min="44" max="44" width="16.28515625" customWidth="1"/>
    <col min="45" max="45" width="25" customWidth="1"/>
    <col min="46" max="46" width="15.85546875" customWidth="1"/>
    <col min="47" max="47" width="20.140625" customWidth="1"/>
    <col min="48" max="50" width="20.28515625" bestFit="1" customWidth="1"/>
    <col min="51" max="51" width="17.5703125" bestFit="1" customWidth="1"/>
    <col min="52" max="52" width="18.5703125" bestFit="1" customWidth="1"/>
    <col min="53" max="53" width="18.7109375" bestFit="1" customWidth="1"/>
    <col min="54" max="54" width="19.7109375" bestFit="1" customWidth="1"/>
    <col min="55" max="55" width="16.42578125" bestFit="1" customWidth="1"/>
    <col min="58" max="58" width="22.85546875" bestFit="1" customWidth="1"/>
  </cols>
  <sheetData>
    <row r="1" spans="1:101" x14ac:dyDescent="0.25">
      <c r="A1" s="10" t="s">
        <v>3</v>
      </c>
      <c r="B1" s="10" t="s">
        <v>7</v>
      </c>
      <c r="C1" s="6" t="s">
        <v>1</v>
      </c>
      <c r="D1" s="4"/>
      <c r="E1" s="4"/>
      <c r="F1" s="4" t="s">
        <v>14</v>
      </c>
      <c r="G1" s="4" t="s">
        <v>19</v>
      </c>
      <c r="H1" s="4" t="s">
        <v>107</v>
      </c>
      <c r="I1" s="4" t="s">
        <v>43</v>
      </c>
      <c r="J1" s="4" t="s">
        <v>173</v>
      </c>
      <c r="K1" s="4" t="s">
        <v>146</v>
      </c>
      <c r="L1" s="4" t="s">
        <v>489</v>
      </c>
      <c r="M1" s="4" t="s">
        <v>156</v>
      </c>
      <c r="N1" s="4" t="s">
        <v>177</v>
      </c>
      <c r="O1" s="4" t="s">
        <v>183</v>
      </c>
      <c r="P1" s="4" t="s">
        <v>189</v>
      </c>
      <c r="Q1" s="4" t="s">
        <v>198</v>
      </c>
      <c r="R1" s="4" t="s">
        <v>205</v>
      </c>
      <c r="S1" s="4" t="s">
        <v>206</v>
      </c>
      <c r="T1" s="4" t="s">
        <v>255</v>
      </c>
      <c r="U1" s="4" t="s">
        <v>626</v>
      </c>
      <c r="V1" s="4" t="s">
        <v>259</v>
      </c>
      <c r="W1" s="4" t="s">
        <v>260</v>
      </c>
      <c r="X1" s="4" t="s">
        <v>261</v>
      </c>
      <c r="Y1" s="4" t="s">
        <v>264</v>
      </c>
      <c r="Z1" s="18" t="s">
        <v>266</v>
      </c>
      <c r="AA1" s="18" t="s">
        <v>269</v>
      </c>
      <c r="AB1" s="18" t="s">
        <v>271</v>
      </c>
      <c r="AC1" s="18" t="s">
        <v>723</v>
      </c>
      <c r="AD1" s="18" t="s">
        <v>429</v>
      </c>
      <c r="AE1" s="18" t="s">
        <v>276</v>
      </c>
      <c r="AF1" s="18" t="s">
        <v>504</v>
      </c>
      <c r="AG1" s="18" t="s">
        <v>279</v>
      </c>
      <c r="AH1" s="18" t="s">
        <v>281</v>
      </c>
      <c r="AI1" s="18" t="s">
        <v>284</v>
      </c>
      <c r="AJ1" s="18" t="s">
        <v>286</v>
      </c>
      <c r="AK1" s="18" t="s">
        <v>289</v>
      </c>
      <c r="AL1" s="18" t="s">
        <v>292</v>
      </c>
      <c r="AM1" s="18" t="s">
        <v>294</v>
      </c>
      <c r="AN1" s="18" t="s">
        <v>630</v>
      </c>
      <c r="AO1" s="18" t="s">
        <v>636</v>
      </c>
      <c r="AP1" s="18" t="s">
        <v>649</v>
      </c>
      <c r="AQ1" s="18" t="s">
        <v>659</v>
      </c>
      <c r="AR1" s="18" t="s">
        <v>662</v>
      </c>
      <c r="AS1" s="18" t="s">
        <v>689</v>
      </c>
      <c r="AT1" s="18" t="s">
        <v>715</v>
      </c>
      <c r="AU1" s="18" t="s">
        <v>718</v>
      </c>
      <c r="AV1" s="18" t="s">
        <v>721</v>
      </c>
      <c r="AW1" s="18" t="s">
        <v>768</v>
      </c>
      <c r="AX1" s="18" t="s">
        <v>783</v>
      </c>
      <c r="AY1" s="18" t="s">
        <v>817</v>
      </c>
      <c r="AZ1" s="18" t="s">
        <v>844</v>
      </c>
      <c r="BA1" s="18" t="s">
        <v>897</v>
      </c>
      <c r="BB1" s="18" t="s">
        <v>873</v>
      </c>
      <c r="BC1" s="18" t="s">
        <v>876</v>
      </c>
      <c r="BD1" s="18" t="s">
        <v>912</v>
      </c>
      <c r="BE1" s="18" t="s">
        <v>926</v>
      </c>
      <c r="BF1" s="18" t="s">
        <v>943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</row>
    <row r="2" spans="1:101" x14ac:dyDescent="0.25">
      <c r="C2" s="4"/>
      <c r="D2" s="7" t="s">
        <v>2</v>
      </c>
      <c r="E2" s="2"/>
      <c r="F2" s="2" t="s">
        <v>14</v>
      </c>
      <c r="G2" s="2" t="s">
        <v>92</v>
      </c>
      <c r="H2" s="2" t="s">
        <v>108</v>
      </c>
      <c r="I2" s="2" t="s">
        <v>43</v>
      </c>
      <c r="J2" s="2" t="s">
        <v>174</v>
      </c>
      <c r="K2" s="2" t="s">
        <v>146</v>
      </c>
      <c r="L2" s="2" t="s">
        <v>151</v>
      </c>
      <c r="M2" s="2" t="s">
        <v>156</v>
      </c>
      <c r="N2" s="2" t="s">
        <v>178</v>
      </c>
      <c r="O2" s="2" t="s">
        <v>185</v>
      </c>
      <c r="P2" s="2" t="s">
        <v>191</v>
      </c>
      <c r="Q2" s="2" t="s">
        <v>199</v>
      </c>
      <c r="R2" s="2" t="s">
        <v>207</v>
      </c>
      <c r="S2" s="2" t="s">
        <v>206</v>
      </c>
      <c r="T2" s="2" t="s">
        <v>256</v>
      </c>
      <c r="U2" s="2" t="s">
        <v>627</v>
      </c>
      <c r="V2" s="2" t="s">
        <v>259</v>
      </c>
      <c r="W2" s="2" t="s">
        <v>260</v>
      </c>
      <c r="X2" s="2" t="s">
        <v>262</v>
      </c>
      <c r="Y2" s="2" t="s">
        <v>264</v>
      </c>
      <c r="Z2" s="19" t="s">
        <v>267</v>
      </c>
      <c r="AA2" s="19" t="s">
        <v>269</v>
      </c>
      <c r="AB2" s="19" t="s">
        <v>272</v>
      </c>
      <c r="AC2" s="19" t="s">
        <v>723</v>
      </c>
      <c r="AD2" s="19" t="s">
        <v>429</v>
      </c>
      <c r="AE2" s="19" t="s">
        <v>277</v>
      </c>
      <c r="AF2" s="19" t="s">
        <v>505</v>
      </c>
      <c r="AG2" s="19" t="s">
        <v>279</v>
      </c>
      <c r="AH2" s="19" t="s">
        <v>282</v>
      </c>
      <c r="AI2" s="19" t="s">
        <v>284</v>
      </c>
      <c r="AJ2" s="19" t="s">
        <v>287</v>
      </c>
      <c r="AK2" s="19" t="s">
        <v>290</v>
      </c>
      <c r="AL2" s="19" t="s">
        <v>292</v>
      </c>
      <c r="AM2" s="19" t="s">
        <v>295</v>
      </c>
      <c r="AN2" s="19" t="s">
        <v>631</v>
      </c>
      <c r="AO2" s="19" t="s">
        <v>637</v>
      </c>
      <c r="AP2" s="19" t="s">
        <v>649</v>
      </c>
      <c r="AQ2" s="19" t="s">
        <v>660</v>
      </c>
      <c r="AR2" s="19" t="s">
        <v>663</v>
      </c>
      <c r="AS2" s="19" t="s">
        <v>690</v>
      </c>
      <c r="AT2" s="19" t="s">
        <v>716</v>
      </c>
      <c r="AU2" s="19" t="s">
        <v>719</v>
      </c>
      <c r="AV2" s="19" t="s">
        <v>721</v>
      </c>
      <c r="AW2" s="19" t="s">
        <v>768</v>
      </c>
      <c r="AX2" s="19" t="s">
        <v>781</v>
      </c>
      <c r="AY2" s="19" t="s">
        <v>819</v>
      </c>
      <c r="AZ2" s="19" t="s">
        <v>844</v>
      </c>
      <c r="BA2" s="19" t="s">
        <v>897</v>
      </c>
      <c r="BB2" s="19" t="s">
        <v>874</v>
      </c>
      <c r="BC2" s="19" t="s">
        <v>877</v>
      </c>
      <c r="BD2" s="19" t="s">
        <v>913</v>
      </c>
      <c r="BE2" s="19" t="s">
        <v>927</v>
      </c>
      <c r="BF2" s="18" t="s">
        <v>944</v>
      </c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</row>
    <row r="3" spans="1:101" x14ac:dyDescent="0.25">
      <c r="C3" s="4"/>
      <c r="D3" s="2"/>
      <c r="E3" s="8" t="s">
        <v>4</v>
      </c>
      <c r="F3" s="3" t="s">
        <v>15</v>
      </c>
      <c r="G3" s="3" t="s">
        <v>91</v>
      </c>
      <c r="H3" s="3" t="s">
        <v>25</v>
      </c>
      <c r="I3" s="3" t="s">
        <v>44</v>
      </c>
      <c r="J3" s="3" t="s">
        <v>175</v>
      </c>
      <c r="K3" s="3" t="s">
        <v>147</v>
      </c>
      <c r="L3" s="3" t="s">
        <v>152</v>
      </c>
      <c r="M3" s="3" t="s">
        <v>157</v>
      </c>
      <c r="N3" s="3" t="s">
        <v>179</v>
      </c>
      <c r="O3" s="3" t="s">
        <v>184</v>
      </c>
      <c r="P3" s="3" t="s">
        <v>190</v>
      </c>
      <c r="Q3" s="3" t="s">
        <v>200</v>
      </c>
      <c r="R3" s="3" t="s">
        <v>208</v>
      </c>
      <c r="S3" s="3" t="s">
        <v>206</v>
      </c>
      <c r="T3" s="3" t="s">
        <v>257</v>
      </c>
      <c r="U3" s="3" t="s">
        <v>628</v>
      </c>
      <c r="V3" s="3" t="s">
        <v>258</v>
      </c>
      <c r="W3" s="3" t="s">
        <v>517</v>
      </c>
      <c r="X3" s="3" t="s">
        <v>263</v>
      </c>
      <c r="Y3" s="3" t="s">
        <v>265</v>
      </c>
      <c r="Z3" s="20" t="s">
        <v>268</v>
      </c>
      <c r="AA3" s="20" t="s">
        <v>270</v>
      </c>
      <c r="AB3" s="20" t="s">
        <v>273</v>
      </c>
      <c r="AC3" s="20" t="s">
        <v>274</v>
      </c>
      <c r="AD3" s="20" t="s">
        <v>275</v>
      </c>
      <c r="AE3" s="20" t="s">
        <v>278</v>
      </c>
      <c r="AF3" s="20" t="s">
        <v>506</v>
      </c>
      <c r="AG3" s="20" t="s">
        <v>280</v>
      </c>
      <c r="AH3" s="20" t="s">
        <v>283</v>
      </c>
      <c r="AI3" s="20" t="s">
        <v>285</v>
      </c>
      <c r="AJ3" s="20" t="s">
        <v>288</v>
      </c>
      <c r="AK3" s="20" t="s">
        <v>291</v>
      </c>
      <c r="AL3" s="20" t="s">
        <v>293</v>
      </c>
      <c r="AM3" s="20" t="s">
        <v>472</v>
      </c>
      <c r="AN3" s="20" t="s">
        <v>632</v>
      </c>
      <c r="AO3" s="20" t="s">
        <v>638</v>
      </c>
      <c r="AP3" s="20" t="s">
        <v>650</v>
      </c>
      <c r="AQ3" s="20" t="s">
        <v>661</v>
      </c>
      <c r="AR3" s="20" t="s">
        <v>664</v>
      </c>
      <c r="AS3" s="20" t="s">
        <v>691</v>
      </c>
      <c r="AT3" s="20" t="s">
        <v>717</v>
      </c>
      <c r="AU3" s="20" t="s">
        <v>720</v>
      </c>
      <c r="AV3" s="20" t="s">
        <v>722</v>
      </c>
      <c r="AW3" s="20" t="s">
        <v>769</v>
      </c>
      <c r="AX3" s="20" t="s">
        <v>782</v>
      </c>
      <c r="AY3" s="20" t="s">
        <v>818</v>
      </c>
      <c r="AZ3" s="20" t="s">
        <v>845</v>
      </c>
      <c r="BA3" s="20" t="s">
        <v>898</v>
      </c>
      <c r="BB3" s="20" t="s">
        <v>875</v>
      </c>
      <c r="BC3" s="20" t="s">
        <v>878</v>
      </c>
      <c r="BD3" s="20" t="s">
        <v>914</v>
      </c>
      <c r="BE3" s="20" t="s">
        <v>928</v>
      </c>
      <c r="BF3" s="20" t="s">
        <v>945</v>
      </c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</row>
    <row r="4" spans="1:101" x14ac:dyDescent="0.25">
      <c r="A4" s="1" t="s">
        <v>743</v>
      </c>
      <c r="C4" s="4" t="s">
        <v>482</v>
      </c>
      <c r="D4" s="14" t="s">
        <v>608</v>
      </c>
      <c r="E4" s="15" t="s">
        <v>483</v>
      </c>
      <c r="F4" s="5" t="s">
        <v>0</v>
      </c>
      <c r="G4" s="5"/>
      <c r="H4" s="5"/>
      <c r="I4" s="5" t="s">
        <v>0</v>
      </c>
      <c r="J4" s="5"/>
      <c r="K4" s="5"/>
      <c r="L4" s="5"/>
      <c r="M4" s="5"/>
      <c r="N4" s="5"/>
      <c r="O4" s="5"/>
      <c r="P4" s="5"/>
      <c r="Q4" s="5"/>
      <c r="R4" s="5"/>
      <c r="AI4" t="s">
        <v>0</v>
      </c>
      <c r="AJ4" t="s">
        <v>0</v>
      </c>
      <c r="AV4" t="s">
        <v>0</v>
      </c>
    </row>
    <row r="5" spans="1:101" x14ac:dyDescent="0.25">
      <c r="A5" s="1" t="s">
        <v>745</v>
      </c>
      <c r="B5" t="s">
        <v>18</v>
      </c>
      <c r="C5" s="4" t="s">
        <v>568</v>
      </c>
      <c r="D5" s="14" t="s">
        <v>568</v>
      </c>
      <c r="E5" s="15" t="s">
        <v>569</v>
      </c>
      <c r="F5" s="5" t="s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01" x14ac:dyDescent="0.25">
      <c r="A6" s="1" t="s">
        <v>746</v>
      </c>
      <c r="C6" s="4" t="s">
        <v>16</v>
      </c>
      <c r="D6" s="16" t="s">
        <v>31</v>
      </c>
      <c r="E6" s="15" t="s">
        <v>32</v>
      </c>
      <c r="F6" s="5" t="s"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01" x14ac:dyDescent="0.25">
      <c r="A7" s="1" t="s">
        <v>743</v>
      </c>
      <c r="B7" t="s">
        <v>570</v>
      </c>
      <c r="C7" s="4" t="s">
        <v>571</v>
      </c>
      <c r="D7" s="14" t="s">
        <v>572</v>
      </c>
      <c r="E7" s="15" t="s">
        <v>573</v>
      </c>
      <c r="F7" s="5" t="s"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01" x14ac:dyDescent="0.25">
      <c r="A8" s="1" t="s">
        <v>744</v>
      </c>
      <c r="C8" s="4" t="s">
        <v>45</v>
      </c>
      <c r="D8" s="14" t="s">
        <v>46</v>
      </c>
      <c r="E8" s="15" t="s">
        <v>46</v>
      </c>
      <c r="F8" s="5" t="s">
        <v>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01" x14ac:dyDescent="0.25">
      <c r="A9" s="1" t="s">
        <v>744</v>
      </c>
      <c r="C9" s="4" t="s">
        <v>47</v>
      </c>
      <c r="D9" s="14" t="s">
        <v>48</v>
      </c>
      <c r="E9" s="15" t="s">
        <v>49</v>
      </c>
      <c r="F9" s="5" t="s">
        <v>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01" x14ac:dyDescent="0.25">
      <c r="A10" s="1" t="s">
        <v>745</v>
      </c>
      <c r="B10" t="s">
        <v>50</v>
      </c>
      <c r="C10" s="4" t="s">
        <v>67</v>
      </c>
      <c r="D10" s="14" t="s">
        <v>67</v>
      </c>
      <c r="E10" s="15" t="s">
        <v>68</v>
      </c>
      <c r="F10" s="5" t="s">
        <v>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AU10" t="s">
        <v>0</v>
      </c>
    </row>
    <row r="11" spans="1:101" x14ac:dyDescent="0.25">
      <c r="A11" s="1" t="s">
        <v>743</v>
      </c>
      <c r="C11" s="4" t="s">
        <v>20</v>
      </c>
      <c r="D11" s="14" t="s">
        <v>33</v>
      </c>
      <c r="E11" s="15" t="s">
        <v>34</v>
      </c>
      <c r="F11" s="5"/>
      <c r="G11" s="5" t="s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01" x14ac:dyDescent="0.25">
      <c r="A12" s="1" t="s">
        <v>743</v>
      </c>
      <c r="C12" s="4" t="s">
        <v>21</v>
      </c>
      <c r="D12" s="14" t="s">
        <v>35</v>
      </c>
      <c r="E12" s="15" t="s">
        <v>37</v>
      </c>
      <c r="F12" s="5"/>
      <c r="G12" s="5" t="s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01" x14ac:dyDescent="0.25">
      <c r="A13" s="1" t="s">
        <v>743</v>
      </c>
      <c r="C13" s="4" t="s">
        <v>22</v>
      </c>
      <c r="D13" s="14" t="s">
        <v>36</v>
      </c>
      <c r="E13" s="15" t="s">
        <v>38</v>
      </c>
      <c r="F13" s="5"/>
      <c r="G13" s="5" t="s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</row>
    <row r="14" spans="1:101" x14ac:dyDescent="0.25">
      <c r="A14" s="1" t="s">
        <v>743</v>
      </c>
      <c r="C14" s="4" t="s">
        <v>51</v>
      </c>
      <c r="D14" s="14" t="s">
        <v>51</v>
      </c>
      <c r="E14" s="15" t="s">
        <v>52</v>
      </c>
      <c r="F14" s="5"/>
      <c r="G14" s="5" t="s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</row>
    <row r="15" spans="1:101" x14ac:dyDescent="0.25">
      <c r="A15" s="1" t="s">
        <v>746</v>
      </c>
      <c r="C15" s="4" t="s">
        <v>69</v>
      </c>
      <c r="D15" s="14" t="s">
        <v>70</v>
      </c>
      <c r="E15" s="15" t="s">
        <v>93</v>
      </c>
      <c r="F15" s="5"/>
      <c r="G15" s="5" t="s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</row>
    <row r="16" spans="1:101" x14ac:dyDescent="0.25">
      <c r="A16" s="1" t="s">
        <v>745</v>
      </c>
      <c r="B16" t="s">
        <v>8</v>
      </c>
      <c r="C16" s="4" t="s">
        <v>104</v>
      </c>
      <c r="D16" s="2" t="s">
        <v>105</v>
      </c>
      <c r="E16" s="3" t="s">
        <v>106</v>
      </c>
      <c r="G16" s="5" t="s">
        <v>0</v>
      </c>
      <c r="I16" s="5"/>
      <c r="J16" s="5"/>
      <c r="K16" s="5"/>
      <c r="L16" s="5" t="s">
        <v>0</v>
      </c>
      <c r="M16" s="5"/>
      <c r="N16" s="5"/>
      <c r="O16" s="11"/>
      <c r="P16" s="11"/>
      <c r="Q16" s="11" t="s">
        <v>0</v>
      </c>
      <c r="R16" s="12"/>
      <c r="S16" s="1"/>
      <c r="T16" s="1"/>
      <c r="U16" s="1"/>
      <c r="V16" s="1"/>
      <c r="W16" s="1"/>
      <c r="AN16" t="s">
        <v>0</v>
      </c>
      <c r="AS16" t="s">
        <v>0</v>
      </c>
      <c r="AT16" t="s">
        <v>0</v>
      </c>
    </row>
    <row r="17" spans="1:49" x14ac:dyDescent="0.25">
      <c r="A17" s="1" t="s">
        <v>743</v>
      </c>
      <c r="C17" s="32" t="s">
        <v>26</v>
      </c>
      <c r="D17" s="2" t="s">
        <v>232</v>
      </c>
      <c r="E17" s="3" t="s">
        <v>39</v>
      </c>
      <c r="H17" t="s">
        <v>0</v>
      </c>
      <c r="I17" s="5"/>
      <c r="J17" s="5"/>
      <c r="K17" s="5"/>
      <c r="L17" s="5"/>
      <c r="M17" s="5"/>
      <c r="N17" s="5"/>
      <c r="O17" s="11"/>
      <c r="P17" s="11"/>
      <c r="Q17" s="11"/>
      <c r="R17" s="12"/>
      <c r="S17" s="1"/>
      <c r="T17" s="1"/>
      <c r="U17" s="12"/>
      <c r="V17" s="12"/>
      <c r="W17" s="1"/>
      <c r="X17" s="1"/>
    </row>
    <row r="18" spans="1:49" x14ac:dyDescent="0.25">
      <c r="A18" s="1" t="s">
        <v>745</v>
      </c>
      <c r="B18" t="s">
        <v>27</v>
      </c>
      <c r="C18" s="33" t="s">
        <v>574</v>
      </c>
      <c r="D18" s="2" t="s">
        <v>575</v>
      </c>
      <c r="E18" s="3" t="s">
        <v>576</v>
      </c>
      <c r="G18" s="11"/>
      <c r="H18" t="s">
        <v>0</v>
      </c>
      <c r="I18" s="5"/>
      <c r="J18" s="5"/>
      <c r="K18" s="5"/>
      <c r="L18" s="5"/>
      <c r="M18" s="5"/>
      <c r="N18" s="5"/>
      <c r="O18" s="11"/>
      <c r="P18" s="11"/>
      <c r="Q18" s="11"/>
      <c r="R18" s="12"/>
      <c r="S18" s="1"/>
      <c r="T18" s="1"/>
      <c r="U18" s="1"/>
      <c r="V18" s="1"/>
      <c r="W18" s="1"/>
    </row>
    <row r="19" spans="1:49" x14ac:dyDescent="0.25">
      <c r="A19" s="1" t="s">
        <v>743</v>
      </c>
      <c r="B19" t="s">
        <v>113</v>
      </c>
      <c r="C19" s="34" t="s">
        <v>110</v>
      </c>
      <c r="D19" s="2" t="s">
        <v>111</v>
      </c>
      <c r="E19" s="3" t="s">
        <v>112</v>
      </c>
      <c r="H19" t="s">
        <v>0</v>
      </c>
      <c r="I19" s="5"/>
      <c r="J19" s="5"/>
      <c r="K19" s="5"/>
      <c r="L19" s="5"/>
      <c r="M19" s="5"/>
      <c r="N19" s="5"/>
      <c r="O19" s="11"/>
      <c r="P19" s="11"/>
      <c r="Q19" s="11"/>
      <c r="R19" s="12"/>
      <c r="S19" s="1"/>
      <c r="T19" s="1"/>
      <c r="U19" s="1"/>
      <c r="V19" s="1"/>
      <c r="W19" s="1"/>
    </row>
    <row r="20" spans="1:49" x14ac:dyDescent="0.25">
      <c r="A20" s="1" t="s">
        <v>743</v>
      </c>
      <c r="B20" t="s">
        <v>13</v>
      </c>
      <c r="C20" s="34" t="s">
        <v>114</v>
      </c>
      <c r="D20" s="2" t="s">
        <v>115</v>
      </c>
      <c r="E20" s="3" t="s">
        <v>116</v>
      </c>
      <c r="H20" t="s">
        <v>0</v>
      </c>
      <c r="I20" s="5"/>
      <c r="J20" s="5"/>
      <c r="K20" s="5"/>
      <c r="L20" s="5"/>
      <c r="M20" s="5"/>
      <c r="N20" s="5"/>
      <c r="O20" s="11"/>
      <c r="P20" s="11"/>
      <c r="Q20" s="11"/>
      <c r="R20" s="12"/>
      <c r="S20" s="1"/>
      <c r="T20" s="1"/>
      <c r="U20" s="1"/>
      <c r="V20" s="1"/>
      <c r="W20" s="1"/>
    </row>
    <row r="21" spans="1:49" x14ac:dyDescent="0.25">
      <c r="A21" s="1" t="s">
        <v>746</v>
      </c>
      <c r="C21" s="35" t="s">
        <v>109</v>
      </c>
      <c r="D21" s="2" t="s">
        <v>109</v>
      </c>
      <c r="E21" s="3" t="s">
        <v>109</v>
      </c>
      <c r="H21" t="s">
        <v>0</v>
      </c>
      <c r="I21" s="5"/>
      <c r="J21" s="5"/>
      <c r="K21" s="5"/>
      <c r="L21" s="5"/>
      <c r="M21" s="5"/>
      <c r="N21" s="5"/>
      <c r="O21" s="11"/>
      <c r="P21" s="11"/>
      <c r="Q21" s="11"/>
      <c r="R21" s="12"/>
      <c r="S21" s="1"/>
      <c r="T21" s="1"/>
      <c r="U21" s="1"/>
      <c r="V21" s="1"/>
      <c r="W21" s="1"/>
    </row>
    <row r="22" spans="1:49" x14ac:dyDescent="0.25">
      <c r="A22" s="1" t="s">
        <v>743</v>
      </c>
      <c r="B22" t="s">
        <v>53</v>
      </c>
      <c r="C22" s="36" t="s">
        <v>480</v>
      </c>
      <c r="D22" s="2" t="s">
        <v>514</v>
      </c>
      <c r="E22" s="3" t="s">
        <v>580</v>
      </c>
      <c r="H22" t="s">
        <v>0</v>
      </c>
      <c r="I22" s="5"/>
      <c r="J22" s="5"/>
      <c r="K22" s="5"/>
      <c r="L22" s="5"/>
      <c r="M22" s="5"/>
      <c r="N22" s="5"/>
      <c r="O22" s="11"/>
      <c r="P22" s="11"/>
      <c r="Q22" s="11"/>
      <c r="R22" s="12"/>
      <c r="S22" s="1"/>
      <c r="T22" s="1"/>
      <c r="U22" s="1"/>
      <c r="V22" s="1"/>
      <c r="W22" s="1"/>
    </row>
    <row r="23" spans="1:49" x14ac:dyDescent="0.25">
      <c r="A23" s="1" t="s">
        <v>743</v>
      </c>
      <c r="B23" t="s">
        <v>53</v>
      </c>
      <c r="C23" s="37" t="s">
        <v>481</v>
      </c>
      <c r="D23" s="2" t="s">
        <v>515</v>
      </c>
      <c r="E23" s="3" t="s">
        <v>516</v>
      </c>
      <c r="H23" t="s">
        <v>0</v>
      </c>
      <c r="I23" s="5"/>
      <c r="J23" s="5"/>
      <c r="K23" s="5"/>
      <c r="L23" s="5"/>
      <c r="M23" s="5"/>
      <c r="N23" s="5"/>
      <c r="O23" s="11"/>
      <c r="P23" s="11"/>
      <c r="Q23" s="11"/>
      <c r="R23" s="12"/>
      <c r="S23" s="1"/>
      <c r="T23" s="1"/>
      <c r="U23" s="1"/>
      <c r="V23" s="1"/>
      <c r="W23" s="1"/>
    </row>
    <row r="24" spans="1:49" x14ac:dyDescent="0.25">
      <c r="A24" s="1" t="s">
        <v>745</v>
      </c>
      <c r="B24" t="s">
        <v>54</v>
      </c>
      <c r="C24" s="38" t="s">
        <v>577</v>
      </c>
      <c r="D24" s="2" t="s">
        <v>578</v>
      </c>
      <c r="E24" s="3" t="s">
        <v>579</v>
      </c>
      <c r="H24" t="s">
        <v>0</v>
      </c>
      <c r="I24" s="5"/>
      <c r="J24" s="5"/>
      <c r="K24" s="5"/>
      <c r="L24" s="5"/>
      <c r="M24" s="5"/>
      <c r="N24" s="5"/>
      <c r="O24" s="12"/>
      <c r="P24" s="11"/>
      <c r="Q24" s="11"/>
      <c r="R24" s="12"/>
      <c r="S24" s="1"/>
      <c r="T24" s="1"/>
      <c r="U24" s="1"/>
      <c r="V24" s="1"/>
      <c r="W24" s="1"/>
    </row>
    <row r="25" spans="1:49" x14ac:dyDescent="0.25">
      <c r="A25" s="1" t="s">
        <v>745</v>
      </c>
      <c r="B25" t="s">
        <v>54</v>
      </c>
      <c r="C25" s="39" t="s">
        <v>117</v>
      </c>
      <c r="D25" s="2" t="s">
        <v>118</v>
      </c>
      <c r="E25" s="3" t="s">
        <v>119</v>
      </c>
      <c r="H25" t="s">
        <v>0</v>
      </c>
      <c r="I25" s="5"/>
      <c r="J25" s="5"/>
      <c r="K25" s="5"/>
      <c r="L25" s="5"/>
      <c r="M25" s="5"/>
      <c r="N25" s="5"/>
      <c r="O25" s="11"/>
      <c r="P25" s="11"/>
      <c r="Q25" s="11"/>
      <c r="R25" s="12"/>
      <c r="S25" s="1"/>
      <c r="T25" s="1"/>
      <c r="U25" s="1"/>
      <c r="V25" s="1"/>
      <c r="W25" s="1"/>
    </row>
    <row r="26" spans="1:49" x14ac:dyDescent="0.25">
      <c r="A26" s="1" t="s">
        <v>744</v>
      </c>
      <c r="C26" s="40" t="s">
        <v>55</v>
      </c>
      <c r="D26" s="2" t="s">
        <v>56</v>
      </c>
      <c r="E26" s="3" t="s">
        <v>57</v>
      </c>
      <c r="H26" t="s">
        <v>0</v>
      </c>
      <c r="I26" s="5"/>
      <c r="J26" s="5"/>
      <c r="K26" s="5"/>
      <c r="L26" s="5"/>
      <c r="M26" s="5"/>
      <c r="N26" s="5"/>
      <c r="O26" s="11"/>
      <c r="P26" s="11"/>
      <c r="Q26" s="11"/>
      <c r="R26" s="12"/>
      <c r="S26" s="1"/>
      <c r="T26" s="1"/>
      <c r="U26" s="1"/>
      <c r="V26" s="1"/>
      <c r="W26" s="1"/>
    </row>
    <row r="27" spans="1:49" x14ac:dyDescent="0.25">
      <c r="A27" s="1" t="s">
        <v>744</v>
      </c>
      <c r="C27" s="4" t="s">
        <v>61</v>
      </c>
      <c r="D27" s="2" t="s">
        <v>62</v>
      </c>
      <c r="E27" s="3" t="s">
        <v>63</v>
      </c>
      <c r="I27" s="5" t="s">
        <v>0</v>
      </c>
      <c r="J27" s="5"/>
      <c r="K27" s="5"/>
      <c r="L27" s="5"/>
      <c r="M27" s="5"/>
      <c r="N27" s="5"/>
      <c r="O27" s="11"/>
      <c r="P27" s="11"/>
      <c r="Q27" s="11"/>
      <c r="R27" s="12"/>
      <c r="S27" s="1"/>
      <c r="T27" s="1"/>
      <c r="U27" s="1"/>
      <c r="V27" s="1"/>
      <c r="W27" s="1"/>
    </row>
    <row r="28" spans="1:49" x14ac:dyDescent="0.25">
      <c r="A28" s="1" t="s">
        <v>743</v>
      </c>
      <c r="C28" s="4" t="s">
        <v>9</v>
      </c>
      <c r="D28" s="2" t="s">
        <v>120</v>
      </c>
      <c r="E28" s="3" t="s">
        <v>131</v>
      </c>
      <c r="G28" s="28"/>
      <c r="H28" s="28"/>
      <c r="I28" s="5" t="s">
        <v>0</v>
      </c>
      <c r="J28" s="5"/>
      <c r="K28" s="5"/>
      <c r="L28" s="5"/>
      <c r="M28" s="5"/>
      <c r="N28" s="5"/>
      <c r="O28" s="11"/>
      <c r="P28" s="11"/>
      <c r="Q28" s="11" t="s">
        <v>0</v>
      </c>
      <c r="R28" s="12"/>
      <c r="S28" s="1"/>
      <c r="T28" s="1" t="s">
        <v>0</v>
      </c>
      <c r="U28" s="1"/>
      <c r="V28" s="1" t="s">
        <v>0</v>
      </c>
      <c r="W28" s="1"/>
      <c r="AA28" t="s">
        <v>0</v>
      </c>
      <c r="AB28" t="s">
        <v>0</v>
      </c>
      <c r="AE28" t="s">
        <v>0</v>
      </c>
      <c r="AG28" t="s">
        <v>0</v>
      </c>
      <c r="AH28" t="s">
        <v>0</v>
      </c>
      <c r="AU28" t="s">
        <v>0</v>
      </c>
    </row>
    <row r="29" spans="1:49" x14ac:dyDescent="0.25">
      <c r="A29" s="1" t="s">
        <v>743</v>
      </c>
      <c r="C29" s="4" t="s">
        <v>121</v>
      </c>
      <c r="D29" s="2" t="s">
        <v>122</v>
      </c>
      <c r="E29" s="3" t="s">
        <v>123</v>
      </c>
      <c r="I29" s="5" t="s">
        <v>0</v>
      </c>
      <c r="J29" s="5"/>
      <c r="K29" s="5"/>
      <c r="L29" s="5"/>
      <c r="M29" s="5"/>
      <c r="N29" s="5"/>
      <c r="O29" s="11"/>
      <c r="P29" s="11"/>
      <c r="Q29" s="11"/>
      <c r="R29" s="12"/>
      <c r="S29" s="1"/>
      <c r="T29" s="1" t="s">
        <v>0</v>
      </c>
      <c r="U29" s="1"/>
      <c r="V29" s="1"/>
      <c r="W29" s="1"/>
      <c r="AB29" t="s">
        <v>0</v>
      </c>
    </row>
    <row r="30" spans="1:49" x14ac:dyDescent="0.25">
      <c r="A30" s="1" t="s">
        <v>746</v>
      </c>
      <c r="C30" s="4" t="s">
        <v>58</v>
      </c>
      <c r="D30" s="2" t="s">
        <v>59</v>
      </c>
      <c r="E30" s="3" t="s">
        <v>60</v>
      </c>
      <c r="I30" s="5" t="s">
        <v>0</v>
      </c>
      <c r="J30" s="5"/>
      <c r="K30" s="5"/>
      <c r="L30" s="5"/>
      <c r="M30" s="5"/>
      <c r="N30" s="5"/>
      <c r="O30" s="11"/>
      <c r="P30" s="11"/>
      <c r="Q30" s="11"/>
      <c r="R30" s="12"/>
      <c r="S30" s="1"/>
      <c r="T30" s="1" t="s">
        <v>0</v>
      </c>
      <c r="U30" s="1"/>
      <c r="V30" s="1"/>
      <c r="W30" s="1"/>
      <c r="AB30" t="s">
        <v>0</v>
      </c>
    </row>
    <row r="31" spans="1:49" x14ac:dyDescent="0.25">
      <c r="A31" s="1" t="s">
        <v>744</v>
      </c>
      <c r="C31" s="29" t="s">
        <v>64</v>
      </c>
      <c r="D31" s="2" t="s">
        <v>65</v>
      </c>
      <c r="E31" s="3" t="s">
        <v>66</v>
      </c>
      <c r="I31" s="5" t="s">
        <v>0</v>
      </c>
      <c r="J31" s="5"/>
      <c r="K31" s="5"/>
      <c r="L31" s="5"/>
      <c r="M31" s="5"/>
      <c r="N31" s="5"/>
      <c r="O31" s="12"/>
      <c r="P31" s="12"/>
      <c r="Q31" s="12"/>
      <c r="R31" s="12"/>
      <c r="S31" s="1"/>
      <c r="T31" s="1"/>
      <c r="U31" s="1"/>
      <c r="V31" s="1" t="s">
        <v>0</v>
      </c>
      <c r="W31" s="1"/>
      <c r="AB31" t="s">
        <v>0</v>
      </c>
      <c r="AW31" t="s">
        <v>0</v>
      </c>
    </row>
    <row r="32" spans="1:49" x14ac:dyDescent="0.25">
      <c r="A32" s="1" t="s">
        <v>746</v>
      </c>
      <c r="C32" s="29" t="s">
        <v>75</v>
      </c>
      <c r="D32" s="2" t="s">
        <v>80</v>
      </c>
      <c r="E32" s="3" t="s">
        <v>83</v>
      </c>
      <c r="I32" s="5" t="s">
        <v>0</v>
      </c>
      <c r="J32" s="5"/>
      <c r="K32" s="5"/>
      <c r="L32" s="5"/>
      <c r="M32" s="5"/>
      <c r="N32" s="5"/>
      <c r="O32" s="12"/>
      <c r="P32" s="12"/>
      <c r="Q32" s="12"/>
      <c r="R32" s="12"/>
      <c r="S32" s="1"/>
      <c r="T32" s="1" t="s">
        <v>0</v>
      </c>
      <c r="U32" s="1"/>
      <c r="V32" s="1"/>
      <c r="W32" s="1"/>
      <c r="AB32" t="s">
        <v>0</v>
      </c>
    </row>
    <row r="33" spans="1:49" x14ac:dyDescent="0.25">
      <c r="A33" s="1" t="s">
        <v>746</v>
      </c>
      <c r="C33" s="29" t="s">
        <v>76</v>
      </c>
      <c r="D33" s="2" t="s">
        <v>124</v>
      </c>
      <c r="E33" s="3" t="s">
        <v>84</v>
      </c>
      <c r="I33" s="5" t="s">
        <v>0</v>
      </c>
      <c r="J33" s="5"/>
      <c r="K33" s="5"/>
      <c r="L33" s="5"/>
      <c r="M33" s="5"/>
      <c r="N33" s="5"/>
      <c r="O33" s="12"/>
      <c r="P33" s="12"/>
      <c r="Q33" s="12"/>
      <c r="R33" s="12"/>
      <c r="S33" s="1" t="s">
        <v>0</v>
      </c>
      <c r="T33" s="1"/>
      <c r="U33" s="1"/>
      <c r="V33" s="1"/>
      <c r="W33" s="1"/>
      <c r="AB33" t="s">
        <v>0</v>
      </c>
      <c r="AW33" t="s">
        <v>0</v>
      </c>
    </row>
    <row r="34" spans="1:49" x14ac:dyDescent="0.25">
      <c r="A34" s="1" t="s">
        <v>744</v>
      </c>
      <c r="C34" s="29" t="s">
        <v>77</v>
      </c>
      <c r="D34" s="2" t="s">
        <v>81</v>
      </c>
      <c r="E34" s="3" t="s">
        <v>85</v>
      </c>
      <c r="I34" s="5" t="s">
        <v>0</v>
      </c>
      <c r="J34" s="5"/>
      <c r="K34" s="5"/>
      <c r="L34" s="5"/>
      <c r="M34" s="5"/>
      <c r="N34" s="5"/>
      <c r="O34" s="5"/>
      <c r="P34" s="5"/>
      <c r="Q34" s="5"/>
      <c r="R34" s="5"/>
      <c r="S34" s="1"/>
      <c r="T34" s="1" t="s">
        <v>0</v>
      </c>
      <c r="U34" s="1"/>
      <c r="V34" s="1"/>
      <c r="W34" s="1"/>
      <c r="AB34" t="s">
        <v>0</v>
      </c>
    </row>
    <row r="35" spans="1:49" x14ac:dyDescent="0.25">
      <c r="A35" s="1" t="s">
        <v>743</v>
      </c>
      <c r="C35" s="29" t="s">
        <v>78</v>
      </c>
      <c r="D35" s="2" t="s">
        <v>82</v>
      </c>
      <c r="E35" s="3" t="s">
        <v>86</v>
      </c>
      <c r="I35" s="5" t="s">
        <v>0</v>
      </c>
      <c r="J35" s="5"/>
      <c r="K35" s="5"/>
      <c r="L35" s="5"/>
      <c r="M35" s="5"/>
      <c r="N35" s="5"/>
      <c r="O35" s="5"/>
      <c r="P35" s="5"/>
      <c r="Q35" s="5"/>
      <c r="R35" s="5"/>
      <c r="S35" s="1"/>
      <c r="T35" s="1" t="s">
        <v>0</v>
      </c>
      <c r="U35" s="1"/>
      <c r="V35" s="1"/>
      <c r="W35" s="1"/>
      <c r="AB35" t="s">
        <v>0</v>
      </c>
    </row>
    <row r="36" spans="1:49" x14ac:dyDescent="0.25">
      <c r="A36" s="1" t="s">
        <v>745</v>
      </c>
      <c r="B36" t="s">
        <v>54</v>
      </c>
      <c r="C36" s="29" t="s">
        <v>581</v>
      </c>
      <c r="D36" s="2" t="s">
        <v>582</v>
      </c>
      <c r="E36" s="3" t="s">
        <v>583</v>
      </c>
      <c r="I36" s="5" t="s">
        <v>0</v>
      </c>
      <c r="J36" s="5"/>
      <c r="K36" s="5"/>
      <c r="L36" s="5"/>
      <c r="M36" s="5"/>
      <c r="N36" s="5"/>
      <c r="O36" s="5"/>
      <c r="P36" s="5"/>
      <c r="Q36" s="5"/>
      <c r="R36" s="5"/>
      <c r="S36" s="1"/>
      <c r="T36" s="1" t="s">
        <v>0</v>
      </c>
      <c r="U36" s="1"/>
      <c r="V36" s="1"/>
      <c r="W36" s="1"/>
      <c r="AB36" t="s">
        <v>0</v>
      </c>
    </row>
    <row r="37" spans="1:49" x14ac:dyDescent="0.25">
      <c r="A37" s="1" t="s">
        <v>745</v>
      </c>
      <c r="B37" t="s">
        <v>584</v>
      </c>
      <c r="C37" s="29" t="s">
        <v>585</v>
      </c>
      <c r="D37" s="2" t="s">
        <v>586</v>
      </c>
      <c r="E37" s="3" t="s">
        <v>587</v>
      </c>
      <c r="I37" s="5" t="s">
        <v>0</v>
      </c>
      <c r="J37" s="5"/>
      <c r="K37" s="5"/>
      <c r="L37" s="5"/>
      <c r="M37" s="5"/>
      <c r="N37" s="5"/>
      <c r="O37" s="5"/>
      <c r="P37" s="5"/>
      <c r="Q37" s="5"/>
      <c r="R37" s="5"/>
      <c r="S37" s="1"/>
      <c r="T37" s="1" t="s">
        <v>0</v>
      </c>
      <c r="U37" s="1"/>
      <c r="V37" s="1"/>
      <c r="W37" s="1"/>
      <c r="AB37" t="s">
        <v>0</v>
      </c>
      <c r="AD37" t="s">
        <v>0</v>
      </c>
    </row>
    <row r="38" spans="1:49" x14ac:dyDescent="0.25">
      <c r="A38" s="1" t="s">
        <v>743</v>
      </c>
      <c r="C38" s="29" t="s">
        <v>79</v>
      </c>
      <c r="D38" s="2" t="s">
        <v>125</v>
      </c>
      <c r="E38" s="3" t="s">
        <v>87</v>
      </c>
      <c r="I38" s="5" t="s">
        <v>0</v>
      </c>
      <c r="J38" s="5"/>
      <c r="K38" s="5"/>
      <c r="L38" s="5"/>
      <c r="M38" s="5"/>
      <c r="N38" s="5"/>
      <c r="O38" s="5"/>
      <c r="P38" s="5"/>
      <c r="Q38" s="5"/>
      <c r="R38" s="5"/>
      <c r="S38" s="1"/>
      <c r="T38" s="1" t="s">
        <v>0</v>
      </c>
      <c r="U38" s="1"/>
      <c r="V38" s="5"/>
      <c r="W38" s="1"/>
      <c r="AB38" t="s">
        <v>0</v>
      </c>
    </row>
    <row r="39" spans="1:49" x14ac:dyDescent="0.25">
      <c r="A39" s="1" t="s">
        <v>743</v>
      </c>
      <c r="C39" s="4" t="s">
        <v>153</v>
      </c>
      <c r="D39" s="2" t="s">
        <v>154</v>
      </c>
      <c r="E39" s="3" t="s">
        <v>10</v>
      </c>
      <c r="I39" s="5" t="s">
        <v>0</v>
      </c>
      <c r="J39" s="5"/>
      <c r="K39" s="5"/>
      <c r="L39" s="5" t="s">
        <v>0</v>
      </c>
      <c r="M39" s="5"/>
      <c r="N39" s="5" t="s">
        <v>0</v>
      </c>
      <c r="O39" s="5" t="s">
        <v>0</v>
      </c>
      <c r="P39" s="5" t="s">
        <v>0</v>
      </c>
      <c r="Q39" s="5" t="s">
        <v>0</v>
      </c>
      <c r="R39" s="5" t="s">
        <v>0</v>
      </c>
      <c r="S39" s="1" t="s">
        <v>0</v>
      </c>
      <c r="T39" s="1" t="s">
        <v>0</v>
      </c>
      <c r="U39" s="5"/>
      <c r="V39" s="5"/>
      <c r="W39" s="1"/>
      <c r="Y39" t="s">
        <v>0</v>
      </c>
      <c r="AB39" t="s">
        <v>0</v>
      </c>
      <c r="AL39" t="s">
        <v>0</v>
      </c>
      <c r="AP39" t="s">
        <v>0</v>
      </c>
      <c r="AQ39" t="s">
        <v>0</v>
      </c>
      <c r="AS39" t="s">
        <v>0</v>
      </c>
      <c r="AT39" t="s">
        <v>0</v>
      </c>
      <c r="AV39" t="s">
        <v>0</v>
      </c>
    </row>
    <row r="40" spans="1:49" x14ac:dyDescent="0.25">
      <c r="A40" s="1" t="s">
        <v>745</v>
      </c>
      <c r="B40" t="s">
        <v>130</v>
      </c>
      <c r="C40" s="4" t="s">
        <v>609</v>
      </c>
      <c r="D40" s="2" t="s">
        <v>610</v>
      </c>
      <c r="E40" s="3" t="s">
        <v>611</v>
      </c>
      <c r="F40" s="5"/>
      <c r="G40" s="5"/>
      <c r="H40" s="5"/>
      <c r="I40" s="5"/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/>
      <c r="Q40" s="5"/>
      <c r="R40" s="5" t="s">
        <v>0</v>
      </c>
      <c r="S40" s="1" t="s">
        <v>0</v>
      </c>
      <c r="T40" s="5"/>
      <c r="U40" s="5"/>
      <c r="V40" s="5"/>
      <c r="W40" s="1"/>
      <c r="X40" s="1"/>
      <c r="AC40" t="s">
        <v>0</v>
      </c>
      <c r="AW40" t="s">
        <v>0</v>
      </c>
    </row>
    <row r="41" spans="1:49" x14ac:dyDescent="0.25">
      <c r="A41" s="1" t="s">
        <v>745</v>
      </c>
      <c r="B41" t="s">
        <v>132</v>
      </c>
      <c r="C41" s="4" t="s">
        <v>615</v>
      </c>
      <c r="D41" s="2" t="s">
        <v>616</v>
      </c>
      <c r="E41" s="3" t="s">
        <v>617</v>
      </c>
      <c r="F41" s="5"/>
      <c r="G41" s="5"/>
      <c r="H41" s="5"/>
      <c r="I41" s="5"/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/>
      <c r="R41" s="5" t="s">
        <v>0</v>
      </c>
      <c r="S41" s="1" t="s">
        <v>0</v>
      </c>
      <c r="T41" s="1"/>
      <c r="U41" s="5"/>
      <c r="V41" s="5"/>
      <c r="W41" s="1"/>
    </row>
    <row r="42" spans="1:49" x14ac:dyDescent="0.25">
      <c r="A42" s="1" t="s">
        <v>743</v>
      </c>
      <c r="B42" t="s">
        <v>621</v>
      </c>
      <c r="C42" s="4" t="s">
        <v>618</v>
      </c>
      <c r="D42" s="2" t="s">
        <v>619</v>
      </c>
      <c r="E42" s="3" t="s">
        <v>620</v>
      </c>
      <c r="J42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Q42" s="1" t="s">
        <v>0</v>
      </c>
      <c r="R42" s="1" t="s">
        <v>0</v>
      </c>
      <c r="S42" s="1" t="s">
        <v>0</v>
      </c>
      <c r="T42" s="1"/>
      <c r="U42" s="1"/>
      <c r="V42" s="1"/>
      <c r="W42" s="1"/>
    </row>
    <row r="43" spans="1:49" x14ac:dyDescent="0.25">
      <c r="A43" s="1" t="s">
        <v>743</v>
      </c>
      <c r="C43" s="4" t="s">
        <v>484</v>
      </c>
      <c r="D43" s="2" t="s">
        <v>485</v>
      </c>
      <c r="E43" s="3" t="s">
        <v>486</v>
      </c>
      <c r="J43" s="5" t="s">
        <v>0</v>
      </c>
      <c r="K43" s="1"/>
      <c r="L43" s="1"/>
      <c r="M43" s="1"/>
      <c r="N43" s="1"/>
      <c r="O43" s="1"/>
      <c r="Q43" s="1"/>
      <c r="R43" s="1"/>
      <c r="S43" s="1" t="s">
        <v>0</v>
      </c>
      <c r="T43" s="1"/>
      <c r="U43" s="1"/>
      <c r="V43" s="1"/>
      <c r="W43" s="1"/>
      <c r="X43" s="1"/>
    </row>
    <row r="44" spans="1:49" x14ac:dyDescent="0.25">
      <c r="A44" s="1" t="s">
        <v>743</v>
      </c>
      <c r="C44" s="4" t="s">
        <v>137</v>
      </c>
      <c r="D44" s="2" t="s">
        <v>138</v>
      </c>
      <c r="E44" s="3" t="s">
        <v>139</v>
      </c>
      <c r="J44" s="5" t="s">
        <v>0</v>
      </c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  <c r="W44" s="1"/>
    </row>
    <row r="45" spans="1:49" x14ac:dyDescent="0.25">
      <c r="A45" s="1" t="s">
        <v>743</v>
      </c>
      <c r="B45" t="s">
        <v>130</v>
      </c>
      <c r="C45" s="4" t="s">
        <v>622</v>
      </c>
      <c r="D45" s="2" t="s">
        <v>623</v>
      </c>
      <c r="E45" s="3" t="s">
        <v>624</v>
      </c>
      <c r="J45" s="5" t="s">
        <v>0</v>
      </c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  <c r="W45" s="1"/>
    </row>
    <row r="46" spans="1:49" x14ac:dyDescent="0.25">
      <c r="A46" s="1" t="s">
        <v>744</v>
      </c>
      <c r="C46" s="4" t="s">
        <v>301</v>
      </c>
      <c r="D46" s="2" t="s">
        <v>301</v>
      </c>
      <c r="E46" s="3" t="s">
        <v>148</v>
      </c>
      <c r="K46" s="1" t="s">
        <v>0</v>
      </c>
      <c r="L46" s="1"/>
      <c r="M46" s="1"/>
      <c r="N46" s="1" t="s">
        <v>0</v>
      </c>
      <c r="O46" s="1"/>
      <c r="Q46" s="1"/>
      <c r="R46" s="1"/>
      <c r="S46" s="1"/>
      <c r="T46" s="1"/>
      <c r="U46" s="1" t="s">
        <v>0</v>
      </c>
      <c r="V46" s="1"/>
      <c r="W46" s="1"/>
    </row>
    <row r="47" spans="1:49" x14ac:dyDescent="0.25">
      <c r="A47" s="1" t="s">
        <v>744</v>
      </c>
      <c r="C47" s="4" t="s">
        <v>149</v>
      </c>
      <c r="D47" s="2" t="s">
        <v>149</v>
      </c>
      <c r="E47" s="3" t="s">
        <v>150</v>
      </c>
      <c r="K47" s="1" t="s">
        <v>0</v>
      </c>
    </row>
    <row r="48" spans="1:49" x14ac:dyDescent="0.25">
      <c r="A48" s="1" t="s">
        <v>743</v>
      </c>
      <c r="C48" s="4" t="s">
        <v>158</v>
      </c>
      <c r="D48" s="2" t="s">
        <v>159</v>
      </c>
      <c r="E48" s="3" t="s">
        <v>160</v>
      </c>
      <c r="K48" s="1"/>
      <c r="M48" t="s">
        <v>0</v>
      </c>
      <c r="N48" t="s">
        <v>0</v>
      </c>
      <c r="R48" t="s">
        <v>0</v>
      </c>
      <c r="AE48" t="s">
        <v>0</v>
      </c>
      <c r="AN48" t="s">
        <v>0</v>
      </c>
      <c r="AO48" t="s">
        <v>0</v>
      </c>
      <c r="AP48" t="s">
        <v>0</v>
      </c>
      <c r="AQ48" t="s">
        <v>0</v>
      </c>
      <c r="AS48" t="s">
        <v>0</v>
      </c>
      <c r="AT48" t="s">
        <v>0</v>
      </c>
      <c r="AU48" t="s">
        <v>0</v>
      </c>
    </row>
    <row r="49" spans="1:50" x14ac:dyDescent="0.25">
      <c r="A49" s="1" t="s">
        <v>746</v>
      </c>
      <c r="C49" s="4" t="s">
        <v>171</v>
      </c>
      <c r="D49" s="2" t="s">
        <v>172</v>
      </c>
      <c r="E49" s="3" t="s">
        <v>651</v>
      </c>
      <c r="K49" s="1"/>
      <c r="M49" t="s">
        <v>0</v>
      </c>
    </row>
    <row r="50" spans="1:50" x14ac:dyDescent="0.25">
      <c r="A50" s="1" t="s">
        <v>744</v>
      </c>
      <c r="C50" s="4" t="s">
        <v>167</v>
      </c>
      <c r="D50" s="2" t="s">
        <v>169</v>
      </c>
      <c r="E50" s="3" t="s">
        <v>168</v>
      </c>
      <c r="K50" s="1"/>
      <c r="M50" t="s">
        <v>0</v>
      </c>
      <c r="N50" t="s">
        <v>0</v>
      </c>
      <c r="R50" t="s">
        <v>0</v>
      </c>
      <c r="S50" t="s">
        <v>0</v>
      </c>
      <c r="V50" t="s">
        <v>0</v>
      </c>
      <c r="AE50" t="s">
        <v>0</v>
      </c>
    </row>
    <row r="51" spans="1:50" x14ac:dyDescent="0.25">
      <c r="A51" s="1" t="s">
        <v>744</v>
      </c>
      <c r="C51" s="4" t="s">
        <v>216</v>
      </c>
      <c r="D51" s="2" t="s">
        <v>216</v>
      </c>
      <c r="E51" s="3" t="s">
        <v>170</v>
      </c>
      <c r="K51" s="1"/>
      <c r="M51" t="s">
        <v>0</v>
      </c>
      <c r="T51" t="s">
        <v>0</v>
      </c>
      <c r="AW51" t="s">
        <v>0</v>
      </c>
      <c r="AX51" t="s">
        <v>0</v>
      </c>
    </row>
    <row r="52" spans="1:50" x14ac:dyDescent="0.25">
      <c r="A52" s="1" t="s">
        <v>744</v>
      </c>
      <c r="C52" s="4" t="s">
        <v>180</v>
      </c>
      <c r="D52" s="2" t="s">
        <v>181</v>
      </c>
      <c r="E52" s="3" t="s">
        <v>182</v>
      </c>
      <c r="K52" s="1"/>
      <c r="N52" t="s">
        <v>0</v>
      </c>
      <c r="U52" t="s">
        <v>0</v>
      </c>
      <c r="Y52" t="s">
        <v>0</v>
      </c>
      <c r="AC52" t="s">
        <v>0</v>
      </c>
      <c r="AW52" t="s">
        <v>0</v>
      </c>
    </row>
    <row r="53" spans="1:50" x14ac:dyDescent="0.25">
      <c r="A53" s="1" t="s">
        <v>744</v>
      </c>
      <c r="C53" s="4" t="s">
        <v>186</v>
      </c>
      <c r="D53" s="2" t="s">
        <v>188</v>
      </c>
      <c r="E53" s="3" t="s">
        <v>187</v>
      </c>
      <c r="K53" s="1"/>
      <c r="N53" t="s">
        <v>0</v>
      </c>
      <c r="O53" t="s">
        <v>0</v>
      </c>
    </row>
    <row r="54" spans="1:50" x14ac:dyDescent="0.25">
      <c r="A54" s="1" t="s">
        <v>744</v>
      </c>
      <c r="C54" s="4" t="s">
        <v>192</v>
      </c>
      <c r="D54" s="2" t="s">
        <v>193</v>
      </c>
      <c r="E54" s="3" t="s">
        <v>194</v>
      </c>
      <c r="K54" s="1"/>
      <c r="P54" s="1" t="s">
        <v>0</v>
      </c>
    </row>
    <row r="55" spans="1:50" x14ac:dyDescent="0.25">
      <c r="A55" s="1" t="s">
        <v>743</v>
      </c>
      <c r="C55" s="4" t="s">
        <v>195</v>
      </c>
      <c r="D55" s="2" t="s">
        <v>196</v>
      </c>
      <c r="E55" s="3" t="s">
        <v>197</v>
      </c>
      <c r="K55" s="1"/>
      <c r="P55" s="1" t="s">
        <v>0</v>
      </c>
    </row>
    <row r="56" spans="1:50" x14ac:dyDescent="0.25">
      <c r="A56" s="1" t="s">
        <v>745</v>
      </c>
      <c r="C56" s="4" t="s">
        <v>203</v>
      </c>
      <c r="D56" s="2" t="s">
        <v>203</v>
      </c>
      <c r="E56" s="3" t="s">
        <v>204</v>
      </c>
      <c r="K56" s="1"/>
      <c r="Q56" t="s">
        <v>0</v>
      </c>
    </row>
    <row r="57" spans="1:50" x14ac:dyDescent="0.25">
      <c r="A57" s="1" t="s">
        <v>743</v>
      </c>
      <c r="C57" s="4" t="s">
        <v>209</v>
      </c>
      <c r="D57" s="2" t="s">
        <v>210</v>
      </c>
      <c r="E57" s="3" t="s">
        <v>211</v>
      </c>
      <c r="K57" s="1"/>
      <c r="R57" t="s">
        <v>0</v>
      </c>
    </row>
    <row r="58" spans="1:50" x14ac:dyDescent="0.25">
      <c r="A58" s="1" t="s">
        <v>743</v>
      </c>
      <c r="C58" s="4" t="s">
        <v>296</v>
      </c>
      <c r="D58" s="2" t="s">
        <v>296</v>
      </c>
      <c r="E58" s="3" t="s">
        <v>297</v>
      </c>
      <c r="K58" s="1"/>
    </row>
    <row r="59" spans="1:50" x14ac:dyDescent="0.25">
      <c r="A59" s="1" t="s">
        <v>745</v>
      </c>
      <c r="B59" t="s">
        <v>521</v>
      </c>
      <c r="C59" s="4" t="s">
        <v>522</v>
      </c>
      <c r="D59" s="2" t="s">
        <v>523</v>
      </c>
      <c r="E59" s="3" t="s">
        <v>524</v>
      </c>
      <c r="K59" s="1"/>
      <c r="U59" t="s">
        <v>0</v>
      </c>
    </row>
    <row r="60" spans="1:50" x14ac:dyDescent="0.25">
      <c r="A60" s="1" t="s">
        <v>745</v>
      </c>
      <c r="B60" t="s">
        <v>130</v>
      </c>
      <c r="C60" s="4" t="s">
        <v>525</v>
      </c>
      <c r="D60" s="2" t="s">
        <v>525</v>
      </c>
      <c r="E60" s="3" t="s">
        <v>588</v>
      </c>
      <c r="K60" s="1"/>
      <c r="U60" t="s">
        <v>0</v>
      </c>
      <c r="AF60" t="s">
        <v>0</v>
      </c>
      <c r="AK60" t="s">
        <v>0</v>
      </c>
      <c r="AL60" t="s">
        <v>0</v>
      </c>
    </row>
    <row r="61" spans="1:50" x14ac:dyDescent="0.25">
      <c r="A61" s="1" t="s">
        <v>744</v>
      </c>
      <c r="C61" s="4" t="s">
        <v>298</v>
      </c>
      <c r="D61" s="2" t="s">
        <v>299</v>
      </c>
      <c r="E61" s="3" t="s">
        <v>300</v>
      </c>
      <c r="K61" s="1"/>
      <c r="U61" t="s">
        <v>0</v>
      </c>
    </row>
    <row r="62" spans="1:50" x14ac:dyDescent="0.25">
      <c r="A62" s="1" t="s">
        <v>744</v>
      </c>
      <c r="C62" s="4" t="s">
        <v>302</v>
      </c>
      <c r="D62" s="2" t="s">
        <v>302</v>
      </c>
      <c r="E62" s="3" t="s">
        <v>303</v>
      </c>
      <c r="K62" s="1"/>
      <c r="U62" t="s">
        <v>0</v>
      </c>
      <c r="AC62" t="s">
        <v>0</v>
      </c>
      <c r="AW62" t="s">
        <v>0</v>
      </c>
    </row>
    <row r="63" spans="1:50" x14ac:dyDescent="0.25">
      <c r="A63" s="1" t="s">
        <v>744</v>
      </c>
      <c r="C63" s="4" t="s">
        <v>304</v>
      </c>
      <c r="D63" s="2" t="s">
        <v>322</v>
      </c>
      <c r="E63" s="3" t="s">
        <v>329</v>
      </c>
      <c r="K63" s="1"/>
      <c r="V63" t="s">
        <v>0</v>
      </c>
      <c r="AW63" t="s">
        <v>0</v>
      </c>
    </row>
    <row r="64" spans="1:50" x14ac:dyDescent="0.25">
      <c r="A64" s="1" t="s">
        <v>744</v>
      </c>
      <c r="C64" s="41" t="s">
        <v>305</v>
      </c>
      <c r="D64" s="2" t="s">
        <v>323</v>
      </c>
      <c r="E64" s="3" t="s">
        <v>330</v>
      </c>
      <c r="K64" s="1"/>
      <c r="V64" t="s">
        <v>0</v>
      </c>
      <c r="AW64" t="s">
        <v>0</v>
      </c>
    </row>
    <row r="65" spans="1:49" x14ac:dyDescent="0.25">
      <c r="A65" s="1" t="s">
        <v>744</v>
      </c>
      <c r="C65" s="41" t="s">
        <v>306</v>
      </c>
      <c r="D65" s="2" t="s">
        <v>324</v>
      </c>
      <c r="E65" s="3" t="s">
        <v>331</v>
      </c>
      <c r="K65" s="1"/>
      <c r="V65" t="s">
        <v>0</v>
      </c>
    </row>
    <row r="66" spans="1:49" x14ac:dyDescent="0.25">
      <c r="A66" s="1" t="s">
        <v>744</v>
      </c>
      <c r="C66" s="41" t="s">
        <v>307</v>
      </c>
      <c r="D66" s="2" t="s">
        <v>325</v>
      </c>
      <c r="E66" s="3" t="s">
        <v>332</v>
      </c>
      <c r="K66" s="1"/>
      <c r="V66" t="s">
        <v>0</v>
      </c>
    </row>
    <row r="67" spans="1:49" x14ac:dyDescent="0.25">
      <c r="A67" s="1" t="s">
        <v>744</v>
      </c>
      <c r="C67" s="41" t="s">
        <v>308</v>
      </c>
      <c r="D67" s="2" t="s">
        <v>326</v>
      </c>
      <c r="E67" s="3" t="s">
        <v>333</v>
      </c>
      <c r="K67" s="1"/>
      <c r="V67" t="s">
        <v>0</v>
      </c>
    </row>
    <row r="68" spans="1:49" x14ac:dyDescent="0.25">
      <c r="A68" s="1" t="s">
        <v>744</v>
      </c>
      <c r="C68" s="41" t="s">
        <v>327</v>
      </c>
      <c r="D68" s="2" t="s">
        <v>327</v>
      </c>
      <c r="E68" s="3" t="s">
        <v>334</v>
      </c>
      <c r="K68" s="1"/>
      <c r="V68" t="s">
        <v>0</v>
      </c>
    </row>
    <row r="69" spans="1:49" x14ac:dyDescent="0.25">
      <c r="A69" s="1" t="s">
        <v>744</v>
      </c>
      <c r="C69" s="41" t="s">
        <v>309</v>
      </c>
      <c r="D69" s="2" t="s">
        <v>317</v>
      </c>
      <c r="E69" s="3" t="s">
        <v>335</v>
      </c>
      <c r="K69" s="1"/>
      <c r="V69" t="s">
        <v>0</v>
      </c>
    </row>
    <row r="70" spans="1:49" x14ac:dyDescent="0.25">
      <c r="A70" s="1" t="s">
        <v>744</v>
      </c>
      <c r="C70" s="41" t="s">
        <v>310</v>
      </c>
      <c r="D70" s="2" t="s">
        <v>310</v>
      </c>
      <c r="E70" s="3" t="s">
        <v>336</v>
      </c>
      <c r="K70" s="1"/>
      <c r="V70" t="s">
        <v>0</v>
      </c>
    </row>
    <row r="71" spans="1:49" x14ac:dyDescent="0.25">
      <c r="A71" s="1" t="s">
        <v>744</v>
      </c>
      <c r="C71" s="4" t="s">
        <v>311</v>
      </c>
      <c r="D71" s="2" t="s">
        <v>311</v>
      </c>
      <c r="E71" s="3" t="s">
        <v>337</v>
      </c>
      <c r="V71" t="s">
        <v>0</v>
      </c>
      <c r="AE71" t="s">
        <v>0</v>
      </c>
    </row>
    <row r="72" spans="1:49" x14ac:dyDescent="0.25">
      <c r="A72" s="1" t="s">
        <v>743</v>
      </c>
      <c r="C72" s="4" t="s">
        <v>312</v>
      </c>
      <c r="D72" s="2" t="s">
        <v>328</v>
      </c>
      <c r="E72" s="3" t="s">
        <v>338</v>
      </c>
      <c r="V72" t="s">
        <v>0</v>
      </c>
    </row>
    <row r="73" spans="1:49" x14ac:dyDescent="0.25">
      <c r="A73" s="1" t="s">
        <v>745</v>
      </c>
      <c r="C73" s="4" t="s">
        <v>346</v>
      </c>
      <c r="D73" s="2" t="s">
        <v>345</v>
      </c>
      <c r="E73" s="3" t="s">
        <v>347</v>
      </c>
      <c r="V73" t="s">
        <v>0</v>
      </c>
    </row>
    <row r="74" spans="1:49" x14ac:dyDescent="0.25">
      <c r="A74" s="1" t="s">
        <v>744</v>
      </c>
      <c r="C74" s="4" t="s">
        <v>313</v>
      </c>
      <c r="D74" s="2" t="s">
        <v>318</v>
      </c>
      <c r="E74" s="3" t="s">
        <v>339</v>
      </c>
      <c r="V74" t="s">
        <v>0</v>
      </c>
    </row>
    <row r="75" spans="1:49" x14ac:dyDescent="0.25">
      <c r="A75" s="1" t="s">
        <v>744</v>
      </c>
      <c r="C75" s="4" t="s">
        <v>316</v>
      </c>
      <c r="D75" s="2" t="s">
        <v>319</v>
      </c>
      <c r="E75" s="3" t="s">
        <v>340</v>
      </c>
      <c r="V75" t="s">
        <v>0</v>
      </c>
      <c r="AW75" t="s">
        <v>0</v>
      </c>
    </row>
    <row r="76" spans="1:49" x14ac:dyDescent="0.25">
      <c r="A76" s="1" t="s">
        <v>744</v>
      </c>
      <c r="C76" s="4" t="s">
        <v>314</v>
      </c>
      <c r="D76" s="2" t="s">
        <v>320</v>
      </c>
      <c r="E76" s="3" t="s">
        <v>341</v>
      </c>
      <c r="V76" t="s">
        <v>0</v>
      </c>
    </row>
    <row r="77" spans="1:49" x14ac:dyDescent="0.25">
      <c r="A77" s="1" t="s">
        <v>744</v>
      </c>
      <c r="C77" s="4" t="s">
        <v>315</v>
      </c>
      <c r="D77" s="2" t="s">
        <v>321</v>
      </c>
      <c r="E77" s="3" t="s">
        <v>342</v>
      </c>
      <c r="V77" t="s">
        <v>0</v>
      </c>
    </row>
    <row r="78" spans="1:49" x14ac:dyDescent="0.25">
      <c r="A78" s="1" t="s">
        <v>745</v>
      </c>
      <c r="B78" t="s">
        <v>8</v>
      </c>
      <c r="C78" s="4" t="s">
        <v>526</v>
      </c>
      <c r="D78" s="2" t="s">
        <v>527</v>
      </c>
      <c r="E78" s="3" t="s">
        <v>528</v>
      </c>
      <c r="V78" t="s">
        <v>0</v>
      </c>
    </row>
    <row r="79" spans="1:49" x14ac:dyDescent="0.25">
      <c r="A79" s="1" t="s">
        <v>743</v>
      </c>
      <c r="C79" s="4" t="s">
        <v>348</v>
      </c>
      <c r="D79" s="2" t="s">
        <v>353</v>
      </c>
      <c r="E79" s="3" t="s">
        <v>350</v>
      </c>
      <c r="W79" t="s">
        <v>0</v>
      </c>
    </row>
    <row r="80" spans="1:49" x14ac:dyDescent="0.25">
      <c r="A80" s="1" t="s">
        <v>743</v>
      </c>
      <c r="C80" s="4" t="s">
        <v>349</v>
      </c>
      <c r="D80" s="2" t="s">
        <v>352</v>
      </c>
      <c r="E80" s="3" t="s">
        <v>351</v>
      </c>
      <c r="W80" t="s">
        <v>0</v>
      </c>
    </row>
    <row r="81" spans="1:50" x14ac:dyDescent="0.25">
      <c r="A81" s="1" t="s">
        <v>743</v>
      </c>
      <c r="C81" s="4" t="s">
        <v>361</v>
      </c>
      <c r="D81" s="2" t="s">
        <v>362</v>
      </c>
      <c r="E81" s="3" t="s">
        <v>363</v>
      </c>
      <c r="X81" t="s">
        <v>0</v>
      </c>
      <c r="Y81" t="s">
        <v>0</v>
      </c>
    </row>
    <row r="82" spans="1:50" x14ac:dyDescent="0.25">
      <c r="A82" s="1" t="s">
        <v>745</v>
      </c>
      <c r="B82" t="s">
        <v>8</v>
      </c>
      <c r="C82" s="4" t="s">
        <v>589</v>
      </c>
      <c r="D82" s="2" t="s">
        <v>590</v>
      </c>
      <c r="E82" s="3" t="s">
        <v>591</v>
      </c>
      <c r="X82" t="s">
        <v>0</v>
      </c>
    </row>
    <row r="83" spans="1:50" x14ac:dyDescent="0.25">
      <c r="A83" s="1" t="s">
        <v>746</v>
      </c>
      <c r="C83" s="4" t="s">
        <v>367</v>
      </c>
      <c r="D83" s="2" t="s">
        <v>368</v>
      </c>
      <c r="E83" s="3" t="s">
        <v>369</v>
      </c>
      <c r="Y83" t="s">
        <v>0</v>
      </c>
      <c r="AA83" t="s">
        <v>0</v>
      </c>
      <c r="AB83" t="s">
        <v>0</v>
      </c>
      <c r="AH83" t="s">
        <v>0</v>
      </c>
      <c r="AX83" t="s">
        <v>0</v>
      </c>
    </row>
    <row r="84" spans="1:50" x14ac:dyDescent="0.25">
      <c r="A84" s="1" t="s">
        <v>745</v>
      </c>
      <c r="B84" t="s">
        <v>8</v>
      </c>
      <c r="C84" s="4" t="s">
        <v>592</v>
      </c>
      <c r="D84" s="2" t="s">
        <v>593</v>
      </c>
      <c r="E84" s="3" t="s">
        <v>594</v>
      </c>
      <c r="Y84" t="s">
        <v>0</v>
      </c>
    </row>
    <row r="85" spans="1:50" x14ac:dyDescent="0.25">
      <c r="A85" s="1" t="s">
        <v>745</v>
      </c>
      <c r="B85" t="s">
        <v>595</v>
      </c>
      <c r="C85" s="4" t="s">
        <v>596</v>
      </c>
      <c r="D85" s="2" t="s">
        <v>597</v>
      </c>
      <c r="E85" s="3" t="s">
        <v>598</v>
      </c>
      <c r="Y85" t="s">
        <v>0</v>
      </c>
    </row>
    <row r="86" spans="1:50" x14ac:dyDescent="0.25">
      <c r="A86" s="1" t="s">
        <v>744</v>
      </c>
      <c r="C86" s="4" t="s">
        <v>370</v>
      </c>
      <c r="D86" s="2" t="s">
        <v>370</v>
      </c>
      <c r="E86" s="3" t="s">
        <v>385</v>
      </c>
      <c r="Z86" t="s">
        <v>0</v>
      </c>
    </row>
    <row r="87" spans="1:50" x14ac:dyDescent="0.25">
      <c r="A87" s="1" t="s">
        <v>744</v>
      </c>
      <c r="C87" s="4" t="s">
        <v>371</v>
      </c>
      <c r="D87" s="2" t="s">
        <v>380</v>
      </c>
      <c r="E87" s="3" t="s">
        <v>386</v>
      </c>
      <c r="Z87" t="s">
        <v>0</v>
      </c>
    </row>
    <row r="88" spans="1:50" x14ac:dyDescent="0.25">
      <c r="A88" s="1" t="s">
        <v>744</v>
      </c>
      <c r="C88" s="4" t="s">
        <v>372</v>
      </c>
      <c r="D88" s="2" t="s">
        <v>381</v>
      </c>
      <c r="E88" s="3" t="s">
        <v>387</v>
      </c>
      <c r="Z88" t="s">
        <v>0</v>
      </c>
    </row>
    <row r="89" spans="1:50" x14ac:dyDescent="0.25">
      <c r="A89" s="1" t="s">
        <v>744</v>
      </c>
      <c r="C89" s="4" t="s">
        <v>373</v>
      </c>
      <c r="D89" s="2" t="s">
        <v>382</v>
      </c>
      <c r="E89" s="3" t="s">
        <v>388</v>
      </c>
      <c r="Z89" t="s">
        <v>0</v>
      </c>
    </row>
    <row r="90" spans="1:50" x14ac:dyDescent="0.25">
      <c r="A90" s="1" t="s">
        <v>744</v>
      </c>
      <c r="C90" s="4" t="s">
        <v>374</v>
      </c>
      <c r="D90" s="2" t="s">
        <v>383</v>
      </c>
      <c r="E90" s="3" t="s">
        <v>389</v>
      </c>
      <c r="Z90" t="s">
        <v>0</v>
      </c>
    </row>
    <row r="91" spans="1:50" x14ac:dyDescent="0.25">
      <c r="A91" s="1" t="s">
        <v>744</v>
      </c>
      <c r="C91" s="4" t="s">
        <v>375</v>
      </c>
      <c r="D91" s="2" t="s">
        <v>375</v>
      </c>
      <c r="E91" s="3" t="s">
        <v>390</v>
      </c>
      <c r="Z91" t="s">
        <v>0</v>
      </c>
    </row>
    <row r="92" spans="1:50" x14ac:dyDescent="0.25">
      <c r="A92" s="1" t="s">
        <v>744</v>
      </c>
      <c r="C92" s="4" t="s">
        <v>376</v>
      </c>
      <c r="D92" s="2" t="s">
        <v>384</v>
      </c>
      <c r="E92" s="3" t="s">
        <v>391</v>
      </c>
      <c r="Z92" t="s">
        <v>0</v>
      </c>
    </row>
    <row r="93" spans="1:50" x14ac:dyDescent="0.25">
      <c r="A93" s="1" t="s">
        <v>744</v>
      </c>
      <c r="C93" s="4" t="s">
        <v>409</v>
      </c>
      <c r="D93" s="2" t="s">
        <v>409</v>
      </c>
      <c r="E93" s="3" t="s">
        <v>410</v>
      </c>
      <c r="Z93" t="s">
        <v>0</v>
      </c>
    </row>
    <row r="94" spans="1:50" x14ac:dyDescent="0.25">
      <c r="A94" s="1" t="s">
        <v>744</v>
      </c>
      <c r="C94" s="4" t="s">
        <v>377</v>
      </c>
      <c r="D94" s="2" t="s">
        <v>377</v>
      </c>
      <c r="E94" s="3" t="s">
        <v>392</v>
      </c>
      <c r="Z94" t="s">
        <v>0</v>
      </c>
    </row>
    <row r="95" spans="1:50" x14ac:dyDescent="0.25">
      <c r="A95" s="1" t="s">
        <v>744</v>
      </c>
      <c r="C95" s="4" t="s">
        <v>379</v>
      </c>
      <c r="D95" s="2" t="s">
        <v>379</v>
      </c>
      <c r="E95" s="3" t="s">
        <v>379</v>
      </c>
      <c r="Z95" t="s">
        <v>0</v>
      </c>
    </row>
    <row r="96" spans="1:50" x14ac:dyDescent="0.25">
      <c r="A96" s="1" t="s">
        <v>744</v>
      </c>
      <c r="C96" s="4" t="s">
        <v>378</v>
      </c>
      <c r="D96" s="2" t="s">
        <v>378</v>
      </c>
      <c r="E96" s="3" t="s">
        <v>378</v>
      </c>
      <c r="Z96" t="s">
        <v>0</v>
      </c>
    </row>
    <row r="97" spans="1:49" x14ac:dyDescent="0.25">
      <c r="A97" s="1" t="s">
        <v>743</v>
      </c>
      <c r="C97" s="4" t="s">
        <v>393</v>
      </c>
      <c r="D97" s="2" t="s">
        <v>397</v>
      </c>
      <c r="E97" s="3" t="s">
        <v>403</v>
      </c>
      <c r="Z97" t="s">
        <v>0</v>
      </c>
    </row>
    <row r="98" spans="1:49" x14ac:dyDescent="0.25">
      <c r="A98" s="1" t="s">
        <v>743</v>
      </c>
      <c r="C98" s="4" t="s">
        <v>394</v>
      </c>
      <c r="D98" s="2" t="s">
        <v>398</v>
      </c>
      <c r="E98" s="3" t="s">
        <v>404</v>
      </c>
      <c r="Z98" t="s">
        <v>0</v>
      </c>
    </row>
    <row r="99" spans="1:49" x14ac:dyDescent="0.25">
      <c r="A99" s="1" t="s">
        <v>743</v>
      </c>
      <c r="C99" s="4" t="s">
        <v>395</v>
      </c>
      <c r="D99" s="2" t="s">
        <v>399</v>
      </c>
      <c r="E99" s="3" t="s">
        <v>405</v>
      </c>
      <c r="Z99" t="s">
        <v>0</v>
      </c>
    </row>
    <row r="100" spans="1:49" x14ac:dyDescent="0.25">
      <c r="A100" s="1" t="s">
        <v>743</v>
      </c>
      <c r="C100" s="4" t="s">
        <v>396</v>
      </c>
      <c r="D100" s="2" t="s">
        <v>400</v>
      </c>
      <c r="E100" s="3" t="s">
        <v>406</v>
      </c>
      <c r="Z100" t="s">
        <v>0</v>
      </c>
    </row>
    <row r="101" spans="1:49" x14ac:dyDescent="0.25">
      <c r="A101" s="1" t="s">
        <v>743</v>
      </c>
      <c r="C101" s="4" t="s">
        <v>401</v>
      </c>
      <c r="D101" s="2" t="s">
        <v>401</v>
      </c>
      <c r="E101" s="3" t="s">
        <v>407</v>
      </c>
      <c r="K101" s="1"/>
      <c r="Z101" t="s">
        <v>0</v>
      </c>
    </row>
    <row r="102" spans="1:49" x14ac:dyDescent="0.25">
      <c r="A102" s="1" t="s">
        <v>743</v>
      </c>
      <c r="C102" s="4" t="s">
        <v>402</v>
      </c>
      <c r="D102" s="2" t="s">
        <v>402</v>
      </c>
      <c r="E102" s="3" t="s">
        <v>408</v>
      </c>
      <c r="Z102" t="s">
        <v>0</v>
      </c>
    </row>
    <row r="103" spans="1:49" x14ac:dyDescent="0.25">
      <c r="A103" s="1" t="s">
        <v>744</v>
      </c>
      <c r="C103" s="22" t="s">
        <v>411</v>
      </c>
      <c r="D103" s="24" t="s">
        <v>416</v>
      </c>
      <c r="E103" s="26" t="s">
        <v>419</v>
      </c>
      <c r="AA103" t="s">
        <v>0</v>
      </c>
    </row>
    <row r="104" spans="1:49" x14ac:dyDescent="0.25">
      <c r="A104" s="1" t="s">
        <v>744</v>
      </c>
      <c r="C104" s="22" t="s">
        <v>423</v>
      </c>
      <c r="D104" s="24" t="s">
        <v>425</v>
      </c>
      <c r="E104" s="26" t="s">
        <v>424</v>
      </c>
    </row>
    <row r="105" spans="1:49" x14ac:dyDescent="0.25">
      <c r="A105" s="1" t="s">
        <v>744</v>
      </c>
      <c r="C105" s="4" t="s">
        <v>412</v>
      </c>
      <c r="D105" s="2" t="s">
        <v>415</v>
      </c>
      <c r="E105" s="3" t="s">
        <v>420</v>
      </c>
      <c r="AA105" t="s">
        <v>0</v>
      </c>
    </row>
    <row r="106" spans="1:49" x14ac:dyDescent="0.25">
      <c r="A106" s="1" t="s">
        <v>744</v>
      </c>
      <c r="C106" s="4" t="s">
        <v>413</v>
      </c>
      <c r="D106" s="2" t="s">
        <v>417</v>
      </c>
      <c r="E106" s="3" t="s">
        <v>421</v>
      </c>
      <c r="AA106" t="s">
        <v>0</v>
      </c>
    </row>
    <row r="107" spans="1:49" x14ac:dyDescent="0.25">
      <c r="A107" s="1" t="s">
        <v>744</v>
      </c>
      <c r="C107" s="4" t="s">
        <v>414</v>
      </c>
      <c r="D107" s="2" t="s">
        <v>418</v>
      </c>
      <c r="E107" s="3" t="s">
        <v>422</v>
      </c>
      <c r="AA107" t="s">
        <v>0</v>
      </c>
      <c r="AB107" t="s">
        <v>0</v>
      </c>
      <c r="AL107" t="s">
        <v>0</v>
      </c>
      <c r="AW107" t="s">
        <v>0</v>
      </c>
    </row>
    <row r="108" spans="1:49" x14ac:dyDescent="0.25">
      <c r="A108" s="1" t="s">
        <v>745</v>
      </c>
      <c r="B108" t="s">
        <v>53</v>
      </c>
      <c r="C108" s="4" t="s">
        <v>518</v>
      </c>
      <c r="D108" s="2" t="s">
        <v>519</v>
      </c>
      <c r="E108" s="3" t="s">
        <v>520</v>
      </c>
      <c r="AC108" t="s">
        <v>0</v>
      </c>
      <c r="AO108" t="s">
        <v>0</v>
      </c>
    </row>
    <row r="109" spans="1:49" x14ac:dyDescent="0.25">
      <c r="A109" s="1" t="s">
        <v>745</v>
      </c>
      <c r="C109" s="4" t="s">
        <v>426</v>
      </c>
      <c r="D109" s="2" t="s">
        <v>428</v>
      </c>
      <c r="E109" s="3" t="s">
        <v>427</v>
      </c>
      <c r="AG109" t="s">
        <v>0</v>
      </c>
      <c r="AR109" t="s">
        <v>0</v>
      </c>
      <c r="AS109" t="s">
        <v>0</v>
      </c>
    </row>
    <row r="110" spans="1:49" x14ac:dyDescent="0.25">
      <c r="A110" s="1" t="s">
        <v>744</v>
      </c>
      <c r="C110" s="4" t="s">
        <v>431</v>
      </c>
      <c r="D110" s="2" t="s">
        <v>431</v>
      </c>
      <c r="E110" s="3" t="s">
        <v>433</v>
      </c>
      <c r="AE110" t="s">
        <v>0</v>
      </c>
    </row>
    <row r="111" spans="1:49" x14ac:dyDescent="0.25">
      <c r="A111" s="1" t="s">
        <v>744</v>
      </c>
      <c r="C111" s="4" t="s">
        <v>430</v>
      </c>
      <c r="D111" s="2" t="s">
        <v>603</v>
      </c>
      <c r="E111" s="3" t="s">
        <v>434</v>
      </c>
      <c r="AE111" t="s">
        <v>0</v>
      </c>
    </row>
    <row r="112" spans="1:49" x14ac:dyDescent="0.25">
      <c r="A112" s="1" t="s">
        <v>744</v>
      </c>
      <c r="C112" s="4" t="s">
        <v>432</v>
      </c>
      <c r="D112" s="2" t="s">
        <v>436</v>
      </c>
      <c r="E112" s="3" t="s">
        <v>435</v>
      </c>
      <c r="AE112" t="s">
        <v>0</v>
      </c>
    </row>
    <row r="113" spans="1:46" x14ac:dyDescent="0.25">
      <c r="A113" s="1" t="s">
        <v>745</v>
      </c>
      <c r="B113" t="s">
        <v>599</v>
      </c>
      <c r="C113" s="4" t="s">
        <v>600</v>
      </c>
      <c r="D113" s="2" t="s">
        <v>601</v>
      </c>
      <c r="E113" s="3" t="s">
        <v>602</v>
      </c>
      <c r="AF113" t="s">
        <v>0</v>
      </c>
    </row>
    <row r="114" spans="1:46" x14ac:dyDescent="0.25">
      <c r="A114" s="1" t="s">
        <v>745</v>
      </c>
      <c r="C114" s="4" t="s">
        <v>437</v>
      </c>
      <c r="D114" s="2" t="s">
        <v>604</v>
      </c>
      <c r="E114" s="3" t="s">
        <v>438</v>
      </c>
      <c r="AH114" t="s">
        <v>0</v>
      </c>
    </row>
    <row r="115" spans="1:46" x14ac:dyDescent="0.25">
      <c r="A115" s="1" t="s">
        <v>743</v>
      </c>
      <c r="C115" s="4" t="s">
        <v>439</v>
      </c>
      <c r="D115" s="2" t="s">
        <v>439</v>
      </c>
      <c r="E115" s="3" t="s">
        <v>442</v>
      </c>
      <c r="AI115" t="s">
        <v>0</v>
      </c>
    </row>
    <row r="116" spans="1:46" x14ac:dyDescent="0.25">
      <c r="A116" s="1" t="s">
        <v>744</v>
      </c>
      <c r="C116" s="4" t="s">
        <v>440</v>
      </c>
      <c r="D116" s="2" t="s">
        <v>444</v>
      </c>
      <c r="E116" s="3" t="s">
        <v>443</v>
      </c>
      <c r="AI116" t="s">
        <v>0</v>
      </c>
    </row>
    <row r="117" spans="1:46" x14ac:dyDescent="0.25">
      <c r="A117" s="1" t="s">
        <v>744</v>
      </c>
      <c r="C117" s="4" t="s">
        <v>441</v>
      </c>
      <c r="D117" s="2" t="s">
        <v>441</v>
      </c>
      <c r="E117" s="3" t="s">
        <v>449</v>
      </c>
      <c r="AI117" t="s">
        <v>0</v>
      </c>
    </row>
    <row r="118" spans="1:46" x14ac:dyDescent="0.25">
      <c r="A118" s="1" t="s">
        <v>743</v>
      </c>
      <c r="C118" s="4" t="s">
        <v>450</v>
      </c>
      <c r="D118" s="2" t="s">
        <v>451</v>
      </c>
      <c r="E118" s="3" t="s">
        <v>452</v>
      </c>
      <c r="AJ118" t="s">
        <v>0</v>
      </c>
    </row>
    <row r="119" spans="1:46" x14ac:dyDescent="0.25">
      <c r="A119" s="1" t="s">
        <v>745</v>
      </c>
      <c r="B119" t="s">
        <v>130</v>
      </c>
      <c r="C119" s="4" t="s">
        <v>605</v>
      </c>
      <c r="D119" s="2" t="s">
        <v>606</v>
      </c>
      <c r="E119" s="3" t="s">
        <v>607</v>
      </c>
      <c r="AJ119" t="s">
        <v>0</v>
      </c>
    </row>
    <row r="120" spans="1:46" x14ac:dyDescent="0.25">
      <c r="A120" s="1" t="s">
        <v>745</v>
      </c>
      <c r="C120" s="4" t="s">
        <v>453</v>
      </c>
      <c r="D120" s="2" t="s">
        <v>454</v>
      </c>
      <c r="E120" s="3" t="s">
        <v>455</v>
      </c>
      <c r="AJ120" t="s">
        <v>0</v>
      </c>
      <c r="AP120" t="s">
        <v>0</v>
      </c>
      <c r="AQ120" t="s">
        <v>0</v>
      </c>
      <c r="AS120" t="s">
        <v>0</v>
      </c>
    </row>
    <row r="121" spans="1:46" x14ac:dyDescent="0.25">
      <c r="A121" s="1" t="s">
        <v>743</v>
      </c>
      <c r="C121" s="4" t="s">
        <v>457</v>
      </c>
      <c r="D121" s="2" t="s">
        <v>462</v>
      </c>
      <c r="E121" s="3" t="s">
        <v>461</v>
      </c>
      <c r="AM121" t="s">
        <v>0</v>
      </c>
    </row>
    <row r="122" spans="1:46" x14ac:dyDescent="0.25">
      <c r="A122" s="1" t="s">
        <v>743</v>
      </c>
      <c r="C122" s="4" t="s">
        <v>469</v>
      </c>
      <c r="D122" s="2" t="s">
        <v>470</v>
      </c>
      <c r="E122" s="3" t="s">
        <v>471</v>
      </c>
      <c r="AM122" t="s">
        <v>0</v>
      </c>
    </row>
    <row r="123" spans="1:46" x14ac:dyDescent="0.25">
      <c r="A123" s="1" t="s">
        <v>745</v>
      </c>
      <c r="B123" t="s">
        <v>113</v>
      </c>
      <c r="C123" s="4" t="s">
        <v>633</v>
      </c>
      <c r="D123" s="2" t="s">
        <v>634</v>
      </c>
      <c r="E123" s="3" t="s">
        <v>635</v>
      </c>
      <c r="AN123" t="s">
        <v>0</v>
      </c>
    </row>
    <row r="124" spans="1:46" x14ac:dyDescent="0.25">
      <c r="A124" s="1" t="s">
        <v>745</v>
      </c>
      <c r="B124" t="s">
        <v>53</v>
      </c>
      <c r="C124" s="4" t="s">
        <v>642</v>
      </c>
      <c r="D124" s="2" t="s">
        <v>643</v>
      </c>
      <c r="E124" s="3" t="s">
        <v>644</v>
      </c>
      <c r="AO124" t="s">
        <v>0</v>
      </c>
    </row>
    <row r="125" spans="1:46" x14ac:dyDescent="0.25">
      <c r="A125" s="1" t="s">
        <v>745</v>
      </c>
      <c r="B125" t="s">
        <v>53</v>
      </c>
      <c r="C125" s="4" t="s">
        <v>639</v>
      </c>
      <c r="D125" s="2" t="s">
        <v>640</v>
      </c>
      <c r="E125" s="3" t="s">
        <v>641</v>
      </c>
      <c r="AO125" t="s">
        <v>0</v>
      </c>
    </row>
    <row r="126" spans="1:46" x14ac:dyDescent="0.25">
      <c r="A126" s="1" t="s">
        <v>745</v>
      </c>
      <c r="B126" t="s">
        <v>645</v>
      </c>
      <c r="C126" s="4" t="s">
        <v>646</v>
      </c>
      <c r="D126" s="2" t="s">
        <v>647</v>
      </c>
      <c r="E126" s="3" t="s">
        <v>648</v>
      </c>
      <c r="AO126" t="s">
        <v>0</v>
      </c>
      <c r="AS126" t="s">
        <v>0</v>
      </c>
      <c r="AT126" t="s">
        <v>0</v>
      </c>
    </row>
    <row r="127" spans="1:46" x14ac:dyDescent="0.25">
      <c r="A127" s="1" t="s">
        <v>743</v>
      </c>
      <c r="B127" t="s">
        <v>652</v>
      </c>
      <c r="C127" s="4" t="s">
        <v>655</v>
      </c>
      <c r="D127" s="2" t="s">
        <v>654</v>
      </c>
      <c r="E127" s="3" t="s">
        <v>653</v>
      </c>
      <c r="AP127" t="s">
        <v>0</v>
      </c>
      <c r="AS127" t="s">
        <v>0</v>
      </c>
    </row>
    <row r="128" spans="1:46" x14ac:dyDescent="0.25">
      <c r="A128" s="1" t="s">
        <v>744</v>
      </c>
      <c r="C128" s="4" t="s">
        <v>657</v>
      </c>
      <c r="D128" s="2" t="s">
        <v>657</v>
      </c>
      <c r="E128" s="3" t="s">
        <v>658</v>
      </c>
      <c r="AP128" t="s">
        <v>0</v>
      </c>
      <c r="AQ128" t="s">
        <v>0</v>
      </c>
      <c r="AS128" t="s">
        <v>0</v>
      </c>
    </row>
    <row r="129" spans="1:50" x14ac:dyDescent="0.25">
      <c r="A129" s="1" t="s">
        <v>743</v>
      </c>
      <c r="C129" s="4" t="s">
        <v>665</v>
      </c>
      <c r="D129" s="2" t="s">
        <v>666</v>
      </c>
      <c r="E129" s="3" t="s">
        <v>667</v>
      </c>
      <c r="AR129" t="s">
        <v>0</v>
      </c>
    </row>
    <row r="130" spans="1:50" x14ac:dyDescent="0.25">
      <c r="A130" s="1" t="s">
        <v>743</v>
      </c>
      <c r="C130" s="4" t="s">
        <v>677</v>
      </c>
      <c r="D130" s="2" t="s">
        <v>679</v>
      </c>
      <c r="E130" s="3" t="s">
        <v>678</v>
      </c>
      <c r="AR130" t="s">
        <v>0</v>
      </c>
    </row>
    <row r="131" spans="1:50" x14ac:dyDescent="0.25">
      <c r="A131" s="1" t="s">
        <v>743</v>
      </c>
      <c r="C131" s="4" t="s">
        <v>692</v>
      </c>
      <c r="D131" s="2" t="s">
        <v>693</v>
      </c>
      <c r="E131" s="3" t="s">
        <v>694</v>
      </c>
      <c r="AS131" t="s">
        <v>0</v>
      </c>
    </row>
    <row r="132" spans="1:50" x14ac:dyDescent="0.25">
      <c r="A132" s="1" t="s">
        <v>745</v>
      </c>
      <c r="B132" t="s">
        <v>130</v>
      </c>
      <c r="C132" s="4" t="s">
        <v>697</v>
      </c>
      <c r="D132" s="2" t="s">
        <v>696</v>
      </c>
      <c r="E132" s="3" t="s">
        <v>695</v>
      </c>
      <c r="AS132" t="s">
        <v>0</v>
      </c>
    </row>
    <row r="133" spans="1:50" x14ac:dyDescent="0.25">
      <c r="A133" s="1" t="s">
        <v>744</v>
      </c>
      <c r="C133" s="4" t="s">
        <v>713</v>
      </c>
      <c r="D133" s="2" t="s">
        <v>714</v>
      </c>
      <c r="E133" s="3" t="s">
        <v>252</v>
      </c>
      <c r="AS133" t="s">
        <v>0</v>
      </c>
    </row>
    <row r="134" spans="1:50" x14ac:dyDescent="0.25">
      <c r="A134" s="1" t="s">
        <v>743</v>
      </c>
      <c r="C134" s="4" t="s">
        <v>724</v>
      </c>
      <c r="D134" s="2" t="s">
        <v>725</v>
      </c>
      <c r="E134" s="3" t="s">
        <v>726</v>
      </c>
      <c r="AC134" t="s">
        <v>0</v>
      </c>
      <c r="AW134" t="s">
        <v>0</v>
      </c>
    </row>
    <row r="135" spans="1:50" x14ac:dyDescent="0.25">
      <c r="A135" s="1" t="s">
        <v>743</v>
      </c>
      <c r="C135" s="4" t="s">
        <v>772</v>
      </c>
      <c r="D135" s="2" t="s">
        <v>773</v>
      </c>
      <c r="E135" s="3" t="s">
        <v>774</v>
      </c>
      <c r="AW135" t="s">
        <v>0</v>
      </c>
    </row>
    <row r="136" spans="1:50" x14ac:dyDescent="0.25">
      <c r="A136" s="1" t="s">
        <v>745</v>
      </c>
      <c r="B136" t="s">
        <v>784</v>
      </c>
      <c r="C136" s="4" t="s">
        <v>803</v>
      </c>
      <c r="D136" s="2" t="s">
        <v>803</v>
      </c>
      <c r="E136" s="3" t="s">
        <v>804</v>
      </c>
      <c r="AX136" t="s">
        <v>0</v>
      </c>
    </row>
    <row r="137" spans="1:50" x14ac:dyDescent="0.25">
      <c r="A137" s="1" t="s">
        <v>745</v>
      </c>
      <c r="B137" t="s">
        <v>787</v>
      </c>
      <c r="C137" s="4" t="s">
        <v>785</v>
      </c>
      <c r="D137" s="2" t="s">
        <v>785</v>
      </c>
      <c r="E137" s="3" t="s">
        <v>786</v>
      </c>
      <c r="AX137" t="s">
        <v>0</v>
      </c>
    </row>
    <row r="138" spans="1:50" x14ac:dyDescent="0.25">
      <c r="A138" s="1" t="s">
        <v>745</v>
      </c>
      <c r="B138" t="s">
        <v>595</v>
      </c>
      <c r="C138" s="4" t="s">
        <v>788</v>
      </c>
      <c r="D138" s="2" t="s">
        <v>789</v>
      </c>
      <c r="E138" s="3" t="s">
        <v>790</v>
      </c>
      <c r="AX138" t="s">
        <v>0</v>
      </c>
    </row>
    <row r="139" spans="1:50" x14ac:dyDescent="0.25">
      <c r="A139" s="1" t="s">
        <v>743</v>
      </c>
      <c r="C139" s="4" t="s">
        <v>791</v>
      </c>
      <c r="D139" s="2" t="s">
        <v>792</v>
      </c>
      <c r="E139" s="3" t="s">
        <v>793</v>
      </c>
      <c r="AX139" t="s">
        <v>0</v>
      </c>
    </row>
    <row r="140" spans="1:50" x14ac:dyDescent="0.25">
      <c r="A140" s="1" t="s">
        <v>745</v>
      </c>
      <c r="B140" t="s">
        <v>27</v>
      </c>
      <c r="C140" s="4" t="s">
        <v>797</v>
      </c>
      <c r="D140" s="2" t="s">
        <v>798</v>
      </c>
      <c r="E140" s="3" t="s">
        <v>799</v>
      </c>
      <c r="AX140" t="s">
        <v>0</v>
      </c>
    </row>
    <row r="141" spans="1:50" x14ac:dyDescent="0.25">
      <c r="A141" s="1" t="s">
        <v>745</v>
      </c>
      <c r="B141" t="s">
        <v>805</v>
      </c>
      <c r="C141" s="4" t="s">
        <v>800</v>
      </c>
      <c r="D141" s="2" t="s">
        <v>801</v>
      </c>
      <c r="E141" s="3" t="s">
        <v>802</v>
      </c>
      <c r="AX141" t="s">
        <v>0</v>
      </c>
    </row>
    <row r="142" spans="1:50" x14ac:dyDescent="0.25">
      <c r="A142" s="1" t="s">
        <v>745</v>
      </c>
      <c r="C142" s="4" t="s">
        <v>806</v>
      </c>
      <c r="D142" s="2" t="s">
        <v>807</v>
      </c>
      <c r="E142" s="3" t="s">
        <v>808</v>
      </c>
      <c r="AX142" t="s">
        <v>0</v>
      </c>
    </row>
    <row r="143" spans="1:50" x14ac:dyDescent="0.25">
      <c r="A143" s="1" t="s">
        <v>743</v>
      </c>
      <c r="C143" s="4" t="s">
        <v>809</v>
      </c>
      <c r="D143" s="2" t="s">
        <v>809</v>
      </c>
      <c r="E143" s="3" t="s">
        <v>810</v>
      </c>
      <c r="AX143" t="s">
        <v>0</v>
      </c>
    </row>
    <row r="144" spans="1:50" x14ac:dyDescent="0.25">
      <c r="A144" s="1" t="s">
        <v>744</v>
      </c>
      <c r="C144" s="4" t="s">
        <v>815</v>
      </c>
      <c r="D144" s="2" t="s">
        <v>814</v>
      </c>
      <c r="E144" s="3" t="s">
        <v>816</v>
      </c>
      <c r="AX144" t="s">
        <v>0</v>
      </c>
    </row>
    <row r="145" spans="1:58" x14ac:dyDescent="0.25">
      <c r="A145" s="1" t="s">
        <v>743</v>
      </c>
      <c r="C145" s="4" t="s">
        <v>820</v>
      </c>
      <c r="D145" s="2" t="s">
        <v>821</v>
      </c>
      <c r="E145" s="3" t="s">
        <v>843</v>
      </c>
      <c r="AY145" t="s">
        <v>0</v>
      </c>
    </row>
    <row r="146" spans="1:58" x14ac:dyDescent="0.25">
      <c r="A146" s="1" t="s">
        <v>743</v>
      </c>
      <c r="C146" s="4" t="s">
        <v>825</v>
      </c>
      <c r="D146" s="2" t="s">
        <v>826</v>
      </c>
      <c r="E146" s="3" t="s">
        <v>842</v>
      </c>
      <c r="AY146" t="s">
        <v>0</v>
      </c>
    </row>
    <row r="147" spans="1:58" x14ac:dyDescent="0.25">
      <c r="A147" s="1" t="s">
        <v>743</v>
      </c>
      <c r="C147" s="4" t="s">
        <v>846</v>
      </c>
      <c r="D147" s="2" t="s">
        <v>847</v>
      </c>
      <c r="E147" s="3" t="s">
        <v>848</v>
      </c>
      <c r="AZ147" t="s">
        <v>0</v>
      </c>
      <c r="BA147" t="s">
        <v>0</v>
      </c>
      <c r="BB147" t="s">
        <v>0</v>
      </c>
    </row>
    <row r="148" spans="1:58" x14ac:dyDescent="0.25">
      <c r="A148" s="1" t="s">
        <v>743</v>
      </c>
      <c r="C148" s="4" t="s">
        <v>849</v>
      </c>
      <c r="D148" s="2" t="s">
        <v>850</v>
      </c>
      <c r="E148" s="3" t="s">
        <v>851</v>
      </c>
      <c r="AZ148" t="s">
        <v>0</v>
      </c>
      <c r="BA148" t="s">
        <v>0</v>
      </c>
      <c r="BB148" t="s">
        <v>0</v>
      </c>
      <c r="BF148" t="s">
        <v>0</v>
      </c>
    </row>
    <row r="149" spans="1:58" x14ac:dyDescent="0.25">
      <c r="A149" s="1" t="s">
        <v>745</v>
      </c>
      <c r="B149" t="s">
        <v>805</v>
      </c>
      <c r="C149" s="4" t="s">
        <v>871</v>
      </c>
      <c r="D149" s="2" t="s">
        <v>871</v>
      </c>
      <c r="E149" s="3" t="s">
        <v>872</v>
      </c>
      <c r="BA149" t="s">
        <v>0</v>
      </c>
      <c r="BF149" t="s">
        <v>0</v>
      </c>
    </row>
    <row r="150" spans="1:58" x14ac:dyDescent="0.25">
      <c r="A150" s="1" t="s">
        <v>743</v>
      </c>
      <c r="C150" s="4" t="s">
        <v>879</v>
      </c>
      <c r="D150" s="2" t="s">
        <v>881</v>
      </c>
      <c r="E150" s="3" t="s">
        <v>884</v>
      </c>
      <c r="BC150" t="s">
        <v>0</v>
      </c>
    </row>
    <row r="151" spans="1:58" x14ac:dyDescent="0.25">
      <c r="A151" s="1" t="s">
        <v>743</v>
      </c>
      <c r="C151" s="4" t="s">
        <v>880</v>
      </c>
      <c r="D151" s="2" t="s">
        <v>882</v>
      </c>
      <c r="E151" s="3" t="s">
        <v>883</v>
      </c>
      <c r="BC151" t="s">
        <v>0</v>
      </c>
    </row>
    <row r="152" spans="1:58" x14ac:dyDescent="0.25">
      <c r="A152" s="1" t="s">
        <v>743</v>
      </c>
      <c r="C152" s="4" t="s">
        <v>894</v>
      </c>
      <c r="D152" s="2" t="s">
        <v>895</v>
      </c>
      <c r="E152" s="3" t="s">
        <v>896</v>
      </c>
      <c r="BA152" t="s">
        <v>0</v>
      </c>
    </row>
    <row r="153" spans="1:58" x14ac:dyDescent="0.25">
      <c r="A153" s="1" t="s">
        <v>743</v>
      </c>
      <c r="C153" s="4" t="s">
        <v>915</v>
      </c>
      <c r="D153" s="2" t="s">
        <v>916</v>
      </c>
      <c r="E153" s="3" t="s">
        <v>917</v>
      </c>
      <c r="BD153" t="s">
        <v>0</v>
      </c>
    </row>
    <row r="154" spans="1:58" x14ac:dyDescent="0.25">
      <c r="A154" s="1" t="s">
        <v>743</v>
      </c>
      <c r="C154" s="4" t="s">
        <v>929</v>
      </c>
      <c r="D154" s="2" t="s">
        <v>930</v>
      </c>
      <c r="E154" s="3" t="s">
        <v>931</v>
      </c>
      <c r="BE154" t="s">
        <v>0</v>
      </c>
    </row>
    <row r="155" spans="1:58" x14ac:dyDescent="0.25">
      <c r="A155" s="1" t="s">
        <v>743</v>
      </c>
      <c r="C155" s="4" t="s">
        <v>946</v>
      </c>
      <c r="D155" s="2" t="s">
        <v>947</v>
      </c>
      <c r="E155" s="3" t="s">
        <v>948</v>
      </c>
      <c r="BF155" t="s">
        <v>0</v>
      </c>
    </row>
    <row r="156" spans="1:58" x14ac:dyDescent="0.25">
      <c r="A156" s="1"/>
      <c r="C156" s="4"/>
      <c r="D156" s="2"/>
      <c r="E156" s="3"/>
    </row>
    <row r="157" spans="1:58" x14ac:dyDescent="0.25">
      <c r="A157" s="1"/>
      <c r="C157" s="4"/>
      <c r="D157" s="2"/>
      <c r="E157" s="3"/>
    </row>
    <row r="158" spans="1:58" x14ac:dyDescent="0.25">
      <c r="A158" s="1"/>
      <c r="C158" s="4"/>
      <c r="D158" s="2"/>
      <c r="E158" s="3"/>
    </row>
    <row r="159" spans="1:58" x14ac:dyDescent="0.25">
      <c r="A159" s="1"/>
      <c r="C159" s="4"/>
      <c r="D159" s="2"/>
      <c r="E159" s="3"/>
    </row>
    <row r="160" spans="1:58" x14ac:dyDescent="0.25">
      <c r="A160" s="1"/>
      <c r="C160" s="4"/>
      <c r="D160" s="2"/>
      <c r="E160" s="3"/>
    </row>
    <row r="161" spans="1:5" x14ac:dyDescent="0.25">
      <c r="A161" s="1"/>
      <c r="C161" s="4"/>
      <c r="D161" s="2"/>
      <c r="E161" s="3"/>
    </row>
    <row r="162" spans="1:5" x14ac:dyDescent="0.25">
      <c r="A162" s="1"/>
      <c r="C162" s="4"/>
      <c r="D162" s="2"/>
      <c r="E162" s="3"/>
    </row>
    <row r="163" spans="1:5" x14ac:dyDescent="0.25">
      <c r="A163" s="1"/>
      <c r="C163" s="4"/>
      <c r="D163" s="2"/>
      <c r="E163" s="3"/>
    </row>
    <row r="164" spans="1:5" x14ac:dyDescent="0.25">
      <c r="A164" s="1"/>
      <c r="C164" s="4"/>
      <c r="D164" s="2"/>
      <c r="E164" s="3"/>
    </row>
    <row r="165" spans="1:5" x14ac:dyDescent="0.25">
      <c r="A165" s="1"/>
      <c r="C165" s="4"/>
      <c r="D165" s="2"/>
      <c r="E165" s="3"/>
    </row>
    <row r="166" spans="1:5" x14ac:dyDescent="0.25">
      <c r="A166" s="1"/>
      <c r="C166" s="4"/>
      <c r="D166" s="2"/>
      <c r="E166" s="3"/>
    </row>
    <row r="167" spans="1:5" x14ac:dyDescent="0.25">
      <c r="A167" s="1"/>
      <c r="C167" s="4"/>
      <c r="D167" s="2"/>
      <c r="E167" s="3"/>
    </row>
    <row r="168" spans="1:5" x14ac:dyDescent="0.25">
      <c r="A168" s="1"/>
      <c r="C168" s="4"/>
      <c r="D168" s="2"/>
      <c r="E168" s="3"/>
    </row>
    <row r="169" spans="1:5" x14ac:dyDescent="0.25">
      <c r="A169" s="1"/>
      <c r="C169" s="4"/>
      <c r="D169" s="2"/>
      <c r="E169" s="3"/>
    </row>
    <row r="170" spans="1:5" x14ac:dyDescent="0.25">
      <c r="A170" s="1"/>
      <c r="C170" s="4"/>
      <c r="D170" s="2"/>
      <c r="E170" s="3"/>
    </row>
    <row r="171" spans="1:5" x14ac:dyDescent="0.25">
      <c r="A171" s="1"/>
      <c r="C171" s="4"/>
      <c r="D171" s="2"/>
      <c r="E171" s="3"/>
    </row>
    <row r="172" spans="1:5" x14ac:dyDescent="0.25">
      <c r="A172" s="1"/>
      <c r="C172" s="4"/>
      <c r="D172" s="2"/>
      <c r="E172" s="3"/>
    </row>
    <row r="173" spans="1:5" x14ac:dyDescent="0.25">
      <c r="A173" s="1"/>
      <c r="C173" s="4"/>
      <c r="D173" s="2"/>
      <c r="E173" s="3"/>
    </row>
    <row r="174" spans="1:5" x14ac:dyDescent="0.25">
      <c r="A174" s="1"/>
      <c r="C174" s="4"/>
      <c r="D174" s="2"/>
      <c r="E174" s="3"/>
    </row>
    <row r="175" spans="1:5" x14ac:dyDescent="0.25">
      <c r="A175" s="1"/>
      <c r="C175" s="4"/>
      <c r="D175" s="2"/>
      <c r="E175" s="3"/>
    </row>
    <row r="176" spans="1:5" x14ac:dyDescent="0.25">
      <c r="A176" s="1"/>
      <c r="C176" s="4"/>
      <c r="D176" s="2"/>
      <c r="E176" s="3"/>
    </row>
    <row r="177" spans="1:5" x14ac:dyDescent="0.25">
      <c r="A177" s="1"/>
      <c r="C177" s="4"/>
      <c r="D177" s="2"/>
      <c r="E177" s="3"/>
    </row>
    <row r="178" spans="1:5" x14ac:dyDescent="0.25">
      <c r="A178" s="1"/>
      <c r="C178" s="4"/>
      <c r="D178" s="2"/>
      <c r="E178" s="3"/>
    </row>
    <row r="179" spans="1:5" x14ac:dyDescent="0.25">
      <c r="A179" s="1"/>
      <c r="C179" s="4"/>
      <c r="D179" s="2"/>
      <c r="E179" s="3"/>
    </row>
    <row r="180" spans="1:5" x14ac:dyDescent="0.25">
      <c r="A180" s="1"/>
      <c r="C180" s="4"/>
      <c r="D180" s="2"/>
      <c r="E180" s="3"/>
    </row>
    <row r="181" spans="1:5" x14ac:dyDescent="0.25">
      <c r="A181" s="1"/>
      <c r="C181" s="4"/>
      <c r="D181" s="2"/>
      <c r="E181" s="3"/>
    </row>
    <row r="182" spans="1:5" x14ac:dyDescent="0.25">
      <c r="A182" s="1"/>
      <c r="C182" s="4"/>
      <c r="D182" s="2"/>
      <c r="E182" s="3"/>
    </row>
    <row r="183" spans="1:5" x14ac:dyDescent="0.25">
      <c r="A183" s="1"/>
      <c r="C183" s="4"/>
      <c r="D183" s="2"/>
      <c r="E183" s="3"/>
    </row>
    <row r="184" spans="1:5" x14ac:dyDescent="0.25">
      <c r="A184" s="1"/>
      <c r="C184" s="4"/>
      <c r="D184" s="2"/>
      <c r="E184" s="3"/>
    </row>
    <row r="185" spans="1:5" x14ac:dyDescent="0.25">
      <c r="A185" s="1"/>
      <c r="C185" s="4"/>
      <c r="D185" s="2"/>
      <c r="E185" s="3"/>
    </row>
    <row r="186" spans="1:5" x14ac:dyDescent="0.25">
      <c r="A186" s="1"/>
      <c r="C186" s="4"/>
      <c r="D186" s="2"/>
      <c r="E186" s="3"/>
    </row>
    <row r="187" spans="1:5" x14ac:dyDescent="0.25">
      <c r="A187" s="1"/>
      <c r="C187" s="4"/>
      <c r="D187" s="2"/>
      <c r="E187" s="3"/>
    </row>
    <row r="188" spans="1:5" x14ac:dyDescent="0.25">
      <c r="A188" s="1"/>
      <c r="C188" s="4"/>
      <c r="D188" s="2"/>
      <c r="E188" s="3"/>
    </row>
    <row r="189" spans="1:5" x14ac:dyDescent="0.25">
      <c r="A189" s="1"/>
      <c r="C189" s="4"/>
      <c r="D189" s="2"/>
      <c r="E189" s="3"/>
    </row>
    <row r="190" spans="1:5" x14ac:dyDescent="0.25">
      <c r="A190" s="1"/>
      <c r="C190" s="4"/>
      <c r="D190" s="2"/>
      <c r="E190" s="3"/>
    </row>
    <row r="191" spans="1:5" x14ac:dyDescent="0.25">
      <c r="A191" s="1"/>
      <c r="C191" s="4"/>
      <c r="D191" s="2"/>
      <c r="E191" s="3"/>
    </row>
    <row r="192" spans="1:5" x14ac:dyDescent="0.25">
      <c r="A192" s="1"/>
      <c r="C192" s="4"/>
      <c r="D192" s="2"/>
      <c r="E192" s="3"/>
    </row>
    <row r="193" spans="1:5" x14ac:dyDescent="0.25">
      <c r="A193" s="1"/>
      <c r="C193" s="4"/>
      <c r="D193" s="2"/>
      <c r="E193" s="3"/>
    </row>
    <row r="194" spans="1:5" x14ac:dyDescent="0.25">
      <c r="A194" s="1"/>
      <c r="C194" s="4"/>
      <c r="D194" s="2"/>
      <c r="E194" s="3"/>
    </row>
    <row r="195" spans="1:5" x14ac:dyDescent="0.25">
      <c r="A195" s="1"/>
      <c r="C195" s="4"/>
      <c r="D195" s="2"/>
      <c r="E195" s="3"/>
    </row>
    <row r="196" spans="1:5" x14ac:dyDescent="0.25">
      <c r="A196" s="1"/>
      <c r="C196" s="4"/>
      <c r="D196" s="2"/>
      <c r="E196" s="3"/>
    </row>
    <row r="197" spans="1:5" x14ac:dyDescent="0.25">
      <c r="A197" s="1"/>
      <c r="C197" s="4"/>
      <c r="D197" s="2"/>
      <c r="E197" s="3"/>
    </row>
    <row r="198" spans="1:5" x14ac:dyDescent="0.25">
      <c r="A198" s="1"/>
      <c r="C198" s="4"/>
      <c r="D198" s="2"/>
      <c r="E198" s="3"/>
    </row>
    <row r="199" spans="1:5" x14ac:dyDescent="0.25">
      <c r="A199" s="1"/>
      <c r="C199" s="4"/>
      <c r="D199" s="2"/>
      <c r="E199" s="3"/>
    </row>
    <row r="200" spans="1:5" x14ac:dyDescent="0.25">
      <c r="A200" s="1"/>
      <c r="C200" s="4"/>
      <c r="D200" s="2"/>
      <c r="E200" s="3"/>
    </row>
    <row r="201" spans="1:5" x14ac:dyDescent="0.25">
      <c r="A201" s="1"/>
      <c r="C201" s="4"/>
      <c r="D201" s="2"/>
      <c r="E201" s="3"/>
    </row>
    <row r="202" spans="1:5" x14ac:dyDescent="0.25">
      <c r="A202" s="1"/>
      <c r="C202" s="4"/>
      <c r="D202" s="2"/>
      <c r="E202" s="3"/>
    </row>
    <row r="203" spans="1:5" x14ac:dyDescent="0.25">
      <c r="A203" s="1"/>
      <c r="C203" s="4"/>
      <c r="D203" s="2"/>
      <c r="E203" s="3"/>
    </row>
    <row r="204" spans="1:5" x14ac:dyDescent="0.25">
      <c r="A204" s="1"/>
      <c r="C204" s="4"/>
      <c r="D204" s="2"/>
      <c r="E204" s="3"/>
    </row>
    <row r="205" spans="1:5" x14ac:dyDescent="0.25">
      <c r="A205" s="1"/>
      <c r="C205" s="4"/>
      <c r="D205" s="2"/>
      <c r="E205" s="3"/>
    </row>
    <row r="206" spans="1:5" x14ac:dyDescent="0.25">
      <c r="A206" s="1"/>
      <c r="C206" s="4"/>
      <c r="D206" s="2"/>
      <c r="E206" s="3"/>
    </row>
    <row r="207" spans="1:5" x14ac:dyDescent="0.25">
      <c r="A207" s="1"/>
      <c r="C207" s="4"/>
      <c r="D207" s="2"/>
      <c r="E207" s="3"/>
    </row>
    <row r="208" spans="1:5" x14ac:dyDescent="0.25">
      <c r="A208" s="1"/>
      <c r="C208" s="4"/>
      <c r="D208" s="2"/>
      <c r="E208" s="3"/>
    </row>
    <row r="209" spans="1:5" x14ac:dyDescent="0.25">
      <c r="A209" s="1"/>
      <c r="C209" s="4"/>
      <c r="D209" s="2"/>
      <c r="E209" s="3"/>
    </row>
    <row r="210" spans="1:5" x14ac:dyDescent="0.25">
      <c r="A210" s="1"/>
      <c r="C210" s="4"/>
      <c r="D210" s="2"/>
      <c r="E210" s="3"/>
    </row>
    <row r="211" spans="1:5" x14ac:dyDescent="0.25">
      <c r="A211" s="1"/>
      <c r="C211" s="4"/>
      <c r="D211" s="2"/>
      <c r="E211" s="3"/>
    </row>
    <row r="212" spans="1:5" x14ac:dyDescent="0.25">
      <c r="A212" s="1"/>
      <c r="C212" s="4"/>
      <c r="D212" s="2"/>
      <c r="E212" s="3"/>
    </row>
    <row r="213" spans="1:5" x14ac:dyDescent="0.25">
      <c r="A213" s="1"/>
      <c r="C213" s="4"/>
      <c r="D213" s="2"/>
      <c r="E213" s="3"/>
    </row>
    <row r="214" spans="1:5" x14ac:dyDescent="0.25">
      <c r="A214" s="1"/>
      <c r="C214" s="4"/>
      <c r="D214" s="2"/>
      <c r="E214" s="3"/>
    </row>
    <row r="215" spans="1:5" x14ac:dyDescent="0.25">
      <c r="A215" s="1"/>
      <c r="C215" s="4"/>
      <c r="D215" s="2"/>
      <c r="E215" s="3"/>
    </row>
    <row r="216" spans="1:5" x14ac:dyDescent="0.25">
      <c r="A216" s="1"/>
      <c r="C216" s="4"/>
      <c r="D216" s="2"/>
      <c r="E216" s="3"/>
    </row>
    <row r="217" spans="1:5" x14ac:dyDescent="0.25">
      <c r="A217" s="1"/>
      <c r="C217" s="4"/>
      <c r="D217" s="2"/>
      <c r="E217" s="3"/>
    </row>
    <row r="218" spans="1:5" x14ac:dyDescent="0.25">
      <c r="A218" s="1"/>
      <c r="C218" s="4"/>
      <c r="D218" s="2"/>
      <c r="E218" s="3"/>
    </row>
    <row r="219" spans="1:5" x14ac:dyDescent="0.25">
      <c r="A219" s="1"/>
      <c r="C219" s="4"/>
      <c r="D219" s="2"/>
      <c r="E219" s="3"/>
    </row>
    <row r="220" spans="1:5" x14ac:dyDescent="0.25">
      <c r="A220" s="1"/>
      <c r="C220" s="4"/>
      <c r="D220" s="2"/>
      <c r="E220" s="3"/>
    </row>
    <row r="221" spans="1:5" x14ac:dyDescent="0.25">
      <c r="A221" s="1"/>
      <c r="C221" s="4"/>
      <c r="D221" s="2"/>
      <c r="E221" s="3"/>
    </row>
    <row r="222" spans="1:5" x14ac:dyDescent="0.25">
      <c r="A222" s="1"/>
      <c r="C222" s="4"/>
      <c r="D222" s="2"/>
      <c r="E222" s="3"/>
    </row>
    <row r="223" spans="1:5" x14ac:dyDescent="0.25">
      <c r="A223" s="1"/>
      <c r="C223" s="4"/>
      <c r="D223" s="2"/>
      <c r="E223" s="3"/>
    </row>
    <row r="224" spans="1:5" x14ac:dyDescent="0.25">
      <c r="A224" s="1"/>
      <c r="C224" s="4"/>
      <c r="D224" s="2"/>
      <c r="E224" s="3"/>
    </row>
    <row r="225" spans="1:5" x14ac:dyDescent="0.25">
      <c r="A225" s="1"/>
      <c r="C225" s="4"/>
      <c r="D225" s="2"/>
      <c r="E225" s="3"/>
    </row>
    <row r="226" spans="1:5" x14ac:dyDescent="0.25">
      <c r="A226" s="1"/>
      <c r="C226" s="4"/>
      <c r="D226" s="2"/>
      <c r="E226" s="3"/>
    </row>
    <row r="227" spans="1:5" x14ac:dyDescent="0.25">
      <c r="A227" s="1"/>
      <c r="C227" s="4"/>
      <c r="D227" s="2"/>
      <c r="E227" s="3"/>
    </row>
    <row r="228" spans="1:5" x14ac:dyDescent="0.25">
      <c r="A228" s="1"/>
      <c r="C228" s="4"/>
      <c r="D228" s="2"/>
      <c r="E228" s="3"/>
    </row>
    <row r="229" spans="1:5" x14ac:dyDescent="0.25">
      <c r="A229" s="1"/>
      <c r="C229" s="4"/>
      <c r="D229" s="2"/>
      <c r="E229" s="3"/>
    </row>
    <row r="230" spans="1:5" x14ac:dyDescent="0.25">
      <c r="A230" s="1"/>
      <c r="C230" s="4"/>
      <c r="D230" s="2"/>
      <c r="E230" s="3"/>
    </row>
    <row r="231" spans="1:5" x14ac:dyDescent="0.25">
      <c r="A231" s="1"/>
      <c r="C231" s="4"/>
      <c r="D231" s="2"/>
      <c r="E231" s="3"/>
    </row>
    <row r="232" spans="1:5" x14ac:dyDescent="0.25">
      <c r="A232" s="1"/>
      <c r="C232" s="4"/>
      <c r="D232" s="2"/>
      <c r="E232" s="3"/>
    </row>
    <row r="233" spans="1:5" x14ac:dyDescent="0.25">
      <c r="A233" s="1"/>
      <c r="C233" s="4"/>
      <c r="D233" s="2"/>
      <c r="E233" s="3"/>
    </row>
    <row r="234" spans="1:5" x14ac:dyDescent="0.25">
      <c r="A234" s="1"/>
      <c r="C234" s="4"/>
      <c r="D234" s="2"/>
      <c r="E234" s="3"/>
    </row>
    <row r="235" spans="1:5" x14ac:dyDescent="0.25">
      <c r="A235" s="1"/>
      <c r="C235" s="4"/>
      <c r="D235" s="2"/>
      <c r="E235" s="3"/>
    </row>
    <row r="236" spans="1:5" x14ac:dyDescent="0.25">
      <c r="A236" s="1"/>
      <c r="C236" s="4"/>
      <c r="D236" s="2"/>
      <c r="E236" s="3"/>
    </row>
    <row r="237" spans="1:5" x14ac:dyDescent="0.25">
      <c r="A237" s="1"/>
      <c r="C237" s="4"/>
      <c r="D237" s="2"/>
      <c r="E237" s="3"/>
    </row>
    <row r="238" spans="1:5" x14ac:dyDescent="0.25">
      <c r="A238" s="1"/>
      <c r="C238" s="4"/>
      <c r="D238" s="2"/>
      <c r="E238" s="3"/>
    </row>
    <row r="239" spans="1:5" x14ac:dyDescent="0.25">
      <c r="A239" s="1"/>
      <c r="C239" s="4"/>
      <c r="D239" s="2"/>
      <c r="E239" s="3"/>
    </row>
    <row r="240" spans="1:5" x14ac:dyDescent="0.25">
      <c r="A240" s="1"/>
      <c r="C240" s="4"/>
      <c r="D240" s="2"/>
      <c r="E240" s="3"/>
    </row>
    <row r="241" spans="1:5" x14ac:dyDescent="0.25">
      <c r="A241" s="1"/>
      <c r="C241" s="4"/>
      <c r="D241" s="2"/>
      <c r="E241" s="3"/>
    </row>
    <row r="242" spans="1:5" x14ac:dyDescent="0.25">
      <c r="A242" s="1"/>
      <c r="C242" s="4"/>
      <c r="D242" s="2"/>
      <c r="E242" s="3"/>
    </row>
    <row r="243" spans="1:5" x14ac:dyDescent="0.25">
      <c r="A243" s="1"/>
      <c r="C243" s="4"/>
      <c r="D243" s="2"/>
      <c r="E243" s="3"/>
    </row>
    <row r="244" spans="1:5" x14ac:dyDescent="0.25">
      <c r="A244" s="1"/>
      <c r="C244" s="4"/>
      <c r="D244" s="2"/>
      <c r="E244" s="3"/>
    </row>
    <row r="245" spans="1:5" x14ac:dyDescent="0.25">
      <c r="A245" s="1"/>
      <c r="C245" s="4"/>
      <c r="D245" s="2"/>
      <c r="E245" s="3"/>
    </row>
    <row r="246" spans="1:5" x14ac:dyDescent="0.25">
      <c r="A246" s="1"/>
      <c r="C246" s="4"/>
      <c r="D246" s="2"/>
      <c r="E246" s="3"/>
    </row>
    <row r="247" spans="1:5" x14ac:dyDescent="0.25">
      <c r="A247" s="1"/>
      <c r="C247" s="4"/>
      <c r="D247" s="2"/>
      <c r="E247" s="3"/>
    </row>
    <row r="248" spans="1:5" x14ac:dyDescent="0.25">
      <c r="A248" s="1"/>
      <c r="C248" s="4"/>
      <c r="D248" s="2"/>
      <c r="E248" s="3"/>
    </row>
    <row r="249" spans="1:5" x14ac:dyDescent="0.25">
      <c r="A249" s="1"/>
      <c r="C249" s="4"/>
      <c r="D249" s="2"/>
      <c r="E249" s="3"/>
    </row>
    <row r="250" spans="1:5" x14ac:dyDescent="0.25">
      <c r="A250" s="1"/>
      <c r="C250" s="4"/>
      <c r="D250" s="2"/>
      <c r="E250" s="3"/>
    </row>
    <row r="251" spans="1:5" x14ac:dyDescent="0.25">
      <c r="A251" s="1"/>
      <c r="C251" s="4"/>
      <c r="D251" s="2"/>
      <c r="E251" s="3"/>
    </row>
    <row r="252" spans="1:5" x14ac:dyDescent="0.25">
      <c r="A252" s="1"/>
      <c r="C252" s="4"/>
      <c r="D252" s="2"/>
      <c r="E252" s="3"/>
    </row>
    <row r="253" spans="1:5" x14ac:dyDescent="0.25">
      <c r="A253" s="1"/>
      <c r="C253" s="4"/>
      <c r="D253" s="2"/>
      <c r="E253" s="3"/>
    </row>
    <row r="254" spans="1:5" x14ac:dyDescent="0.25">
      <c r="A254" s="1"/>
      <c r="C254" s="4"/>
      <c r="D254" s="2"/>
      <c r="E254" s="3"/>
    </row>
    <row r="255" spans="1:5" x14ac:dyDescent="0.25">
      <c r="A255" s="1"/>
      <c r="C255" s="4"/>
      <c r="D255" s="2"/>
      <c r="E255" s="3"/>
    </row>
    <row r="256" spans="1:5" x14ac:dyDescent="0.25">
      <c r="A256" s="1"/>
      <c r="C256" s="4"/>
      <c r="D256" s="2"/>
      <c r="E256" s="3"/>
    </row>
    <row r="257" spans="1:5" x14ac:dyDescent="0.25">
      <c r="A257" s="1"/>
      <c r="C257" s="4"/>
      <c r="D257" s="2"/>
      <c r="E257" s="3"/>
    </row>
    <row r="258" spans="1:5" x14ac:dyDescent="0.25">
      <c r="A258" s="1"/>
      <c r="C258" s="4"/>
      <c r="D258" s="2"/>
      <c r="E258" s="3"/>
    </row>
    <row r="259" spans="1:5" x14ac:dyDescent="0.25">
      <c r="A259" s="1"/>
      <c r="C259" s="4"/>
      <c r="D259" s="2"/>
      <c r="E259" s="3"/>
    </row>
    <row r="260" spans="1:5" x14ac:dyDescent="0.25">
      <c r="A260" s="1"/>
      <c r="C260" s="4"/>
      <c r="D260" s="2"/>
      <c r="E260" s="3"/>
    </row>
    <row r="261" spans="1:5" x14ac:dyDescent="0.25">
      <c r="A261" s="1"/>
      <c r="C261" s="4"/>
      <c r="D261" s="2"/>
      <c r="E261" s="3"/>
    </row>
    <row r="262" spans="1:5" x14ac:dyDescent="0.25">
      <c r="A262" s="1"/>
      <c r="C262" s="4"/>
      <c r="D262" s="2"/>
      <c r="E262" s="3"/>
    </row>
    <row r="263" spans="1:5" x14ac:dyDescent="0.25">
      <c r="A263" s="1"/>
      <c r="C263" s="4"/>
      <c r="D263" s="2"/>
      <c r="E263" s="3"/>
    </row>
    <row r="264" spans="1:5" x14ac:dyDescent="0.25">
      <c r="A264" s="1"/>
      <c r="C264" s="4"/>
      <c r="D264" s="2"/>
      <c r="E264" s="3"/>
    </row>
    <row r="265" spans="1:5" x14ac:dyDescent="0.25">
      <c r="A265" s="1"/>
      <c r="C265" s="4"/>
      <c r="D265" s="2"/>
      <c r="E265" s="3"/>
    </row>
    <row r="266" spans="1:5" x14ac:dyDescent="0.25">
      <c r="A266" s="1"/>
      <c r="C266" s="4"/>
      <c r="D266" s="2"/>
      <c r="E266" s="3"/>
    </row>
    <row r="267" spans="1:5" x14ac:dyDescent="0.25">
      <c r="A267" s="1"/>
      <c r="C267" s="4"/>
      <c r="D267" s="2"/>
      <c r="E267" s="3"/>
    </row>
    <row r="268" spans="1:5" x14ac:dyDescent="0.25">
      <c r="A268" s="1"/>
      <c r="C268" s="4"/>
      <c r="D268" s="2"/>
      <c r="E268" s="3"/>
    </row>
    <row r="269" spans="1:5" x14ac:dyDescent="0.25">
      <c r="A269" s="1"/>
      <c r="C269" s="4"/>
      <c r="D269" s="2"/>
      <c r="E269" s="3"/>
    </row>
    <row r="270" spans="1:5" x14ac:dyDescent="0.25">
      <c r="A270" s="1"/>
      <c r="C270" s="4"/>
      <c r="D270" s="2"/>
      <c r="E270" s="3"/>
    </row>
    <row r="271" spans="1:5" x14ac:dyDescent="0.25">
      <c r="A271" s="1"/>
      <c r="C271" s="4"/>
      <c r="D271" s="2"/>
      <c r="E271" s="3"/>
    </row>
    <row r="272" spans="1:5" x14ac:dyDescent="0.25">
      <c r="A272" s="1"/>
      <c r="C272" s="4"/>
      <c r="D272" s="2"/>
      <c r="E272" s="3"/>
    </row>
    <row r="273" spans="1:5" x14ac:dyDescent="0.25">
      <c r="A273" s="1"/>
      <c r="C273" s="4"/>
      <c r="D273" s="2"/>
      <c r="E273" s="3"/>
    </row>
    <row r="274" spans="1:5" x14ac:dyDescent="0.25">
      <c r="A274" s="1"/>
      <c r="C274" s="4"/>
      <c r="D274" s="2"/>
      <c r="E274" s="3"/>
    </row>
    <row r="275" spans="1:5" x14ac:dyDescent="0.25">
      <c r="A275" s="1"/>
      <c r="C275" s="4"/>
      <c r="D275" s="2"/>
      <c r="E275" s="3"/>
    </row>
    <row r="276" spans="1:5" x14ac:dyDescent="0.25">
      <c r="A276" s="1"/>
      <c r="C276" s="4"/>
      <c r="D276" s="2"/>
      <c r="E276" s="3"/>
    </row>
    <row r="277" spans="1:5" x14ac:dyDescent="0.25">
      <c r="A277" s="1"/>
      <c r="C277" s="4"/>
      <c r="D277" s="2"/>
      <c r="E277" s="3"/>
    </row>
    <row r="278" spans="1:5" x14ac:dyDescent="0.25">
      <c r="A278" s="1"/>
      <c r="C278" s="4"/>
      <c r="D278" s="2"/>
      <c r="E278" s="3"/>
    </row>
    <row r="279" spans="1:5" x14ac:dyDescent="0.25">
      <c r="A279" s="1"/>
      <c r="C279" s="4"/>
      <c r="D279" s="2"/>
      <c r="E279" s="3"/>
    </row>
    <row r="280" spans="1:5" x14ac:dyDescent="0.25">
      <c r="A280" s="1"/>
      <c r="C280" s="4"/>
      <c r="D280" s="2"/>
      <c r="E280" s="3"/>
    </row>
    <row r="281" spans="1:5" x14ac:dyDescent="0.25">
      <c r="A281" s="1"/>
      <c r="C281" s="4"/>
      <c r="D281" s="2"/>
      <c r="E281" s="3"/>
    </row>
    <row r="282" spans="1:5" x14ac:dyDescent="0.25">
      <c r="A282" s="1"/>
      <c r="C282" s="4"/>
      <c r="D282" s="2"/>
      <c r="E282" s="3"/>
    </row>
    <row r="283" spans="1:5" x14ac:dyDescent="0.25">
      <c r="A283" s="1"/>
      <c r="C283" s="4"/>
      <c r="D283" s="2"/>
      <c r="E283" s="3"/>
    </row>
    <row r="284" spans="1:5" x14ac:dyDescent="0.25">
      <c r="A284" s="1"/>
      <c r="C284" s="4"/>
      <c r="D284" s="2"/>
      <c r="E284" s="3"/>
    </row>
    <row r="285" spans="1:5" x14ac:dyDescent="0.25">
      <c r="A285" s="1"/>
      <c r="C285" s="4"/>
      <c r="D285" s="2"/>
      <c r="E285" s="3"/>
    </row>
    <row r="286" spans="1:5" x14ac:dyDescent="0.25">
      <c r="A286" s="1"/>
      <c r="C286" s="4"/>
      <c r="D286" s="2"/>
      <c r="E286" s="3"/>
    </row>
    <row r="287" spans="1:5" x14ac:dyDescent="0.25">
      <c r="A287" s="1"/>
      <c r="C287" s="4"/>
      <c r="D287" s="2"/>
      <c r="E287" s="3"/>
    </row>
    <row r="288" spans="1:5" x14ac:dyDescent="0.25">
      <c r="A288" s="1"/>
      <c r="C288" s="4"/>
      <c r="D288" s="2"/>
      <c r="E288" s="3"/>
    </row>
    <row r="289" spans="1:5" x14ac:dyDescent="0.25">
      <c r="A289" s="1"/>
      <c r="C289" s="4"/>
      <c r="D289" s="2"/>
      <c r="E289" s="3"/>
    </row>
    <row r="290" spans="1:5" x14ac:dyDescent="0.25">
      <c r="A290" s="1"/>
      <c r="C290" s="4"/>
      <c r="D290" s="2"/>
      <c r="E290" s="3"/>
    </row>
    <row r="291" spans="1:5" x14ac:dyDescent="0.25">
      <c r="A291" s="1"/>
      <c r="C291" s="4"/>
      <c r="D291" s="2"/>
      <c r="E291" s="3"/>
    </row>
    <row r="292" spans="1:5" x14ac:dyDescent="0.25">
      <c r="A292" s="1"/>
      <c r="C292" s="4"/>
      <c r="D292" s="2"/>
      <c r="E292" s="3"/>
    </row>
    <row r="293" spans="1:5" x14ac:dyDescent="0.25">
      <c r="A293" s="1"/>
      <c r="C293" s="4"/>
      <c r="D293" s="2"/>
      <c r="E293" s="3"/>
    </row>
    <row r="294" spans="1:5" x14ac:dyDescent="0.25">
      <c r="A294" s="1"/>
      <c r="C294" s="4"/>
      <c r="D294" s="2"/>
      <c r="E294" s="3"/>
    </row>
    <row r="295" spans="1:5" x14ac:dyDescent="0.25">
      <c r="A295" s="1"/>
      <c r="C295" s="4"/>
      <c r="D295" s="2"/>
      <c r="E295" s="3"/>
    </row>
    <row r="296" spans="1:5" x14ac:dyDescent="0.25">
      <c r="A296" s="1"/>
      <c r="C296" s="4"/>
      <c r="D296" s="2"/>
      <c r="E296" s="3"/>
    </row>
    <row r="297" spans="1:5" x14ac:dyDescent="0.25">
      <c r="A297" s="1"/>
      <c r="C297" s="4"/>
      <c r="D297" s="2"/>
      <c r="E297" s="3"/>
    </row>
    <row r="298" spans="1:5" x14ac:dyDescent="0.25">
      <c r="A298" s="1"/>
      <c r="C298" s="4"/>
      <c r="D298" s="2"/>
      <c r="E298" s="3"/>
    </row>
    <row r="299" spans="1:5" x14ac:dyDescent="0.25">
      <c r="A299" s="1"/>
      <c r="C299" s="4"/>
      <c r="D299" s="2"/>
      <c r="E299" s="3"/>
    </row>
    <row r="300" spans="1:5" x14ac:dyDescent="0.25">
      <c r="A300" s="1"/>
      <c r="C300" s="4"/>
      <c r="D300" s="2"/>
      <c r="E300" s="3"/>
    </row>
    <row r="301" spans="1:5" x14ac:dyDescent="0.25">
      <c r="A301" s="1"/>
      <c r="C301" s="4"/>
      <c r="D301" s="2"/>
      <c r="E301" s="3"/>
    </row>
    <row r="302" spans="1:5" x14ac:dyDescent="0.25">
      <c r="A302" s="21"/>
      <c r="B302" s="17"/>
      <c r="C302" s="23"/>
      <c r="D302" s="25"/>
      <c r="E302" s="27"/>
    </row>
  </sheetData>
  <autoFilter ref="A1:BF155" xr:uid="{00000000-0001-0000-0100-000000000000}"/>
  <conditionalFormatting sqref="A4:A148 A150:A302">
    <cfRule type="expression" dxfId="24" priority="39">
      <formula>IF(OR(A4="Číselníková hodnota", A4="Numerická hodnota",A4="Ano/Ne",A4="Multihodnota"),FALSE,TRUE)</formula>
    </cfRule>
  </conditionalFormatting>
  <conditionalFormatting sqref="F1:AV1 AY1:CW1">
    <cfRule type="expression" dxfId="23" priority="60">
      <formula>IF(COUNTIF($F$1:$CW$1,F1)&gt;1,TRUE,FALSE)</formula>
    </cfRule>
  </conditionalFormatting>
  <conditionalFormatting sqref="F2:R2 T2:AV2 AY2:BE2 BG2:CW2">
    <cfRule type="expression" dxfId="22" priority="62">
      <formula>IF(COUNTIF($F$2:$CW$2,F2)&gt;1,TRUE,FALSE)</formula>
    </cfRule>
  </conditionalFormatting>
  <conditionalFormatting sqref="F3:R3 T3:AV3 AY3:CW3">
    <cfRule type="expression" dxfId="21" priority="64">
      <formula>IF(COUNTIF($F$3:$CW$3,F3)&gt;1,TRUE,FALSE)</formula>
    </cfRule>
  </conditionalFormatting>
  <conditionalFormatting sqref="S2">
    <cfRule type="expression" dxfId="20" priority="21">
      <formula>IF(COUNTIF($F$2:$CW$2,S2)&gt;1,TRUE,FALSE)</formula>
    </cfRule>
  </conditionalFormatting>
  <conditionalFormatting sqref="S3">
    <cfRule type="expression" dxfId="19" priority="20">
      <formula>IF(COUNTIF($F$3:$CW$3,S3)&gt;1,TRUE,FALSE)</formula>
    </cfRule>
  </conditionalFormatting>
  <conditionalFormatting sqref="D4:E302">
    <cfRule type="expression" dxfId="18" priority="143">
      <formula>IF(COUNTIF(D$4:D$302,D4)&gt;1,TRUE,FALSE)</formula>
    </cfRule>
  </conditionalFormatting>
  <conditionalFormatting sqref="C4:C302">
    <cfRule type="expression" dxfId="17" priority="145">
      <formula>IF(COUNTIF(C$4:C$302,C4)&gt;1,TRUE,FALSE)</formula>
    </cfRule>
    <cfRule type="expression" dxfId="16" priority="146">
      <formula>IF(AND(LEN(C4)&lt;&gt;0,LEN(A4)=0),TRUE,FALSE)</formula>
    </cfRule>
  </conditionalFormatting>
  <conditionalFormatting sqref="AW1:AX1">
    <cfRule type="expression" dxfId="15" priority="3">
      <formula>IF(COUNTIF($F$1:$CW$1,AW1)&gt;1,TRUE,FALSE)</formula>
    </cfRule>
  </conditionalFormatting>
  <conditionalFormatting sqref="AW2:AX2">
    <cfRule type="expression" dxfId="14" priority="4">
      <formula>IF(COUNTIF($F$2:$CW$2,AW2)&gt;1,TRUE,FALSE)</formula>
    </cfRule>
  </conditionalFormatting>
  <conditionalFormatting sqref="AW3:AX3">
    <cfRule type="expression" dxfId="13" priority="5">
      <formula>IF(COUNTIF($F$3:$CW$3,AW3)&gt;1,TRUE,FALSE)</formula>
    </cfRule>
  </conditionalFormatting>
  <conditionalFormatting sqref="A149">
    <cfRule type="expression" dxfId="12" priority="2">
      <formula>IF(OR(A149="Číselníková hodnota", A149="Numerická hodnota",A149="Ano/Ne",A149="Multihodnota"),FALSE,TRUE)</formula>
    </cfRule>
  </conditionalFormatting>
  <conditionalFormatting sqref="BF2">
    <cfRule type="expression" dxfId="11" priority="1">
      <formula>IF(COUNTIF($F$1:$CW$1,BF2)&gt;1,TRUE,FALSE)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0"/>
  <sheetViews>
    <sheetView zoomScaleNormal="10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C128" sqref="C128"/>
    </sheetView>
  </sheetViews>
  <sheetFormatPr defaultRowHeight="15" x14ac:dyDescent="0.25"/>
  <cols>
    <col min="1" max="1" width="21.5703125" bestFit="1" customWidth="1"/>
    <col min="2" max="2" width="29.28515625" customWidth="1"/>
    <col min="3" max="3" width="19.140625" bestFit="1" customWidth="1"/>
    <col min="4" max="4" width="27.5703125" hidden="1" customWidth="1"/>
    <col min="5" max="5" width="25" bestFit="1" customWidth="1"/>
    <col min="6" max="7" width="19.140625" style="31" bestFit="1" customWidth="1"/>
    <col min="8" max="8" width="15.85546875" style="31" bestFit="1" customWidth="1"/>
    <col min="9" max="9" width="24.42578125" style="31" bestFit="1" customWidth="1"/>
    <col min="10" max="10" width="10.5703125" style="31" customWidth="1"/>
    <col min="11" max="11" width="15.85546875" style="31" bestFit="1" customWidth="1"/>
    <col min="12" max="12" width="15.7109375" style="31" bestFit="1" customWidth="1"/>
    <col min="13" max="13" width="15.85546875" style="31" bestFit="1" customWidth="1"/>
    <col min="14" max="14" width="11.85546875" style="31" bestFit="1" customWidth="1"/>
    <col min="15" max="15" width="10.5703125" style="31" customWidth="1"/>
    <col min="16" max="16" width="18.5703125" bestFit="1" customWidth="1"/>
    <col min="17" max="17" width="9.5703125" bestFit="1" customWidth="1"/>
    <col min="18" max="18" width="11.85546875" bestFit="1" customWidth="1"/>
  </cols>
  <sheetData>
    <row r="1" spans="1:16" x14ac:dyDescent="0.25">
      <c r="A1" s="10" t="s">
        <v>41</v>
      </c>
      <c r="B1" s="9" t="s">
        <v>5</v>
      </c>
      <c r="C1" s="9" t="s">
        <v>42</v>
      </c>
      <c r="D1" s="9"/>
      <c r="E1" s="9" t="s">
        <v>6</v>
      </c>
      <c r="F1" s="47" t="s">
        <v>40</v>
      </c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x14ac:dyDescent="0.25">
      <c r="A2" t="s">
        <v>479</v>
      </c>
      <c r="B2" t="str">
        <f>IF('CZ Alfanumerické hodnoty'!B2="","",VLOOKUP('CZ Alfanumerické hodnoty'!B2,'Parametry a typy produktů'!C:D,2,0))</f>
        <v>Vnútorné / vonkajšie použitie</v>
      </c>
      <c r="C2" s="13" t="str" cm="1">
        <f t="array" ref="C2:D2">IF(A2="","",_xlfn.XLOOKUP(B2,'Parametry a typy produktů'!D:D,'Parametry a typy produktů'!A:B,"Parametr nenalezen"))</f>
        <v>Číselníková hodnota</v>
      </c>
      <c r="D2">
        <v>0</v>
      </c>
      <c r="E2" s="30" t="str">
        <f>IF('CZ Alfanumerické hodnoty'!B2="","",HLOOKUP('CZ Alfanumerické hodnoty'!E2,'Parametry a typy produktů'!$F$1:$AW$3,2,0))</f>
        <v>Antény</v>
      </c>
      <c r="F2" s="31" t="s">
        <v>222</v>
      </c>
      <c r="G2" s="31" t="s">
        <v>223</v>
      </c>
      <c r="H2" s="43"/>
    </row>
    <row r="3" spans="1:16" x14ac:dyDescent="0.25">
      <c r="A3" t="str" cm="1">
        <f t="array" ref="A3">IF(OR(B3="",E3=""),"",CONCATENATE(IFERROR(IF(SEARCH(B3,_xlfn.TEXTJOIN(",",TRUE,IF(E$2:E2=E3,B$2:B2,"")))&gt;0,"Duplikát parametru","Parametr OK"),"Parametr OK"),"; ",MATCH(B3,B:B,0)))</f>
        <v>Parametr OK; 3</v>
      </c>
      <c r="B3" t="str">
        <f>IF('CZ Alfanumerické hodnoty'!B3="","",VLOOKUP('CZ Alfanumerické hodnoty'!B3,'Parametry a typy produktů'!C:D,2,0))</f>
        <v>Frekvenčné pásma</v>
      </c>
      <c r="C3" s="13" t="str" cm="1">
        <f t="array" ref="C3:D3">IF(A3="","",_xlfn.XLOOKUP(B3,'Parametry a typy produktů'!D:D,'Parametry a typy produktů'!A:B,"Parametr nenalezen"))</f>
        <v>Multihodnota</v>
      </c>
      <c r="D3">
        <v>0</v>
      </c>
      <c r="E3" s="30" t="str">
        <f>IF('CZ Alfanumerické hodnoty'!B3="","",HLOOKUP('CZ Alfanumerické hodnoty'!E3,'Parametry a typy produktů'!$F$1:$AW$3,2,0))</f>
        <v>Antény</v>
      </c>
      <c r="F3" s="31" t="s">
        <v>734</v>
      </c>
      <c r="G3" s="43" t="str">
        <f>IF($B3="","",IFERROR(IF(VLOOKUP($B3,$B$2:$O2,6,0)="","",VLOOKUP($B3,$B$2:$O2,6,0)),""))</f>
        <v/>
      </c>
      <c r="H3" s="43" t="str">
        <f>IF($B3="","",IFERROR(IF(VLOOKUP($B3,$B$2:$O2,7,0)="","",VLOOKUP($B3,$B$2:$O2,7,0)),""))</f>
        <v/>
      </c>
      <c r="I3" s="43" t="str">
        <f>IF($B3="","",IFERROR(IF(VLOOKUP($B3,$B$2:$O2,8,0)="","",VLOOKUP($B3,$B$2:$O2,8,0)),""))</f>
        <v/>
      </c>
      <c r="J3" s="43" t="str">
        <f>IF($B3="","",IFERROR(IF(VLOOKUP($B3,$B$2:$O2,9,0)="","",VLOOKUP($B3,$B$2:$O2,9,0)),""))</f>
        <v/>
      </c>
      <c r="K3" s="43" t="str">
        <f>IF($B3="","",IFERROR(IF(VLOOKUP($B3,$B$2:$O2,10,0)="","",VLOOKUP($B3,$B$2:$O2,10,0)),""))</f>
        <v/>
      </c>
      <c r="L3" s="43" t="str">
        <f>IF($B3="","",IFERROR(IF(VLOOKUP($B3,$B$2:$O2,11,0)="","",VLOOKUP($B3,$B$2:$O2,11,0)),""))</f>
        <v/>
      </c>
      <c r="M3" s="43" t="str">
        <f>IF($B3="","",IFERROR(IF(VLOOKUP($B3,$B$2:$O2,12,0)="","",VLOOKUP($B3,$B$2:$O2,12,0)),""))</f>
        <v/>
      </c>
      <c r="N3" s="43" t="str">
        <f>IF($B3="","",IFERROR(IF(VLOOKUP($B3,$B$2:$O2,13,0)="","",VLOOKUP($B3,$B$2:$O2,13,0)),""))</f>
        <v/>
      </c>
      <c r="O3" s="43" t="str">
        <f>IF($B3="","",IFERROR(IF(VLOOKUP($B3,$B$2:$O2,14,0)="","",VLOOKUP($B3,$B$2:$O2,14,0)),""))</f>
        <v/>
      </c>
    </row>
    <row r="4" spans="1:16" x14ac:dyDescent="0.25">
      <c r="A4" t="str" cm="1">
        <f t="array" ref="A4">IF(OR(B4="",E4=""),"",CONCATENATE(IFERROR(IF(SEARCH(B4,_xlfn.TEXTJOIN(",",TRUE,IF(E$2:E3=E4,B$2:B3,"")))&gt;0,"Duplikát parametru","Parametr OK"),"Parametr OK"),"; ",MATCH(B4,B:B,0)))</f>
        <v>Parametr OK; 4</v>
      </c>
      <c r="B4" t="str">
        <f>IF('CZ Alfanumerické hodnoty'!B4="","",VLOOKUP('CZ Alfanumerické hodnoty'!B4,'Parametry a typy produktů'!C:D,2,0))</f>
        <v>Frekvenčný rozsah (MHz)</v>
      </c>
      <c r="C4" s="13" t="str" cm="1">
        <f t="array" ref="C4:D4">IF(A4="","",_xlfn.XLOOKUP(B4,'Parametry a typy produktů'!D:D,'Parametry a typy produktů'!A:B,"Parametr nenalezen"))</f>
        <v>Číselníková hodnota</v>
      </c>
      <c r="D4" t="str">
        <v>MHz</v>
      </c>
      <c r="E4" s="30" t="str">
        <f>IF('CZ Alfanumerické hodnoty'!B4="","",HLOOKUP('CZ Alfanumerické hodnoty'!E4,'Parametry a typy produktů'!$F$1:$AW$3,2,0))</f>
        <v>Antény</v>
      </c>
      <c r="F4" s="31" t="s">
        <v>499</v>
      </c>
      <c r="G4" s="31" t="s">
        <v>500</v>
      </c>
      <c r="H4" s="31" t="s">
        <v>501</v>
      </c>
      <c r="I4" s="43" t="str">
        <f>IF($B4="","",IFERROR(IF(VLOOKUP($B4,$B$2:$O3,8,0)="","",VLOOKUP($B4,$B$2:$O3,8,0)),""))</f>
        <v/>
      </c>
      <c r="J4" s="43" t="str">
        <f>IF($B4="","",IFERROR(IF(VLOOKUP($B4,$B$2:$O3,9,0)="","",VLOOKUP($B4,$B$2:$O3,9,0)),""))</f>
        <v/>
      </c>
      <c r="K4" s="43" t="str">
        <f>IF($B4="","",IFERROR(IF(VLOOKUP($B4,$B$2:$O3,10,0)="","",VLOOKUP($B4,$B$2:$O3,10,0)),""))</f>
        <v/>
      </c>
      <c r="L4" s="43" t="str">
        <f>IF($B4="","",IFERROR(IF(VLOOKUP($B4,$B$2:$O3,11,0)="","",VLOOKUP($B4,$B$2:$O3,11,0)),""))</f>
        <v/>
      </c>
      <c r="M4" s="43" t="str">
        <f>IF($B4="","",IFERROR(IF(VLOOKUP($B4,$B$2:$O3,12,0)="","",VLOOKUP($B4,$B$2:$O3,12,0)),""))</f>
        <v/>
      </c>
      <c r="N4" s="43" t="str">
        <f>IF($B4="","",IFERROR(IF(VLOOKUP($B4,$B$2:$O3,13,0)="","",VLOOKUP($B4,$B$2:$O3,13,0)),""))</f>
        <v/>
      </c>
      <c r="O4" s="43" t="str">
        <f>IF($B4="","",IFERROR(IF(VLOOKUP($B4,$B$2:$O3,14,0)="","",VLOOKUP($B4,$B$2:$O3,14,0)),""))</f>
        <v/>
      </c>
    </row>
    <row r="5" spans="1:16" x14ac:dyDescent="0.25">
      <c r="A5" t="str" cm="1">
        <f t="array" ref="A5">IF(OR(B5="",E5=""),"",CONCATENATE(IFERROR(IF(SEARCH(B5,_xlfn.TEXTJOIN(",",TRUE,IF(E$2:E4=E5,B$2:B4,"")))&gt;0,"Duplikát parametru","Parametr OK"),"Parametr OK"),"; ",MATCH(B5,B:B,0)))</f>
        <v>Parametr OK; 5</v>
      </c>
      <c r="B5" t="str">
        <f>IF('CZ Alfanumerické hodnoty'!B5="","",VLOOKUP('CZ Alfanumerické hodnoty'!B5,'Parametry a typy produktů'!C:D,2,0))</f>
        <v>Typ kábla</v>
      </c>
      <c r="C5" s="13" t="str" cm="1">
        <f t="array" ref="C5:D5">IF(A5="","",_xlfn.XLOOKUP(B5,'Parametry a typy produktů'!D:D,'Parametry a typy produktů'!A:B,"Parametr nenalezen"))</f>
        <v>Číselníková hodnota</v>
      </c>
      <c r="D5">
        <v>0</v>
      </c>
      <c r="E5" s="30" t="str">
        <f>IF('CZ Alfanumerické hodnoty'!B5="","",HLOOKUP('CZ Alfanumerické hodnoty'!E5,'Parametry a typy produktů'!$F$1:$AW$3,2,0))</f>
        <v>Káble</v>
      </c>
      <c r="F5" s="43" t="s">
        <v>94</v>
      </c>
      <c r="G5" s="43" t="s">
        <v>217</v>
      </c>
      <c r="H5" s="43" t="s">
        <v>236</v>
      </c>
      <c r="I5" s="43" t="s">
        <v>218</v>
      </c>
      <c r="J5" s="43" t="s">
        <v>219</v>
      </c>
      <c r="K5" s="43" t="str">
        <f>IF($B5="","",IFERROR(IF(VLOOKUP($B5,$B$2:$O4,10,0)="","",VLOOKUP($B5,$B$2:$O4,10,0)),""))</f>
        <v/>
      </c>
      <c r="L5" s="43" t="str">
        <f>IF($B5="","",IFERROR(IF(VLOOKUP($B5,$B$2:$O4,11,0)="","",VLOOKUP($B5,$B$2:$O4,11,0)),""))</f>
        <v/>
      </c>
      <c r="M5" s="43" t="str">
        <f>IF($B5="","",IFERROR(IF(VLOOKUP($B5,$B$2:$O4,12,0)="","",VLOOKUP($B5,$B$2:$O4,12,0)),""))</f>
        <v/>
      </c>
      <c r="N5" s="43" t="str">
        <f>IF($B5="","",IFERROR(IF(VLOOKUP($B5,$B$2:$O4,13,0)="","",VLOOKUP($B5,$B$2:$O4,13,0)),""))</f>
        <v/>
      </c>
      <c r="O5" s="43" t="str">
        <f>IF($B5="","",IFERROR(IF(VLOOKUP($B5,$B$2:$O4,14,0)="","",VLOOKUP($B5,$B$2:$O4,14,0)),""))</f>
        <v/>
      </c>
    </row>
    <row r="6" spans="1:16" x14ac:dyDescent="0.25">
      <c r="A6" t="str" cm="1">
        <f t="array" ref="A6">IF(OR(B6="",E6=""),"",CONCATENATE(IFERROR(IF(SEARCH(B6,_xlfn.TEXTJOIN(",",TRUE,IF(E$2:E5=E6,B$2:B5,"")))&gt;0,"Duplikát parametru","Parametr OK"),"Parametr OK"),"; ",MATCH(B6,B:B,0)))</f>
        <v>Parametr OK; 6</v>
      </c>
      <c r="B6" t="str">
        <f>IF('CZ Alfanumerické hodnoty'!B6="","",VLOOKUP('CZ Alfanumerické hodnoty'!B6,'Parametry a typy produktů'!C:D,2,0))</f>
        <v>Verzia USB</v>
      </c>
      <c r="C6" s="13" t="str" cm="1">
        <f t="array" ref="C6:D6">IF(A6="","",_xlfn.XLOOKUP(B6,'Parametry a typy produktů'!D:D,'Parametry a typy produktů'!A:B,"Parametr nenalezen"))</f>
        <v>Číselníková hodnota</v>
      </c>
      <c r="D6">
        <v>0</v>
      </c>
      <c r="E6" s="30" t="str">
        <f>IF('CZ Alfanumerické hodnoty'!B6="","",HLOOKUP('CZ Alfanumerické hodnoty'!E6,'Parametry a typy produktů'!$F$1:$AW$3,2,0))</f>
        <v>Káble</v>
      </c>
      <c r="F6" s="43" t="s">
        <v>23</v>
      </c>
      <c r="G6" s="43" t="s">
        <v>98</v>
      </c>
      <c r="H6" s="43" t="s">
        <v>99</v>
      </c>
      <c r="I6" s="43" t="str">
        <f>IF($B6="","",IFERROR(IF(VLOOKUP($B6,$B$2:$O5,8,0)="","",VLOOKUP($B6,$B$2:$O5,8,0)),""))</f>
        <v/>
      </c>
      <c r="J6" s="43" t="str">
        <f>IF($B6="","",IFERROR(IF(VLOOKUP($B6,$B$2:$O5,9,0)="","",VLOOKUP($B6,$B$2:$O5,9,0)),""))</f>
        <v/>
      </c>
      <c r="K6" s="43" t="str">
        <f>IF($B6="","",IFERROR(IF(VLOOKUP($B6,$B$2:$O5,10,0)="","",VLOOKUP($B6,$B$2:$O5,10,0)),""))</f>
        <v/>
      </c>
      <c r="L6" s="43" t="str">
        <f>IF($B6="","",IFERROR(IF(VLOOKUP($B6,$B$2:$O5,11,0)="","",VLOOKUP($B6,$B$2:$O5,11,0)),""))</f>
        <v/>
      </c>
      <c r="M6" s="43" t="str">
        <f>IF($B6="","",IFERROR(IF(VLOOKUP($B6,$B$2:$O5,12,0)="","",VLOOKUP($B6,$B$2:$O5,12,0)),""))</f>
        <v/>
      </c>
      <c r="N6" s="43" t="str">
        <f>IF($B6="","",IFERROR(IF(VLOOKUP($B6,$B$2:$O5,13,0)="","",VLOOKUP($B6,$B$2:$O5,13,0)),""))</f>
        <v/>
      </c>
      <c r="O6" s="43" t="str">
        <f>IF($B6="","",IFERROR(IF(VLOOKUP($B6,$B$2:$O5,14,0)="","",VLOOKUP($B6,$B$2:$O5,14,0)),""))</f>
        <v/>
      </c>
    </row>
    <row r="7" spans="1:16" x14ac:dyDescent="0.25">
      <c r="A7" t="str" cm="1">
        <f t="array" ref="A7">IF(OR(B7="",E7=""),"",CONCATENATE(IFERROR(IF(SEARCH(B7,_xlfn.TEXTJOIN(",",TRUE,IF(E$2:E6=E7,B$2:B6,"")))&gt;0,"Duplikát parametru","Parametr OK"),"Parametr OK"),"; ",MATCH(B7,B:B,0)))</f>
        <v>Parametr OK; 7</v>
      </c>
      <c r="B7" t="str">
        <f>IF('CZ Alfanumerické hodnoty'!B7="","",VLOOKUP('CZ Alfanumerické hodnoty'!B7,'Parametry a typy produktů'!C:D,2,0))</f>
        <v>Verzia HDMI</v>
      </c>
      <c r="C7" s="13" t="str" cm="1">
        <f t="array" ref="C7:D7">IF(A7="","",_xlfn.XLOOKUP(B7,'Parametry a typy produktů'!D:D,'Parametry a typy produktů'!A:B,"Parametr nenalezen"))</f>
        <v>Číselníková hodnota</v>
      </c>
      <c r="D7">
        <v>0</v>
      </c>
      <c r="E7" s="30" t="str">
        <f>IF('CZ Alfanumerické hodnoty'!B7="","",HLOOKUP('CZ Alfanumerické hodnoty'!E7,'Parametry a typy produktů'!$F$1:$AW$3,2,0))</f>
        <v>Káble</v>
      </c>
      <c r="F7" s="43" t="s">
        <v>24</v>
      </c>
      <c r="G7" s="43" t="s">
        <v>23</v>
      </c>
      <c r="H7" s="43" t="str">
        <f>IF($B7="","",IFERROR(IF(VLOOKUP($B7,$B$2:$O6,7,0)="","",VLOOKUP($B7,$B$2:$O6,7,0)),""))</f>
        <v/>
      </c>
      <c r="I7" s="43" t="str">
        <f>IF($B7="","",IFERROR(IF(VLOOKUP($B7,$B$2:$O6,8,0)="","",VLOOKUP($B7,$B$2:$O6,8,0)),""))</f>
        <v/>
      </c>
      <c r="J7" s="43" t="str">
        <f>IF($B7="","",IFERROR(IF(VLOOKUP($B7,$B$2:$O6,9,0)="","",VLOOKUP($B7,$B$2:$O6,9,0)),""))</f>
        <v/>
      </c>
      <c r="K7" s="43" t="str">
        <f>IF($B7="","",IFERROR(IF(VLOOKUP($B7,$B$2:$O6,10,0)="","",VLOOKUP($B7,$B$2:$O6,10,0)),""))</f>
        <v/>
      </c>
      <c r="L7" s="43" t="str">
        <f>IF($B7="","",IFERROR(IF(VLOOKUP($B7,$B$2:$O6,11,0)="","",VLOOKUP($B7,$B$2:$O6,11,0)),""))</f>
        <v/>
      </c>
      <c r="M7" s="43" t="str">
        <f>IF($B7="","",IFERROR(IF(VLOOKUP($B7,$B$2:$O6,12,0)="","",VLOOKUP($B7,$B$2:$O6,12,0)),""))</f>
        <v/>
      </c>
      <c r="N7" s="43" t="str">
        <f>IF($B7="","",IFERROR(IF(VLOOKUP($B7,$B$2:$O6,13,0)="","",VLOOKUP($B7,$B$2:$O6,13,0)),""))</f>
        <v/>
      </c>
      <c r="O7" s="43" t="str">
        <f>IF($B7="","",IFERROR(IF(VLOOKUP($B7,$B$2:$O6,14,0)="","",VLOOKUP($B7,$B$2:$O6,14,0)),""))</f>
        <v/>
      </c>
    </row>
    <row r="8" spans="1:16" x14ac:dyDescent="0.25">
      <c r="A8" t="str" cm="1">
        <f t="array" ref="A8">IF(OR(B8="",E8=""),"",CONCATENATE(IFERROR(IF(SEARCH(B8,_xlfn.TEXTJOIN(",",TRUE,IF(E$2:E7=E8,B$2:B7,"")))&gt;0,"Duplikát parametru","Parametr OK"),"Parametr OK"),"; ",MATCH(B8,B:B,0)))</f>
        <v>Parametr OK; 8</v>
      </c>
      <c r="B8" t="str">
        <f>IF('CZ Alfanumerické hodnoty'!B8="","",VLOOKUP('CZ Alfanumerické hodnoty'!B8,'Parametry a typy produktů'!C:D,2,0))</f>
        <v>Konektory</v>
      </c>
      <c r="C8" s="13" t="str" cm="1">
        <f t="array" ref="C8:D8">IF(A8="","",_xlfn.XLOOKUP(B8,'Parametry a typy produktů'!D:D,'Parametry a typy produktů'!A:B,"Parametr nenalezen"))</f>
        <v>Číselníková hodnota</v>
      </c>
      <c r="D8">
        <v>0</v>
      </c>
      <c r="E8" s="30" t="str">
        <f>IF('CZ Alfanumerické hodnoty'!B8="","",HLOOKUP('CZ Alfanumerické hodnoty'!E8,'Parametry a typy produktů'!$F$1:$AW$3,2,0))</f>
        <v>Káble</v>
      </c>
      <c r="F8" s="43" t="s">
        <v>72</v>
      </c>
      <c r="G8" s="43" t="s">
        <v>74</v>
      </c>
      <c r="H8" s="43" t="s">
        <v>103</v>
      </c>
      <c r="I8" s="43" t="s">
        <v>73</v>
      </c>
      <c r="J8" s="43" t="s">
        <v>100</v>
      </c>
      <c r="K8" s="43" t="s">
        <v>101</v>
      </c>
      <c r="L8" s="43" t="s">
        <v>102</v>
      </c>
      <c r="M8" s="43" t="s">
        <v>71</v>
      </c>
      <c r="N8" s="43" t="str">
        <f>IF($B8="","",IFERROR(IF(VLOOKUP($B8,$B$2:$O7,13,0)="","",VLOOKUP($B8,$B$2:$O7,13,0)),""))</f>
        <v/>
      </c>
      <c r="O8" s="43" t="str">
        <f>IF($B8="","",IFERROR(IF(VLOOKUP($B8,$B$2:$O7,14,0)="","",VLOOKUP($B8,$B$2:$O7,14,0)),""))</f>
        <v/>
      </c>
    </row>
    <row r="9" spans="1:16" x14ac:dyDescent="0.25">
      <c r="A9" t="str" cm="1">
        <f t="array" ref="A9">IF(OR(B9="",E9=""),"",CONCATENATE(IFERROR(IF(SEARCH(B9,_xlfn.TEXTJOIN(",",TRUE,IF(E$2:E8=E9,B$2:B8,"")))&gt;0,"Duplikát parametru","Parametr OK"),"Parametr OK"),"; ",MATCH(B9,B:B,0)))</f>
        <v>Parametr OK; 9</v>
      </c>
      <c r="B9" t="str">
        <f>IF('CZ Alfanumerické hodnoty'!B9="","",VLOOKUP('CZ Alfanumerické hodnoty'!B9,'Parametry a typy produktů'!C:D,2,0))</f>
        <v>Tvar konektora</v>
      </c>
      <c r="C9" s="13" t="str" cm="1">
        <f t="array" ref="C9:D9">IF(A9="","",_xlfn.XLOOKUP(B9,'Parametry a typy produktů'!D:D,'Parametry a typy produktů'!A:B,"Parametr nenalezen"))</f>
        <v>Multihodnota</v>
      </c>
      <c r="D9">
        <v>0</v>
      </c>
      <c r="E9" s="30" t="str">
        <f>IF('CZ Alfanumerické hodnoty'!B9="","",HLOOKUP('CZ Alfanumerické hodnoty'!E9,'Parametry a typy produktů'!$F$1:$AW$3,2,0))</f>
        <v>Káble</v>
      </c>
      <c r="F9" s="43" t="s">
        <v>738</v>
      </c>
      <c r="G9" s="43" t="str">
        <f>IF($B9="","",IFERROR(IF(VLOOKUP($B9,$B$2:$O8,6,0)="","",VLOOKUP($B9,$B$2:$O8,6,0)),""))</f>
        <v/>
      </c>
      <c r="H9" s="43" t="str">
        <f>IF($B9="","",IFERROR(IF(VLOOKUP($B9,$B$2:$O8,7,0)="","",VLOOKUP($B9,$B$2:$O8,7,0)),""))</f>
        <v/>
      </c>
      <c r="I9" s="43" t="str">
        <f>IF($B9="","",IFERROR(IF(VLOOKUP($B9,$B$2:$O8,8,0)="","",VLOOKUP($B9,$B$2:$O8,8,0)),""))</f>
        <v/>
      </c>
      <c r="J9" s="43" t="str">
        <f>IF($B9="","",IFERROR(IF(VLOOKUP($B9,$B$2:$O8,9,0)="","",VLOOKUP($B9,$B$2:$O8,9,0)),""))</f>
        <v/>
      </c>
      <c r="K9" s="43" t="str">
        <f>IF($B9="","",IFERROR(IF(VLOOKUP($B9,$B$2:$O8,10,0)="","",VLOOKUP($B9,$B$2:$O8,10,0)),""))</f>
        <v/>
      </c>
      <c r="L9" s="43" t="str">
        <f>IF($B9="","",IFERROR(IF(VLOOKUP($B9,$B$2:$O8,11,0)="","",VLOOKUP($B9,$B$2:$O8,11,0)),""))</f>
        <v/>
      </c>
      <c r="M9" s="43" t="str">
        <f>IF($B9="","",IFERROR(IF(VLOOKUP($B9,$B$2:$O8,12,0)="","",VLOOKUP($B9,$B$2:$O8,12,0)),""))</f>
        <v/>
      </c>
      <c r="N9" s="43" t="str">
        <f>IF($B9="","",IFERROR(IF(VLOOKUP($B9,$B$2:$O8,13,0)="","",VLOOKUP($B9,$B$2:$O8,13,0)),""))</f>
        <v/>
      </c>
      <c r="O9" s="43" t="str">
        <f>IF($B9="","",IFERROR(IF(VLOOKUP($B9,$B$2:$O8,14,0)="","",VLOOKUP($B9,$B$2:$O8,14,0)),""))</f>
        <v/>
      </c>
    </row>
    <row r="10" spans="1:16" x14ac:dyDescent="0.25">
      <c r="A10" t="str" cm="1">
        <f t="array" ref="A10">IF(OR(B10="",E10=""),"",CONCATENATE(IFERROR(IF(SEARCH(B10,_xlfn.TEXTJOIN(",",TRUE,IF(E$2:E9=E10,B$2:B9,"")))&gt;0,"Duplikát parametru","Parametr OK"),"Parametr OK"),"; ",MATCH(B10,B:B,0)))</f>
        <v>Parametr OK; 10</v>
      </c>
      <c r="B10" t="str">
        <f>IF('CZ Alfanumerické hodnoty'!B10="","",VLOOKUP('CZ Alfanumerické hodnoty'!B10,'Parametry a typy produktů'!C:D,2,0))</f>
        <v>Typ držiaku</v>
      </c>
      <c r="C10" s="13" t="str" cm="1">
        <f t="array" ref="C10:D10">IF(A10="","",_xlfn.XLOOKUP(B10,'Parametry a typy produktů'!D:D,'Parametry a typy produktů'!A:B,"Parametr nenalezen"))</f>
        <v>Číselníková hodnota</v>
      </c>
      <c r="D10">
        <v>0</v>
      </c>
      <c r="E10" s="30" t="str">
        <f>IF('CZ Alfanumerické hodnoty'!B10="","",HLOOKUP('CZ Alfanumerické hodnoty'!E10,'Parametry a typy produktů'!$F$1:$AW$3,2,0))</f>
        <v>TV držiaky</v>
      </c>
      <c r="F10" s="43" t="s">
        <v>220</v>
      </c>
      <c r="G10" s="43" t="s">
        <v>221</v>
      </c>
      <c r="H10" s="43" t="s">
        <v>29</v>
      </c>
      <c r="I10" s="43" t="str">
        <f>IF($B10="","",IFERROR(IF(VLOOKUP($B10,$B$2:$O9,8,0)="","",VLOOKUP($B10,$B$2:$O9,8,0)),""))</f>
        <v/>
      </c>
      <c r="J10" s="43" t="str">
        <f>IF($B10="","",IFERROR(IF(VLOOKUP($B10,$B$2:$O9,9,0)="","",VLOOKUP($B10,$B$2:$O9,9,0)),""))</f>
        <v/>
      </c>
      <c r="K10" s="43" t="str">
        <f>IF($B10="","",IFERROR(IF(VLOOKUP($B10,$B$2:$O9,10,0)="","",VLOOKUP($B10,$B$2:$O9,10,0)),""))</f>
        <v/>
      </c>
      <c r="L10" s="43" t="str">
        <f>IF($B10="","",IFERROR(IF(VLOOKUP($B10,$B$2:$O9,11,0)="","",VLOOKUP($B10,$B$2:$O9,11,0)),""))</f>
        <v/>
      </c>
      <c r="M10" s="43" t="str">
        <f>IF($B10="","",IFERROR(IF(VLOOKUP($B10,$B$2:$O9,12,0)="","",VLOOKUP($B10,$B$2:$O9,12,0)),""))</f>
        <v/>
      </c>
      <c r="N10" s="43" t="str">
        <f>IF($B10="","",IFERROR(IF(VLOOKUP($B10,$B$2:$O9,13,0)="","",VLOOKUP($B10,$B$2:$O9,13,0)),""))</f>
        <v/>
      </c>
      <c r="O10" s="43" t="str">
        <f>IF($B10="","",IFERROR(IF(VLOOKUP($B10,$B$2:$O9,14,0)="","",VLOOKUP($B10,$B$2:$O9,14,0)),""))</f>
        <v/>
      </c>
    </row>
    <row r="11" spans="1:16" x14ac:dyDescent="0.25">
      <c r="A11" t="str" cm="1">
        <f t="array" ref="A11">IF(OR(B11="",E11=""),"",CONCATENATE(IFERROR(IF(SEARCH(B11,_xlfn.TEXTJOIN(",",TRUE,IF(E$2:E10=E11,B$2:B10,"")))&gt;0,"Duplikát parametru","Parametr OK"),"Parametr OK"),"; ",MATCH(B11,B:B,0)))</f>
        <v>Parametr OK; 11</v>
      </c>
      <c r="B11" t="str">
        <f>IF('CZ Alfanumerické hodnoty'!B11="","",VLOOKUP('CZ Alfanumerické hodnoty'!B11,'Parametry a typy produktů'!C:D,2,0))</f>
        <v>Uhlopriečka TV (cm)</v>
      </c>
      <c r="C11" s="13" t="str" cm="1">
        <f t="array" ref="C11:D11">IF(A11="","",_xlfn.XLOOKUP(B11,'Parametry a typy produktů'!D:D,'Parametry a typy produktů'!A:B,"Parametr nenalezen"))</f>
        <v>Číselníková hodnota</v>
      </c>
      <c r="D11" t="str">
        <v>cm</v>
      </c>
      <c r="E11" s="30" t="str">
        <f>IF('CZ Alfanumerické hodnoty'!B11="","",HLOOKUP('CZ Alfanumerické hodnoty'!E11,'Parametry a typy produktů'!$F$1:$AW$3,2,0))</f>
        <v>TV držiaky</v>
      </c>
      <c r="F11" s="44" t="s">
        <v>552</v>
      </c>
      <c r="G11" s="44" t="s">
        <v>553</v>
      </c>
      <c r="H11" s="44" t="s">
        <v>554</v>
      </c>
      <c r="I11" s="44" t="s">
        <v>555</v>
      </c>
      <c r="J11" s="44" t="s">
        <v>556</v>
      </c>
      <c r="K11" s="44" t="s">
        <v>557</v>
      </c>
      <c r="L11" s="44" t="s">
        <v>558</v>
      </c>
      <c r="M11" s="44" t="s">
        <v>554</v>
      </c>
      <c r="N11" s="44" t="s">
        <v>559</v>
      </c>
      <c r="P11" s="44"/>
    </row>
    <row r="12" spans="1:16" x14ac:dyDescent="0.25">
      <c r="A12" t="str" cm="1">
        <f t="array" ref="A12">IF(OR(B12="",E12=""),"",CONCATENATE(IFERROR(IF(SEARCH(B12,_xlfn.TEXTJOIN(",",TRUE,IF(E$2:E11=E12,B$2:B11,"")))&gt;0,"Duplikát parametru","Parametr OK"),"Parametr OK"),"; ",MATCH(B12,B:B,0)))</f>
        <v>Parametr OK; 12</v>
      </c>
      <c r="B12" t="str">
        <f>IF('CZ Alfanumerické hodnoty'!B12="","",VLOOKUP('CZ Alfanumerické hodnoty'!B12,'Parametry a typy produktů'!C:D,2,0))</f>
        <v>Uhlopriečka TV (palce)</v>
      </c>
      <c r="C12" s="13" t="str" cm="1">
        <f t="array" ref="C12:D12">IF(A12="","",_xlfn.XLOOKUP(B12,'Parametry a typy produktů'!D:D,'Parametry a typy produktů'!A:B,"Parametr nenalezen"))</f>
        <v>Číselníková hodnota</v>
      </c>
      <c r="D12" t="str">
        <v>"</v>
      </c>
      <c r="E12" s="30" t="str">
        <f>IF('CZ Alfanumerické hodnoty'!B12="","",HLOOKUP('CZ Alfanumerické hodnoty'!E12,'Parametry a typy produktů'!$F$1:$AW$3,2,0))</f>
        <v>TV držiaky</v>
      </c>
      <c r="F12" s="44" t="s">
        <v>560</v>
      </c>
      <c r="G12" s="44" t="s">
        <v>561</v>
      </c>
      <c r="H12" s="44" t="s">
        <v>562</v>
      </c>
      <c r="I12" s="44" t="s">
        <v>563</v>
      </c>
      <c r="J12" s="44" t="s">
        <v>564</v>
      </c>
      <c r="K12" s="44" t="s">
        <v>566</v>
      </c>
      <c r="L12" s="44" t="s">
        <v>565</v>
      </c>
      <c r="M12" s="44" t="s">
        <v>567</v>
      </c>
      <c r="N12" s="44"/>
      <c r="P12" s="44"/>
    </row>
    <row r="13" spans="1:16" x14ac:dyDescent="0.25">
      <c r="A13" t="str" cm="1">
        <f t="array" ref="A13">IF(OR(B13="",E13=""),"",CONCATENATE(IFERROR(IF(SEARCH(B13,_xlfn.TEXTJOIN(",",TRUE,IF(E$2:E12=E13,B$2:B12,"")))&gt;0,"Duplikát parametru","Parametr OK"),"Parametr OK"),"; ",MATCH(B13,B:B,0)))</f>
        <v>Parametr OK; 13</v>
      </c>
      <c r="B13" t="str">
        <f>IF('CZ Alfanumerické hodnoty'!B13="","",VLOOKUP('CZ Alfanumerické hodnoty'!B13,'Parametry a typy produktů'!C:D,2,0))</f>
        <v>VESA</v>
      </c>
      <c r="C13" s="13" t="str" cm="1">
        <f t="array" ref="C13:D13">IF(A13="","",_xlfn.XLOOKUP(B13,'Parametry a typy produktů'!D:D,'Parametry a typy produktů'!A:B,"Parametr nenalezen"))</f>
        <v>Multihodnota</v>
      </c>
      <c r="D13">
        <v>0</v>
      </c>
      <c r="E13" s="30" t="str">
        <f>IF('CZ Alfanumerické hodnoty'!B13="","",HLOOKUP('CZ Alfanumerické hodnoty'!E13,'Parametry a typy produktů'!$F$1:$AW$3,2,0))</f>
        <v>TV držiaky</v>
      </c>
    </row>
    <row r="14" spans="1:16" x14ac:dyDescent="0.25">
      <c r="A14" t="str" cm="1">
        <f t="array" ref="A14">IF(OR(B14="",E14=""),"",CONCATENATE(IFERROR(IF(SEARCH(B14,_xlfn.TEXTJOIN(",",TRUE,IF(E$2:E13=E14,B$2:B13,"")))&gt;0,"Duplikát parametru","Parametr OK"),"Parametr OK"),"; ",MATCH(B14,B:B,0)))</f>
        <v>Parametr OK; 14</v>
      </c>
      <c r="B14" t="str">
        <f>IF('CZ Alfanumerické hodnoty'!B14="","",VLOOKUP('CZ Alfanumerické hodnoty'!B14,'Parametry a typy produktů'!C:D,2,0))</f>
        <v>Min. profil od steny (mm)</v>
      </c>
      <c r="C14" s="13" t="str" cm="1">
        <f t="array" ref="C14:D14">IF(A14="","",_xlfn.XLOOKUP(B14,'Parametry a typy produktů'!D:D,'Parametry a typy produktů'!A:B,"Parametr nenalezen"))</f>
        <v>Číselníková hodnota</v>
      </c>
      <c r="D14" t="str">
        <v>mm</v>
      </c>
      <c r="E14" s="30" t="str">
        <f>IF('CZ Alfanumerické hodnoty'!B14="","",HLOOKUP('CZ Alfanumerické hodnoty'!E14,'Parametry a typy produktů'!$F$1:$AW$3,2,0))</f>
        <v>TV držiaky</v>
      </c>
      <c r="F14" s="45">
        <v>26</v>
      </c>
      <c r="G14" s="45">
        <v>87</v>
      </c>
      <c r="H14" s="45">
        <v>85</v>
      </c>
      <c r="I14" s="45">
        <v>91</v>
      </c>
      <c r="J14" s="45">
        <v>70</v>
      </c>
      <c r="K14" s="45">
        <v>55</v>
      </c>
      <c r="L14" s="45">
        <v>53</v>
      </c>
      <c r="M14" s="45">
        <v>65</v>
      </c>
      <c r="N14" s="45">
        <v>57</v>
      </c>
      <c r="O14" s="45">
        <v>75</v>
      </c>
      <c r="P14" s="45">
        <v>43</v>
      </c>
    </row>
    <row r="15" spans="1:16" x14ac:dyDescent="0.25">
      <c r="A15" t="str" cm="1">
        <f t="array" ref="A15">IF(OR(B15="",E15=""),"",CONCATENATE(IFERROR(IF(SEARCH(B15,_xlfn.TEXTJOIN(",",TRUE,IF(E$2:E14=E15,B$2:B14,"")))&gt;0,"Duplikát parametru","Parametr OK"),"Parametr OK"),"; ",MATCH(B15,B:B,0)))</f>
        <v>Parametr OK; 15</v>
      </c>
      <c r="B15" t="str">
        <f>IF('CZ Alfanumerické hodnoty'!B15="","",VLOOKUP('CZ Alfanumerické hodnoty'!B15,'Parametry a typy produktů'!C:D,2,0))</f>
        <v>Max.profil od steny (mm)</v>
      </c>
      <c r="C15" s="13" t="str" cm="1">
        <f t="array" ref="C15:D15">IF(A15="","",_xlfn.XLOOKUP(B15,'Parametry a typy produktů'!D:D,'Parametry a typy produktů'!A:B,"Parametr nenalezen"))</f>
        <v>Číselníková hodnota</v>
      </c>
      <c r="D15" t="str">
        <v>mm</v>
      </c>
      <c r="E15" s="30" t="str">
        <f>IF('CZ Alfanumerické hodnoty'!B15="","",HLOOKUP('CZ Alfanumerické hodnoty'!E15,'Parametry a typy produktů'!$F$1:$AW$3,2,0))</f>
        <v>TV držiaky</v>
      </c>
      <c r="F15" s="45">
        <v>26</v>
      </c>
      <c r="G15" s="45">
        <v>197</v>
      </c>
      <c r="H15" s="45">
        <v>392</v>
      </c>
      <c r="I15" s="45">
        <v>398</v>
      </c>
      <c r="J15" s="45">
        <v>408</v>
      </c>
      <c r="K15" s="45">
        <v>500</v>
      </c>
      <c r="L15" s="45">
        <v>510</v>
      </c>
      <c r="M15" s="45">
        <v>720</v>
      </c>
      <c r="N15" s="45">
        <v>367</v>
      </c>
      <c r="O15" s="45">
        <v>75</v>
      </c>
      <c r="P15" s="45">
        <v>43</v>
      </c>
    </row>
    <row r="16" spans="1:16" x14ac:dyDescent="0.25">
      <c r="A16" t="str" cm="1">
        <f t="array" ref="A16">IF(OR(B16="",E16=""),"",CONCATENATE(IFERROR(IF(SEARCH(B16,_xlfn.TEXTJOIN(",",TRUE,IF(E$2:E15=E16,B$2:B15,"")))&gt;0,"Duplikát parametru","Parametr OK"),"Parametr OK"),"; ",MATCH(B16,B:B,0)))</f>
        <v>Parametr OK; 2</v>
      </c>
      <c r="B16" t="str">
        <f>IF('CZ Alfanumerické hodnoty'!B16="","",VLOOKUP('CZ Alfanumerické hodnoty'!B16,'Parametry a typy produktů'!C:D,2,0))</f>
        <v>Vnútorné / vonkajšie použitie</v>
      </c>
      <c r="C16" s="13" t="str" cm="1">
        <f t="array" ref="C16:D16">IF(A16="","",_xlfn.XLOOKUP(B16,'Parametry a typy produktů'!D:D,'Parametry a typy produktů'!A:B,"Parametr nenalezen"))</f>
        <v>Číselníková hodnota</v>
      </c>
      <c r="D16">
        <v>0</v>
      </c>
      <c r="E16" s="30" t="str">
        <f>IF('CZ Alfanumerické hodnoty'!B16="","",HLOOKUP('CZ Alfanumerické hodnoty'!E16,'Parametry a typy produktů'!$F$1:$AW$3,2,0))</f>
        <v>Kamery</v>
      </c>
      <c r="F16" s="43" t="str">
        <f>IF($B16="","",IFERROR(IF(VLOOKUP($B16,$B$2:$O15,5,0)="","",VLOOKUP($B16,$B$2:$O15,5,0)),""))</f>
        <v>Vnútorné</v>
      </c>
      <c r="G16" s="43" t="str">
        <f>IF($B16="","",IFERROR(IF(VLOOKUP($B16,$B$2:$O15,6,0)="","",VLOOKUP($B16,$B$2:$O15,6,0)),""))</f>
        <v>Vonkajšie</v>
      </c>
      <c r="H16" s="43" t="str">
        <f>IF($B16="","",IFERROR(IF(VLOOKUP($B16,$B$2:$O15,7,0)="","",VLOOKUP($B16,$B$2:$O15,7,0)),""))</f>
        <v/>
      </c>
      <c r="I16" s="43" t="str">
        <f>IF($B16="","",IFERROR(IF(VLOOKUP($B16,$B$2:$O15,8,0)="","",VLOOKUP($B16,$B$2:$O15,8,0)),""))</f>
        <v/>
      </c>
      <c r="J16" s="43" t="str">
        <f>IF($B16="","",IFERROR(IF(VLOOKUP($B16,$B$2:$O15,9,0)="","",VLOOKUP($B16,$B$2:$O15,9,0)),""))</f>
        <v/>
      </c>
      <c r="K16" s="43" t="str">
        <f>IF($B16="","",IFERROR(IF(VLOOKUP($B16,$B$2:$O15,10,0)="","",VLOOKUP($B16,$B$2:$O15,10,0)),""))</f>
        <v/>
      </c>
      <c r="L16" s="43" t="str">
        <f>IF($B16="","",IFERROR(IF(VLOOKUP($B16,$B$2:$O15,11,0)="","",VLOOKUP($B16,$B$2:$O15,11,0)),""))</f>
        <v/>
      </c>
      <c r="M16" s="43" t="str">
        <f>IF($B16="","",IFERROR(IF(VLOOKUP($B16,$B$2:$O15,12,0)="","",VLOOKUP($B16,$B$2:$O15,12,0)),""))</f>
        <v/>
      </c>
      <c r="N16" s="43" t="str">
        <f>IF($B16="","",IFERROR(IF(VLOOKUP($B16,$B$2:$O15,13,0)="","",VLOOKUP($B16,$B$2:$O15,13,0)),""))</f>
        <v/>
      </c>
      <c r="O16" s="43" t="str">
        <f>IF($B16="","",IFERROR(IF(VLOOKUP($B16,$B$2:$O15,14,0)="","",VLOOKUP($B16,$B$2:$O15,14,0)),""))</f>
        <v/>
      </c>
    </row>
    <row r="17" spans="1:15" x14ac:dyDescent="0.25">
      <c r="A17" t="str" cm="1">
        <f t="array" ref="A17">IF(OR(B17="",E17=""),"",CONCATENATE(IFERROR(IF(SEARCH(B17,_xlfn.TEXTJOIN(",",TRUE,IF(E$2:E16=E17,B$2:B16,"")))&gt;0,"Duplikát parametru","Parametr OK"),"Parametr OK"),"; ",MATCH(B17,B:B,0)))</f>
        <v>Parametr OK; 17</v>
      </c>
      <c r="B17" t="str">
        <f>IF('CZ Alfanumerické hodnoty'!B17="","",VLOOKUP('CZ Alfanumerické hodnoty'!B17,'Parametry a typy produktů'!C:D,2,0))</f>
        <v>Typ napájanie</v>
      </c>
      <c r="C17" s="13" t="str" cm="1">
        <f t="array" ref="C17:D17">IF(A17="","",_xlfn.XLOOKUP(B17,'Parametry a typy produktů'!D:D,'Parametry a typy produktů'!A:B,"Parametr nenalezen"))</f>
        <v>Číselníková hodnota</v>
      </c>
      <c r="D17">
        <v>0</v>
      </c>
      <c r="E17" s="30" t="str">
        <f>IF('CZ Alfanumerické hodnoty'!B17="","",HLOOKUP('CZ Alfanumerické hodnoty'!E17,'Parametry a typy produktů'!$F$1:$AW$3,2,0))</f>
        <v>Kamery</v>
      </c>
      <c r="F17" s="43" t="s">
        <v>224</v>
      </c>
      <c r="G17" s="43" t="s">
        <v>225</v>
      </c>
      <c r="H17" s="43" t="s">
        <v>226</v>
      </c>
      <c r="I17" s="43" t="s">
        <v>507</v>
      </c>
      <c r="J17" s="43" t="s">
        <v>508</v>
      </c>
      <c r="K17" s="43" t="str">
        <f>IF($B17="","",IFERROR(IF(VLOOKUP($B17,$B$2:$O16,10,0)="","",VLOOKUP($B17,$B$2:$O16,10,0)),""))</f>
        <v/>
      </c>
      <c r="L17" s="43" t="str">
        <f>IF($B17="","",IFERROR(IF(VLOOKUP($B17,$B$2:$O16,11,0)="","",VLOOKUP($B17,$B$2:$O16,11,0)),""))</f>
        <v/>
      </c>
      <c r="M17" s="43" t="str">
        <f>IF($B17="","",IFERROR(IF(VLOOKUP($B17,$B$2:$O16,12,0)="","",VLOOKUP($B17,$B$2:$O16,12,0)),""))</f>
        <v/>
      </c>
      <c r="N17" s="43" t="str">
        <f>IF($B17="","",IFERROR(IF(VLOOKUP($B17,$B$2:$O16,13,0)="","",VLOOKUP($B17,$B$2:$O16,13,0)),""))</f>
        <v/>
      </c>
      <c r="O17" s="43" t="str">
        <f>IF($B17="","",IFERROR(IF(VLOOKUP($B17,$B$2:$O16,14,0)="","",VLOOKUP($B17,$B$2:$O16,14,0)),""))</f>
        <v/>
      </c>
    </row>
    <row r="18" spans="1:15" x14ac:dyDescent="0.25">
      <c r="A18" t="str" cm="1">
        <f t="array" ref="A18">IF(OR(B18="",E18=""),"",CONCATENATE(IFERROR(IF(SEARCH(B18,_xlfn.TEXTJOIN(",",TRUE,IF(E$2:E17=E18,B$2:B17,"")))&gt;0,"Duplikát parametru","Parametr OK"),"Parametr OK"),"; ",MATCH(B18,B:B,0)))</f>
        <v>Parametr OK; 18</v>
      </c>
      <c r="B18" t="str">
        <f>IF('CZ Alfanumerické hodnoty'!B18="","",VLOOKUP('CZ Alfanumerické hodnoty'!B18,'Parametry a typy produktů'!C:D,2,0))</f>
        <v>Maximálne rozlišenie</v>
      </c>
      <c r="C18" s="13" t="str" cm="1">
        <f t="array" ref="C18:D18">IF(A18="","",_xlfn.XLOOKUP(B18,'Parametry a typy produktů'!D:D,'Parametry a typy produktů'!A:B,"Parametr nenalezen"))</f>
        <v>Číselníková hodnota</v>
      </c>
      <c r="D18">
        <v>0</v>
      </c>
      <c r="E18" s="30" t="str">
        <f>IF('CZ Alfanumerické hodnoty'!B18="","",HLOOKUP('CZ Alfanumerické hodnoty'!E18,'Parametry a typy produktů'!$F$1:$AW$3,2,0))</f>
        <v>Kamery</v>
      </c>
      <c r="F18" s="43" t="s">
        <v>127</v>
      </c>
      <c r="G18" s="43" t="s">
        <v>474</v>
      </c>
      <c r="H18" s="43" t="str">
        <f>IF($B18="","",IFERROR(IF(VLOOKUP($B18,$B$2:$O17,7,0)="","",VLOOKUP($B18,$B$2:$O17,7,0)),""))</f>
        <v/>
      </c>
      <c r="I18" s="43" t="str">
        <f>IF($B18="","",IFERROR(IF(VLOOKUP($B18,$B$2:$O17,8,0)="","",VLOOKUP($B18,$B$2:$O17,8,0)),""))</f>
        <v/>
      </c>
      <c r="J18" s="43" t="str">
        <f>IF($B18="","",IFERROR(IF(VLOOKUP($B18,$B$2:$O17,9,0)="","",VLOOKUP($B18,$B$2:$O17,9,0)),""))</f>
        <v/>
      </c>
      <c r="K18" s="43" t="str">
        <f>IF($B18="","",IFERROR(IF(VLOOKUP($B18,$B$2:$O17,10,0)="","",VLOOKUP($B18,$B$2:$O17,10,0)),""))</f>
        <v/>
      </c>
      <c r="L18" s="43" t="str">
        <f>IF($B18="","",IFERROR(IF(VLOOKUP($B18,$B$2:$O17,11,0)="","",VLOOKUP($B18,$B$2:$O17,11,0)),""))</f>
        <v/>
      </c>
      <c r="M18" s="43" t="str">
        <f>IF($B18="","",IFERROR(IF(VLOOKUP($B18,$B$2:$O17,12,0)="","",VLOOKUP($B18,$B$2:$O17,12,0)),""))</f>
        <v/>
      </c>
      <c r="N18" s="43" t="str">
        <f>IF($B18="","",IFERROR(IF(VLOOKUP($B18,$B$2:$O17,13,0)="","",VLOOKUP($B18,$B$2:$O17,13,0)),""))</f>
        <v/>
      </c>
      <c r="O18" s="43" t="str">
        <f>IF($B18="","",IFERROR(IF(VLOOKUP($B18,$B$2:$O17,14,0)="","",VLOOKUP($B18,$B$2:$O17,14,0)),""))</f>
        <v/>
      </c>
    </row>
    <row r="19" spans="1:15" x14ac:dyDescent="0.25">
      <c r="A19" t="str" cm="1">
        <f t="array" ref="A19">IF(OR(B19="",E19=""),"",CONCATENATE(IFERROR(IF(SEARCH(B19,_xlfn.TEXTJOIN(",",TRUE,IF(E$2:E18=E19,B$2:B18,"")))&gt;0,"Duplikát parametru","Parametr OK"),"Parametr OK"),"; ",MATCH(B19,B:B,0)))</f>
        <v>Parametr OK; 19</v>
      </c>
      <c r="B19" t="str">
        <f>IF('CZ Alfanumerické hodnoty'!B19="","",VLOOKUP('CZ Alfanumerické hodnoty'!B19,'Parametry a typy produktů'!C:D,2,0))</f>
        <v>Typ úložiska</v>
      </c>
      <c r="C19" s="13" t="str" cm="1">
        <f t="array" ref="C19:D19">IF(A19="","",_xlfn.XLOOKUP(B19,'Parametry a typy produktů'!D:D,'Parametry a typy produktů'!A:B,"Parametr nenalezen"))</f>
        <v>Multihodnota</v>
      </c>
      <c r="D19">
        <v>0</v>
      </c>
      <c r="E19" s="30" t="str">
        <f>IF('CZ Alfanumerické hodnoty'!B19="","",HLOOKUP('CZ Alfanumerické hodnoty'!E19,'Parametry a typy produktů'!$F$1:$AW$3,2,0))</f>
        <v>Kamery</v>
      </c>
      <c r="F19" s="43" t="s">
        <v>750</v>
      </c>
      <c r="G19" s="43" t="str">
        <f>IF($B19="","",IFERROR(IF(VLOOKUP($B19,$B$2:$O18,6,0)="","",VLOOKUP($B19,$B$2:$O18,6,0)),""))</f>
        <v/>
      </c>
      <c r="H19" s="43" t="str">
        <f>IF($B19="","",IFERROR(IF(VLOOKUP($B19,$B$2:$O18,7,0)="","",VLOOKUP($B19,$B$2:$O18,7,0)),""))</f>
        <v/>
      </c>
      <c r="I19" s="43" t="str">
        <f>IF($B19="","",IFERROR(IF(VLOOKUP($B19,$B$2:$O18,8,0)="","",VLOOKUP($B19,$B$2:$O18,8,0)),""))</f>
        <v/>
      </c>
      <c r="J19" s="43" t="str">
        <f>IF($B19="","",IFERROR(IF(VLOOKUP($B19,$B$2:$O18,9,0)="","",VLOOKUP($B19,$B$2:$O18,9,0)),""))</f>
        <v/>
      </c>
      <c r="K19" s="43" t="str">
        <f>IF($B19="","",IFERROR(IF(VLOOKUP($B19,$B$2:$O18,10,0)="","",VLOOKUP($B19,$B$2:$O18,10,0)),""))</f>
        <v/>
      </c>
      <c r="L19" s="43" t="str">
        <f>IF($B19="","",IFERROR(IF(VLOOKUP($B19,$B$2:$O18,11,0)="","",VLOOKUP($B19,$B$2:$O18,11,0)),""))</f>
        <v/>
      </c>
      <c r="M19" s="43" t="str">
        <f>IF($B19="","",IFERROR(IF(VLOOKUP($B19,$B$2:$O18,12,0)="","",VLOOKUP($B19,$B$2:$O18,12,0)),""))</f>
        <v/>
      </c>
      <c r="N19" s="43" t="str">
        <f>IF($B19="","",IFERROR(IF(VLOOKUP($B19,$B$2:$O18,13,0)="","",VLOOKUP($B19,$B$2:$O18,13,0)),""))</f>
        <v/>
      </c>
      <c r="O19" s="43" t="str">
        <f>IF($B19="","",IFERROR(IF(VLOOKUP($B19,$B$2:$O18,14,0)="","",VLOOKUP($B19,$B$2:$O18,14,0)),""))</f>
        <v/>
      </c>
    </row>
    <row r="20" spans="1:15" x14ac:dyDescent="0.25">
      <c r="A20" t="str" cm="1">
        <f t="array" ref="A20">IF(OR(B20="",E20=""),"",CONCATENATE(IFERROR(IF(SEARCH(B20,_xlfn.TEXTJOIN(",",TRUE,IF(E$2:E19=E20,B$2:B19,"")))&gt;0,"Duplikát parametru","Parametr OK"),"Parametr OK"),"; ",MATCH(B20,B:B,0)))</f>
        <v>Parametr OK; 20</v>
      </c>
      <c r="B20" t="str">
        <f>IF('CZ Alfanumerické hodnoty'!B20="","",VLOOKUP('CZ Alfanumerické hodnoty'!B20,'Parametry a typy produktů'!C:D,2,0))</f>
        <v>Jazyk aplikácie</v>
      </c>
      <c r="C20" s="13" t="str" cm="1">
        <f t="array" ref="C20:D20">IF(A20="","",_xlfn.XLOOKUP(B20,'Parametry a typy produktů'!D:D,'Parametry a typy produktů'!A:B,"Parametr nenalezen"))</f>
        <v>Multihodnota</v>
      </c>
      <c r="D20">
        <v>0</v>
      </c>
      <c r="E20" s="30" t="str">
        <f>IF('CZ Alfanumerické hodnoty'!B20="","",HLOOKUP('CZ Alfanumerické hodnoty'!E20,'Parametry a typy produktů'!$F$1:$AW$3,2,0))</f>
        <v>Kamery</v>
      </c>
      <c r="F20" s="43" t="s">
        <v>749</v>
      </c>
      <c r="G20" s="43" t="str">
        <f>IF($B20="","",IFERROR(IF(VLOOKUP($B20,$B$2:$O19,6,0)="","",VLOOKUP($B20,$B$2:$O19,6,0)),""))</f>
        <v/>
      </c>
      <c r="H20" s="43" t="str">
        <f>IF($B20="","",IFERROR(IF(VLOOKUP($B20,$B$2:$O19,7,0)="","",VLOOKUP($B20,$B$2:$O19,7,0)),""))</f>
        <v/>
      </c>
      <c r="I20" s="43" t="str">
        <f>IF($B20="","",IFERROR(IF(VLOOKUP($B20,$B$2:$O19,8,0)="","",VLOOKUP($B20,$B$2:$O19,8,0)),""))</f>
        <v/>
      </c>
      <c r="J20" s="43" t="str">
        <f>IF($B20="","",IFERROR(IF(VLOOKUP($B20,$B$2:$O19,9,0)="","",VLOOKUP($B20,$B$2:$O19,9,0)),""))</f>
        <v/>
      </c>
      <c r="K20" s="43" t="str">
        <f>IF($B20="","",IFERROR(IF(VLOOKUP($B20,$B$2:$O19,10,0)="","",VLOOKUP($B20,$B$2:$O19,10,0)),""))</f>
        <v/>
      </c>
      <c r="L20" s="43" t="str">
        <f>IF($B20="","",IFERROR(IF(VLOOKUP($B20,$B$2:$O19,11,0)="","",VLOOKUP($B20,$B$2:$O19,11,0)),""))</f>
        <v/>
      </c>
      <c r="M20" s="43" t="str">
        <f>IF($B20="","",IFERROR(IF(VLOOKUP($B20,$B$2:$O19,12,0)="","",VLOOKUP($B20,$B$2:$O19,12,0)),""))</f>
        <v/>
      </c>
      <c r="N20" s="43" t="str">
        <f>IF($B20="","",IFERROR(IF(VLOOKUP($B20,$B$2:$O19,13,0)="","",VLOOKUP($B20,$B$2:$O19,13,0)),""))</f>
        <v/>
      </c>
      <c r="O20" s="43" t="str">
        <f>IF($B20="","",IFERROR(IF(VLOOKUP($B20,$B$2:$O19,14,0)="","",VLOOKUP($B20,$B$2:$O19,14,0)),""))</f>
        <v/>
      </c>
    </row>
    <row r="21" spans="1:15" x14ac:dyDescent="0.25">
      <c r="A21" t="str" cm="1">
        <f t="array" ref="A21">IF(OR(B21="",E21=""),"",CONCATENATE(IFERROR(IF(SEARCH(B21,_xlfn.TEXTJOIN(",",TRUE,IF(E$2:E20=E21,B$2:B20,"")))&gt;0,"Duplikát parametru","Parametr OK"),"Parametr OK"),"; ",MATCH(B21,B:B,0)))</f>
        <v>Parametr OK; 21</v>
      </c>
      <c r="B21" t="str">
        <f>IF('CZ Alfanumerické hodnoty'!B21="","",VLOOKUP('CZ Alfanumerické hodnoty'!B21,'Parametry a typy produktů'!C:D,2,0))</f>
        <v>Kompatibilita s operačným systémom</v>
      </c>
      <c r="C21" s="13" t="str" cm="1">
        <f t="array" ref="C21:D21">IF(A21="","",_xlfn.XLOOKUP(B21,'Parametry a typy produktů'!D:D,'Parametry a typy produktů'!A:B,"Parametr nenalezen"))</f>
        <v>Multihodnota</v>
      </c>
      <c r="D21">
        <v>0</v>
      </c>
      <c r="E21" s="30" t="str">
        <f>IF('CZ Alfanumerické hodnoty'!B21="","",HLOOKUP('CZ Alfanumerické hodnoty'!E21,'Parametry a typy produktů'!$F$1:$AW$3,2,0))</f>
        <v>Kamery</v>
      </c>
      <c r="F21" s="43" t="s">
        <v>737</v>
      </c>
      <c r="G21" s="43" t="str">
        <f>IF($B21="","",IFERROR(IF(VLOOKUP($B21,$B$2:$O20,6,0)="","",VLOOKUP($B21,$B$2:$O20,6,0)),""))</f>
        <v/>
      </c>
      <c r="H21" s="43" t="str">
        <f>IF($B21="","",IFERROR(IF(VLOOKUP($B21,$B$2:$O20,7,0)="","",VLOOKUP($B21,$B$2:$O20,7,0)),""))</f>
        <v/>
      </c>
      <c r="I21" s="43" t="str">
        <f>IF($B21="","",IFERROR(IF(VLOOKUP($B21,$B$2:$O20,8,0)="","",VLOOKUP($B21,$B$2:$O20,8,0)),""))</f>
        <v/>
      </c>
      <c r="J21" s="43" t="str">
        <f>IF($B21="","",IFERROR(IF(VLOOKUP($B21,$B$2:$O20,9,0)="","",VLOOKUP($B21,$B$2:$O20,9,0)),""))</f>
        <v/>
      </c>
      <c r="K21" s="43" t="str">
        <f>IF($B21="","",IFERROR(IF(VLOOKUP($B21,$B$2:$O20,10,0)="","",VLOOKUP($B21,$B$2:$O20,10,0)),""))</f>
        <v/>
      </c>
      <c r="L21" s="43" t="str">
        <f>IF($B21="","",IFERROR(IF(VLOOKUP($B21,$B$2:$O20,11,0)="","",VLOOKUP($B21,$B$2:$O20,11,0)),""))</f>
        <v/>
      </c>
      <c r="M21" s="43" t="str">
        <f>IF($B21="","",IFERROR(IF(VLOOKUP($B21,$B$2:$O20,12,0)="","",VLOOKUP($B21,$B$2:$O20,12,0)),""))</f>
        <v/>
      </c>
      <c r="N21" s="43" t="str">
        <f>IF($B21="","",IFERROR(IF(VLOOKUP($B21,$B$2:$O20,13,0)="","",VLOOKUP($B21,$B$2:$O20,13,0)),""))</f>
        <v/>
      </c>
      <c r="O21" s="43" t="str">
        <f>IF($B21="","",IFERROR(IF(VLOOKUP($B21,$B$2:$O20,14,0)="","",VLOOKUP($B21,$B$2:$O20,14,0)),""))</f>
        <v/>
      </c>
    </row>
    <row r="22" spans="1:15" x14ac:dyDescent="0.25">
      <c r="A22" t="str" cm="1">
        <f t="array" ref="A22">IF(OR(B22="",E22=""),"",CONCATENATE(IFERROR(IF(SEARCH(B22,_xlfn.TEXTJOIN(",",TRUE,IF(E$2:E21=E22,B$2:B21,"")))&gt;0,"Duplikát parametru","Parametr OK"),"Parametr OK"),"; ",MATCH(B22,B:B,0)))</f>
        <v>Parametr OK; 22</v>
      </c>
      <c r="B22" t="str">
        <f>IF('CZ Alfanumerické hodnoty'!B22="","",VLOOKUP('CZ Alfanumerické hodnoty'!B22,'Parametry a typy produktů'!C:D,2,0))</f>
        <v>Kompresia videa</v>
      </c>
      <c r="C22" s="13" t="str" cm="1">
        <f t="array" ref="C22:D22">IF(A22="","",_xlfn.XLOOKUP(B22,'Parametry a typy produktů'!D:D,'Parametry a typy produktů'!A:B,"Parametr nenalezen"))</f>
        <v>Číselníková hodnota</v>
      </c>
      <c r="D22">
        <v>0</v>
      </c>
      <c r="E22" s="30" t="str">
        <f>IF('CZ Alfanumerické hodnoty'!B22="","",HLOOKUP('CZ Alfanumerické hodnoty'!E22,'Parametry a typy produktů'!$F$1:$AW$3,2,0))</f>
        <v>Kamery</v>
      </c>
      <c r="F22" s="43" t="s">
        <v>88</v>
      </c>
      <c r="G22" s="43" t="s">
        <v>89</v>
      </c>
      <c r="H22" s="43" t="str">
        <f>IF($B22="","",IFERROR(IF(VLOOKUP($B22,$B$2:$O21,7,0)="","",VLOOKUP($B22,$B$2:$O21,7,0)),""))</f>
        <v/>
      </c>
      <c r="I22" s="43" t="str">
        <f>IF($B22="","",IFERROR(IF(VLOOKUP($B22,$B$2:$O21,8,0)="","",VLOOKUP($B22,$B$2:$O21,8,0)),""))</f>
        <v/>
      </c>
      <c r="J22" s="43" t="str">
        <f>IF($B22="","",IFERROR(IF(VLOOKUP($B22,$B$2:$O21,9,0)="","",VLOOKUP($B22,$B$2:$O21,9,0)),""))</f>
        <v/>
      </c>
      <c r="K22" s="43" t="str">
        <f>IF($B22="","",IFERROR(IF(VLOOKUP($B22,$B$2:$O21,10,0)="","",VLOOKUP($B22,$B$2:$O21,10,0)),""))</f>
        <v/>
      </c>
      <c r="L22" s="43" t="str">
        <f>IF($B22="","",IFERROR(IF(VLOOKUP($B22,$B$2:$O21,11,0)="","",VLOOKUP($B22,$B$2:$O21,11,0)),""))</f>
        <v/>
      </c>
      <c r="M22" s="43" t="str">
        <f>IF($B22="","",IFERROR(IF(VLOOKUP($B22,$B$2:$O21,12,0)="","",VLOOKUP($B22,$B$2:$O21,12,0)),""))</f>
        <v/>
      </c>
      <c r="N22" s="43" t="str">
        <f>IF($B22="","",IFERROR(IF(VLOOKUP($B22,$B$2:$O21,13,0)="","",VLOOKUP($B22,$B$2:$O21,13,0)),""))</f>
        <v/>
      </c>
      <c r="O22" s="43" t="str">
        <f>IF($B22="","",IFERROR(IF(VLOOKUP($B22,$B$2:$O21,14,0)="","",VLOOKUP($B22,$B$2:$O21,14,0)),""))</f>
        <v/>
      </c>
    </row>
    <row r="23" spans="1:15" x14ac:dyDescent="0.25">
      <c r="A23" t="str" cm="1">
        <f t="array" ref="A23">IF(OR(B23="",E23=""),"",CONCATENATE(IFERROR(IF(SEARCH(B23,_xlfn.TEXTJOIN(",",TRUE,IF(E$2:E22=E23,B$2:B22,"")))&gt;0,"Duplikát parametru","Parametr OK"),"Parametr OK"),"; ",MATCH(B23,B:B,0)))</f>
        <v>Parametr OK; 23</v>
      </c>
      <c r="B23" t="str">
        <f>IF('CZ Alfanumerické hodnoty'!B23="","",VLOOKUP('CZ Alfanumerické hodnoty'!B23,'Parametry a typy produktů'!C:D,2,0))</f>
        <v>Typ karty SD</v>
      </c>
      <c r="C23" s="13" t="str" cm="1">
        <f t="array" ref="C23:D23">IF(A23="","",_xlfn.XLOOKUP(B23,'Parametry a typy produktů'!D:D,'Parametry a typy produktů'!A:B,"Parametr nenalezen"))</f>
        <v>Číselníková hodnota</v>
      </c>
      <c r="D23">
        <v>0</v>
      </c>
      <c r="E23" s="30" t="str">
        <f>IF('CZ Alfanumerické hodnoty'!B23="","",HLOOKUP('CZ Alfanumerické hodnoty'!E23,'Parametry a typy produktů'!$F$1:$AW$3,2,0))</f>
        <v>Kamery</v>
      </c>
      <c r="F23" s="43" t="s">
        <v>128</v>
      </c>
      <c r="G23" s="43" t="s">
        <v>129</v>
      </c>
      <c r="H23" s="43" t="str">
        <f>IF($B23="","",IFERROR(IF(VLOOKUP($B23,$B$2:$O22,7,0)="","",VLOOKUP($B23,$B$2:$O22,7,0)),""))</f>
        <v/>
      </c>
      <c r="I23" s="43" t="str">
        <f>IF($B23="","",IFERROR(IF(VLOOKUP($B23,$B$2:$O22,8,0)="","",VLOOKUP($B23,$B$2:$O22,8,0)),""))</f>
        <v/>
      </c>
      <c r="J23" s="43" t="str">
        <f>IF($B23="","",IFERROR(IF(VLOOKUP($B23,$B$2:$O22,9,0)="","",VLOOKUP($B23,$B$2:$O22,9,0)),""))</f>
        <v/>
      </c>
      <c r="K23" s="43" t="str">
        <f>IF($B23="","",IFERROR(IF(VLOOKUP($B23,$B$2:$O22,10,0)="","",VLOOKUP($B23,$B$2:$O22,10,0)),""))</f>
        <v/>
      </c>
      <c r="L23" s="43" t="str">
        <f>IF($B23="","",IFERROR(IF(VLOOKUP($B23,$B$2:$O22,11,0)="","",VLOOKUP($B23,$B$2:$O22,11,0)),""))</f>
        <v/>
      </c>
      <c r="M23" s="43" t="str">
        <f>IF($B23="","",IFERROR(IF(VLOOKUP($B23,$B$2:$O22,12,0)="","",VLOOKUP($B23,$B$2:$O22,12,0)),""))</f>
        <v/>
      </c>
      <c r="N23" s="43" t="str">
        <f>IF($B23="","",IFERROR(IF(VLOOKUP($B23,$B$2:$O22,13,0)="","",VLOOKUP($B23,$B$2:$O22,13,0)),""))</f>
        <v/>
      </c>
      <c r="O23" s="43" t="str">
        <f>IF($B23="","",IFERROR(IF(VLOOKUP($B23,$B$2:$O22,14,0)="","",VLOOKUP($B23,$B$2:$O22,14,0)),""))</f>
        <v/>
      </c>
    </row>
    <row r="24" spans="1:15" x14ac:dyDescent="0.25">
      <c r="A24" t="str" cm="1">
        <f t="array" ref="A24">IF(OR(B24="",E24=""),"",CONCATENATE(IFERROR(IF(SEARCH(B24,_xlfn.TEXTJOIN(",",TRUE,IF(E$2:E23=E24,B$2:B23,"")))&gt;0,"Duplikát parametru","Parametr OK"),"Parametr OK"),"; ",MATCH(B24,B:B,0)))</f>
        <v>Parametr OK; 24</v>
      </c>
      <c r="B24" t="str">
        <f>IF('CZ Alfanumerické hodnoty'!B24="","",VLOOKUP('CZ Alfanumerické hodnoty'!B24,'Parametry a typy produktů'!C:D,2,0))</f>
        <v>Stupeň krytia (IP)</v>
      </c>
      <c r="C24" s="13" t="str" cm="1">
        <f t="array" ref="C24:D24">IF(A24="","",_xlfn.XLOOKUP(B24,'Parametry a typy produktů'!D:D,'Parametry a typy produktů'!A:B,"Parametr nenalezen"))</f>
        <v>Číselníková hodnota</v>
      </c>
      <c r="D24">
        <v>0</v>
      </c>
      <c r="E24" s="30" t="str">
        <f>IF('CZ Alfanumerické hodnoty'!B24="","",HLOOKUP('CZ Alfanumerické hodnoty'!E24,'Parametry a typy produktů'!$F$1:$AW$3,2,0))</f>
        <v>Kamery</v>
      </c>
      <c r="F24" s="43" t="s">
        <v>11</v>
      </c>
      <c r="G24" s="43" t="s">
        <v>12</v>
      </c>
      <c r="H24" s="43" t="s">
        <v>473</v>
      </c>
      <c r="I24" s="43" t="s">
        <v>155</v>
      </c>
      <c r="J24" s="43" t="str">
        <f>IF($B24="","",IFERROR(IF(VLOOKUP($B24,$B$2:$O23,9,0)="","",VLOOKUP($B24,$B$2:$O23,9,0)),""))</f>
        <v/>
      </c>
      <c r="K24" s="43" t="str">
        <f>IF($B24="","",IFERROR(IF(VLOOKUP($B24,$B$2:$O23,10,0)="","",VLOOKUP($B24,$B$2:$O23,10,0)),""))</f>
        <v/>
      </c>
      <c r="L24" s="43" t="str">
        <f>IF($B24="","",IFERROR(IF(VLOOKUP($B24,$B$2:$O23,11,0)="","",VLOOKUP($B24,$B$2:$O23,11,0)),""))</f>
        <v/>
      </c>
      <c r="M24" s="43" t="str">
        <f>IF($B24="","",IFERROR(IF(VLOOKUP($B24,$B$2:$O23,12,0)="","",VLOOKUP($B24,$B$2:$O23,12,0)),""))</f>
        <v/>
      </c>
      <c r="N24" s="43" t="str">
        <f>IF($B24="","",IFERROR(IF(VLOOKUP($B24,$B$2:$O23,13,0)="","",VLOOKUP($B24,$B$2:$O23,13,0)),""))</f>
        <v/>
      </c>
      <c r="O24" s="43" t="str">
        <f>IF($B24="","",IFERROR(IF(VLOOKUP($B24,$B$2:$O23,14,0)="","",VLOOKUP($B24,$B$2:$O23,14,0)),""))</f>
        <v/>
      </c>
    </row>
    <row r="25" spans="1:15" x14ac:dyDescent="0.25">
      <c r="A25" t="str" cm="1">
        <f t="array" ref="A25">IF(OR(B25="",E25=""),"",CONCATENATE(IFERROR(IF(SEARCH(B25,_xlfn.TEXTJOIN(",",TRUE,IF(E$2:E24=E25,B$2:B24,"")))&gt;0,"Duplikát parametru","Parametr OK"),"Parametr OK"),"; ",MATCH(B25,B:B,0)))</f>
        <v>Parametr OK; 25</v>
      </c>
      <c r="B25" t="str">
        <f>IF('CZ Alfanumerické hodnoty'!B25="","",VLOOKUP('CZ Alfanumerické hodnoty'!B25,'Parametry a typy produktů'!C:D,2,0))</f>
        <v>Farba svetla (K)</v>
      </c>
      <c r="C25" s="13" t="str" cm="1">
        <f t="array" ref="C25:D25">IF(A25="","",_xlfn.XLOOKUP(B25,'Parametry a typy produktů'!D:D,'Parametry a typy produktů'!A:B,"Parametr nenalezen"))</f>
        <v>Číselníková hodnota</v>
      </c>
      <c r="D25" t="str">
        <v>K</v>
      </c>
      <c r="E25" s="30" t="str">
        <f>IF('CZ Alfanumerické hodnoty'!B25="","",HLOOKUP('CZ Alfanumerické hodnoty'!E25,'Parametry a typy produktů'!$F$1:$AW$3,2,0))</f>
        <v>Žiarovky a trubice</v>
      </c>
      <c r="F25" s="43" t="s">
        <v>476</v>
      </c>
      <c r="G25" s="43" t="s">
        <v>475</v>
      </c>
      <c r="H25" s="43" t="s">
        <v>477</v>
      </c>
      <c r="I25" s="43" t="s">
        <v>498</v>
      </c>
      <c r="J25" s="43" t="s">
        <v>133</v>
      </c>
      <c r="K25" s="43" t="s">
        <v>215</v>
      </c>
      <c r="L25" s="43" t="str">
        <f>IF($B25="","",IFERROR(IF(VLOOKUP($B25,$B$2:$O24,11,0)="","",VLOOKUP($B25,$B$2:$O24,11,0)),""))</f>
        <v/>
      </c>
      <c r="M25" s="43" t="str">
        <f>IF($B25="","",IFERROR(IF(VLOOKUP($B25,$B$2:$O24,12,0)="","",VLOOKUP($B25,$B$2:$O24,12,0)),""))</f>
        <v/>
      </c>
      <c r="N25" s="43" t="str">
        <f>IF($B25="","",IFERROR(IF(VLOOKUP($B25,$B$2:$O24,13,0)="","",VLOOKUP($B25,$B$2:$O24,13,0)),""))</f>
        <v/>
      </c>
      <c r="O25" s="43" t="str">
        <f>IF($B25="","",IFERROR(IF(VLOOKUP($B25,$B$2:$O24,14,0)="","",VLOOKUP($B25,$B$2:$O24,14,0)),""))</f>
        <v/>
      </c>
    </row>
    <row r="26" spans="1:15" x14ac:dyDescent="0.25">
      <c r="A26" t="str" cm="1">
        <f t="array" ref="A26">IF(OR(B26="",E26=""),"",CONCATENATE(IFERROR(IF(SEARCH(B26,_xlfn.TEXTJOIN(",",TRUE,IF(E$2:E25=E26,B$2:B25,"")))&gt;0,"Duplikát parametru","Parametr OK"),"Parametr OK"),"; ",MATCH(B26,B:B,0)))</f>
        <v>Parametr OK; 26</v>
      </c>
      <c r="B26" t="str">
        <f>IF('CZ Alfanumerické hodnoty'!B26="","",VLOOKUP('CZ Alfanumerické hodnoty'!B26,'Parametry a typy produktů'!C:D,2,0))</f>
        <v>Pätica žiarovky</v>
      </c>
      <c r="C26" s="13" t="str" cm="1">
        <f t="array" ref="C26:D26">IF(A26="","",_xlfn.XLOOKUP(B26,'Parametry a typy produktů'!D:D,'Parametry a typy produktů'!A:B,"Parametr nenalezen"))</f>
        <v>Číselníková hodnota</v>
      </c>
      <c r="D26">
        <v>0</v>
      </c>
      <c r="E26" s="30" t="str">
        <f>IF('CZ Alfanumerické hodnoty'!B26="","",HLOOKUP('CZ Alfanumerické hodnoty'!E26,'Parametry a typy produktů'!$F$1:$AW$3,2,0))</f>
        <v>Žiarovky a trubice</v>
      </c>
      <c r="F26" s="43" t="s">
        <v>134</v>
      </c>
      <c r="G26" s="43" t="s">
        <v>135</v>
      </c>
      <c r="H26" s="43" t="s">
        <v>136</v>
      </c>
      <c r="I26" s="43" t="s">
        <v>487</v>
      </c>
      <c r="J26" s="43" t="s">
        <v>176</v>
      </c>
      <c r="K26" s="43" t="str">
        <f>IF($B26="","",IFERROR(IF(VLOOKUP($B26,$B$2:$O25,10,0)="","",VLOOKUP($B26,$B$2:$O25,10,0)),""))</f>
        <v/>
      </c>
      <c r="L26" s="43" t="str">
        <f>IF($B26="","",IFERROR(IF(VLOOKUP($B26,$B$2:$O25,11,0)="","",VLOOKUP($B26,$B$2:$O25,11,0)),""))</f>
        <v/>
      </c>
      <c r="M26" s="43" t="str">
        <f>IF($B26="","",IFERROR(IF(VLOOKUP($B26,$B$2:$O25,12,0)="","",VLOOKUP($B26,$B$2:$O25,12,0)),""))</f>
        <v/>
      </c>
      <c r="N26" s="43" t="str">
        <f>IF($B26="","",IFERROR(IF(VLOOKUP($B26,$B$2:$O25,13,0)="","",VLOOKUP($B26,$B$2:$O25,13,0)),""))</f>
        <v/>
      </c>
      <c r="O26" s="43" t="str">
        <f>IF($B26="","",IFERROR(IF(VLOOKUP($B26,$B$2:$O25,14,0)="","",VLOOKUP($B26,$B$2:$O25,14,0)),""))</f>
        <v/>
      </c>
    </row>
    <row r="27" spans="1:15" x14ac:dyDescent="0.25">
      <c r="A27" t="str" cm="1">
        <f t="array" ref="A27">IF(OR(B27="",E27=""),"",CONCATENATE(IFERROR(IF(SEARCH(B27,_xlfn.TEXTJOIN(",",TRUE,IF(E$2:E26=E27,B$2:B26,"")))&gt;0,"Duplikát parametru","Parametr OK"),"Parametr OK"),"; ",MATCH(B27,B:B,0)))</f>
        <v>Parametr OK; 27</v>
      </c>
      <c r="B27" t="str">
        <f>IF('CZ Alfanumerické hodnoty'!B27="","",VLOOKUP('CZ Alfanumerické hodnoty'!B27,'Parametry a typy produktů'!C:D,2,0))</f>
        <v>Tvar žiarovky</v>
      </c>
      <c r="C27" s="13" t="str" cm="1">
        <f t="array" ref="C27:D27">IF(A27="","",_xlfn.XLOOKUP(B27,'Parametry a typy produktů'!D:D,'Parametry a typy produktů'!A:B,"Parametr nenalezen"))</f>
        <v>Číselníková hodnota</v>
      </c>
      <c r="D27">
        <v>0</v>
      </c>
      <c r="E27" s="30" t="str">
        <f>IF('CZ Alfanumerické hodnoty'!B27="","",HLOOKUP('CZ Alfanumerické hodnoty'!E27,'Parametry a typy produktů'!$F$1:$AW$3,2,0))</f>
        <v>Žiarovky a trubice</v>
      </c>
      <c r="F27" s="43" t="s">
        <v>140</v>
      </c>
      <c r="G27" s="43" t="s">
        <v>227</v>
      </c>
      <c r="H27" s="43" t="s">
        <v>145</v>
      </c>
      <c r="I27" s="43" t="s">
        <v>142</v>
      </c>
      <c r="J27" s="43" t="s">
        <v>143</v>
      </c>
      <c r="K27" s="43" t="s">
        <v>228</v>
      </c>
      <c r="L27" s="43" t="str">
        <f>IF($B27="","",IFERROR(IF(VLOOKUP($B27,$B$2:$O26,11,0)="","",VLOOKUP($B27,$B$2:$O26,11,0)),""))</f>
        <v/>
      </c>
      <c r="M27" s="43" t="str">
        <f>IF($B27="","",IFERROR(IF(VLOOKUP($B27,$B$2:$O26,12,0)="","",VLOOKUP($B27,$B$2:$O26,12,0)),""))</f>
        <v/>
      </c>
      <c r="N27" s="43" t="str">
        <f>IF($B27="","",IFERROR(IF(VLOOKUP($B27,$B$2:$O26,13,0)="","",VLOOKUP($B27,$B$2:$O26,13,0)),""))</f>
        <v/>
      </c>
      <c r="O27" s="43" t="str">
        <f>IF($B27="","",IFERROR(IF(VLOOKUP($B27,$B$2:$O26,14,0)="","",VLOOKUP($B27,$B$2:$O26,14,0)),""))</f>
        <v/>
      </c>
    </row>
    <row r="28" spans="1:15" x14ac:dyDescent="0.25">
      <c r="A28" t="str" cm="1">
        <f t="array" ref="A28">IF(OR(B28="",E28=""),"",CONCATENATE(IFERROR(IF(SEARCH(B28,_xlfn.TEXTJOIN(",",TRUE,IF(E$2:E27=E28,B$2:B27,"")))&gt;0,"Duplikát parametru","Parametr OK"),"Parametr OK"),"; ",MATCH(B28,B:B,0)))</f>
        <v>Parametr OK; 28</v>
      </c>
      <c r="B28" t="str">
        <f>IF('CZ Alfanumerické hodnoty'!B28="","",VLOOKUP('CZ Alfanumerické hodnoty'!B28,'Parametry a typy produktů'!C:D,2,0))</f>
        <v>Ekvivalent klasické žiarovky (W)</v>
      </c>
      <c r="C28" s="13" t="str" cm="1">
        <f t="array" ref="C28:D28">IF(A28="","",_xlfn.XLOOKUP(B28,'Parametry a typy produktů'!D:D,'Parametry a typy produktů'!A:B,"Parametr nenalezen"))</f>
        <v>Číselníková hodnota</v>
      </c>
      <c r="D28" t="str">
        <v>W</v>
      </c>
      <c r="E28" s="30" t="str">
        <f>IF('CZ Alfanumerické hodnoty'!B28="","",HLOOKUP('CZ Alfanumerické hodnoty'!E28,'Parametry a typy produktů'!$F$1:$AW$3,2,0))</f>
        <v>Žiarovky a trubice</v>
      </c>
      <c r="F28" s="43" t="s">
        <v>502</v>
      </c>
      <c r="G28" s="43" t="s">
        <v>503</v>
      </c>
      <c r="H28" s="43" t="s">
        <v>488</v>
      </c>
      <c r="I28" s="43" t="str">
        <f>IF($B28="","",IFERROR(IF(VLOOKUP($B28,$B$2:$O27,8,0)="","",VLOOKUP($B28,$B$2:$O27,8,0)),""))</f>
        <v/>
      </c>
      <c r="J28" s="43" t="str">
        <f>IF($B28="","",IFERROR(IF(VLOOKUP($B28,$B$2:$O27,9,0)="","",VLOOKUP($B28,$B$2:$O27,9,0)),""))</f>
        <v/>
      </c>
      <c r="K28" s="43" t="str">
        <f>IF($B28="","",IFERROR(IF(VLOOKUP($B28,$B$2:$O27,10,0)="","",VLOOKUP($B28,$B$2:$O27,10,0)),""))</f>
        <v/>
      </c>
      <c r="L28" s="43" t="str">
        <f>IF($B28="","",IFERROR(IF(VLOOKUP($B28,$B$2:$O27,11,0)="","",VLOOKUP($B28,$B$2:$O27,11,0)),""))</f>
        <v/>
      </c>
      <c r="M28" s="43" t="str">
        <f>IF($B28="","",IFERROR(IF(VLOOKUP($B28,$B$2:$O27,12,0)="","",VLOOKUP($B28,$B$2:$O27,12,0)),""))</f>
        <v/>
      </c>
      <c r="N28" s="43" t="str">
        <f>IF($B28="","",IFERROR(IF(VLOOKUP($B28,$B$2:$O27,13,0)="","",VLOOKUP($B28,$B$2:$O27,13,0)),""))</f>
        <v/>
      </c>
      <c r="O28" s="43" t="str">
        <f>IF($B28="","",IFERROR(IF(VLOOKUP($B28,$B$2:$O27,14,0)="","",VLOOKUP($B28,$B$2:$O27,14,0)),""))</f>
        <v/>
      </c>
    </row>
    <row r="29" spans="1:15" x14ac:dyDescent="0.25">
      <c r="A29" t="str" cm="1">
        <f t="array" ref="A29">IF(OR(B29="",E29=""),"",CONCATENATE(IFERROR(IF(SEARCH(B29,_xlfn.TEXTJOIN(",",TRUE,IF(E$2:E28=E29,B$2:B28,"")))&gt;0,"Duplikát parametru","Parametr OK"),"Parametr OK"),"; ",MATCH(B29,B:B,0)))</f>
        <v>Parametr OK; 25</v>
      </c>
      <c r="B29" t="str">
        <f>IF('CZ Alfanumerické hodnoty'!B29="","",VLOOKUP('CZ Alfanumerické hodnoty'!B29,'Parametry a typy produktů'!C:D,2,0))</f>
        <v>Farba svetla (K)</v>
      </c>
      <c r="C29" s="13" t="str" cm="1">
        <f t="array" ref="C29:D29">IF(A29="","",_xlfn.XLOOKUP(B29,'Parametry a typy produktů'!D:D,'Parametry a typy produktů'!A:B,"Parametr nenalezen"))</f>
        <v>Číselníková hodnota</v>
      </c>
      <c r="D29" t="str">
        <v>K</v>
      </c>
      <c r="E29" s="30" t="str">
        <f>IF('CZ Alfanumerické hodnoty'!B29="","",HLOOKUP('CZ Alfanumerické hodnoty'!E29,'Parametry a typy produktů'!$F$1:$AW$3,2,0))</f>
        <v>LED reflektory</v>
      </c>
      <c r="F29" s="43" t="str">
        <f>IF($B29="","",IFERROR(IF(VLOOKUP($B29,$B$2:$O28,5,0)="","",VLOOKUP($B29,$B$2:$O28,5,0)),""))</f>
        <v>3000 K</v>
      </c>
      <c r="G29" s="43" t="str">
        <f>IF($B29="","",IFERROR(IF(VLOOKUP($B29,$B$2:$O28,6,0)="","",VLOOKUP($B29,$B$2:$O28,6,0)),""))</f>
        <v>4000 K</v>
      </c>
      <c r="H29" s="43" t="str">
        <f>IF($B29="","",IFERROR(IF(VLOOKUP($B29,$B$2:$O28,7,0)="","",VLOOKUP($B29,$B$2:$O28,7,0)),""))</f>
        <v>6000 K</v>
      </c>
      <c r="I29" s="43" t="str">
        <f>IF($B29="","",IFERROR(IF(VLOOKUP($B29,$B$2:$O28,8,0)="","",VLOOKUP($B29,$B$2:$O28,8,0)),""))</f>
        <v>3000-6000 K</v>
      </c>
      <c r="J29" s="43" t="str">
        <f>IF($B29="","",IFERROR(IF(VLOOKUP($B29,$B$2:$O28,9,0)="","",VLOOKUP($B29,$B$2:$O28,9,0)),""))</f>
        <v>RGB</v>
      </c>
      <c r="K29" s="43" t="str">
        <f>IF($B29="","",IFERROR(IF(VLOOKUP($B29,$B$2:$O28,10,0)="","",VLOOKUP($B29,$B$2:$O28,10,0)),""))</f>
        <v>RGB + CCT</v>
      </c>
      <c r="L29" s="43" t="str">
        <f>IF($B29="","",IFERROR(IF(VLOOKUP($B29,$B$2:$O28,11,0)="","",VLOOKUP($B29,$B$2:$O28,11,0)),""))</f>
        <v/>
      </c>
      <c r="M29" s="43" t="str">
        <f>IF($B29="","",IFERROR(IF(VLOOKUP($B29,$B$2:$O28,12,0)="","",VLOOKUP($B29,$B$2:$O28,12,0)),""))</f>
        <v/>
      </c>
      <c r="N29" s="43" t="str">
        <f>IF($B29="","",IFERROR(IF(VLOOKUP($B29,$B$2:$O28,13,0)="","",VLOOKUP($B29,$B$2:$O28,13,0)),""))</f>
        <v/>
      </c>
      <c r="O29" s="43" t="str">
        <f>IF($B29="","",IFERROR(IF(VLOOKUP($B29,$B$2:$O28,14,0)="","",VLOOKUP($B29,$B$2:$O28,14,0)),""))</f>
        <v/>
      </c>
    </row>
    <row r="30" spans="1:15" x14ac:dyDescent="0.25">
      <c r="A30" t="str" cm="1">
        <f t="array" ref="A30">IF(OR(B30="",E30=""),"",CONCATENATE(IFERROR(IF(SEARCH(B30,_xlfn.TEXTJOIN(",",TRUE,IF(E$2:E29=E30,B$2:B29,"")))&gt;0,"Duplikát parametru","Parametr OK"),"Parametr OK"),"; ",MATCH(B30,B:B,0)))</f>
        <v>Parametr OK; 24</v>
      </c>
      <c r="B30" t="str">
        <f>IF('CZ Alfanumerické hodnoty'!B30="","",VLOOKUP('CZ Alfanumerické hodnoty'!B30,'Parametry a typy produktů'!C:D,2,0))</f>
        <v>Stupeň krytia (IP)</v>
      </c>
      <c r="C30" s="13" t="str" cm="1">
        <f t="array" ref="C30:D30">IF(A30="","",_xlfn.XLOOKUP(B30,'Parametry a typy produktů'!D:D,'Parametry a typy produktů'!A:B,"Parametr nenalezen"))</f>
        <v>Číselníková hodnota</v>
      </c>
      <c r="D30">
        <v>0</v>
      </c>
      <c r="E30" s="30" t="str">
        <f>IF('CZ Alfanumerické hodnoty'!B30="","",HLOOKUP('CZ Alfanumerické hodnoty'!E30,'Parametry a typy produktů'!$F$1:$AW$3,2,0))</f>
        <v>LED pásik</v>
      </c>
      <c r="F30" s="43" t="str">
        <f>IF($B30="","",IFERROR(IF(VLOOKUP($B30,$B$2:$O29,5,0)="","",VLOOKUP($B30,$B$2:$O29,5,0)),""))</f>
        <v>IP20</v>
      </c>
      <c r="G30" s="43" t="str">
        <f>IF($B30="","",IFERROR(IF(VLOOKUP($B30,$B$2:$O29,6,0)="","",VLOOKUP($B30,$B$2:$O29,6,0)),""))</f>
        <v>IP44</v>
      </c>
      <c r="H30" s="43" t="str">
        <f>IF($B30="","",IFERROR(IF(VLOOKUP($B30,$B$2:$O29,7,0)="","",VLOOKUP($B30,$B$2:$O29,7,0)),""))</f>
        <v>IP54</v>
      </c>
      <c r="I30" s="43" t="str">
        <f>IF($B30="","",IFERROR(IF(VLOOKUP($B30,$B$2:$O29,8,0)="","",VLOOKUP($B30,$B$2:$O29,8,0)),""))</f>
        <v>IP65+</v>
      </c>
      <c r="J30" s="43" t="str">
        <f>IF($B30="","",IFERROR(IF(VLOOKUP($B30,$B$2:$O29,9,0)="","",VLOOKUP($B30,$B$2:$O29,9,0)),""))</f>
        <v/>
      </c>
      <c r="K30" s="43" t="str">
        <f>IF($B30="","",IFERROR(IF(VLOOKUP($B30,$B$2:$O29,10,0)="","",VLOOKUP($B30,$B$2:$O29,10,0)),""))</f>
        <v/>
      </c>
      <c r="L30" s="43" t="str">
        <f>IF($B30="","",IFERROR(IF(VLOOKUP($B30,$B$2:$O29,11,0)="","",VLOOKUP($B30,$B$2:$O29,11,0)),""))</f>
        <v/>
      </c>
      <c r="M30" s="43" t="str">
        <f>IF($B30="","",IFERROR(IF(VLOOKUP($B30,$B$2:$O29,12,0)="","",VLOOKUP($B30,$B$2:$O29,12,0)),""))</f>
        <v/>
      </c>
      <c r="N30" s="43" t="str">
        <f>IF($B30="","",IFERROR(IF(VLOOKUP($B30,$B$2:$O29,13,0)="","",VLOOKUP($B30,$B$2:$O29,13,0)),""))</f>
        <v/>
      </c>
      <c r="O30" s="43" t="str">
        <f>IF($B30="","",IFERROR(IF(VLOOKUP($B30,$B$2:$O29,14,0)="","",VLOOKUP($B30,$B$2:$O29,14,0)),""))</f>
        <v/>
      </c>
    </row>
    <row r="31" spans="1:15" x14ac:dyDescent="0.25">
      <c r="A31" t="str" cm="1">
        <f t="array" ref="A31">IF(OR(B31="",E31=""),"",CONCATENATE(IFERROR(IF(SEARCH(B31,_xlfn.TEXTJOIN(",",TRUE,IF(E$2:E30=E31,B$2:B30,"")))&gt;0,"Duplikát parametru","Parametr OK"),"Parametr OK"),"; ",MATCH(B31,B:B,0)))</f>
        <v>Parametr OK; 25</v>
      </c>
      <c r="B31" t="str">
        <f>IF('CZ Alfanumerické hodnoty'!B31="","",VLOOKUP('CZ Alfanumerické hodnoty'!B31,'Parametry a typy produktů'!C:D,2,0))</f>
        <v>Farba svetla (K)</v>
      </c>
      <c r="C31" s="13" t="str" cm="1">
        <f t="array" ref="C31:D31">IF(A31="","",_xlfn.XLOOKUP(B31,'Parametry a typy produktů'!D:D,'Parametry a typy produktů'!A:B,"Parametr nenalezen"))</f>
        <v>Číselníková hodnota</v>
      </c>
      <c r="D31" t="str">
        <v>K</v>
      </c>
      <c r="E31" s="30" t="str">
        <f>IF('CZ Alfanumerické hodnoty'!B31="","",HLOOKUP('CZ Alfanumerické hodnoty'!E31,'Parametry a typy produktů'!$F$1:$AW$3,2,0))</f>
        <v>LED pásik</v>
      </c>
      <c r="F31" s="43" t="str">
        <f>IF($B31="","",IFERROR(IF(VLOOKUP($B31,$B$2:$O30,5,0)="","",VLOOKUP($B31,$B$2:$O30,5,0)),""))</f>
        <v>3000 K</v>
      </c>
      <c r="G31" s="43" t="str">
        <f>IF($B31="","",IFERROR(IF(VLOOKUP($B31,$B$2:$O30,6,0)="","",VLOOKUP($B31,$B$2:$O30,6,0)),""))</f>
        <v>4000 K</v>
      </c>
      <c r="H31" s="43" t="str">
        <f>IF($B31="","",IFERROR(IF(VLOOKUP($B31,$B$2:$O30,7,0)="","",VLOOKUP($B31,$B$2:$O30,7,0)),""))</f>
        <v>6000 K</v>
      </c>
      <c r="I31" s="43" t="str">
        <f>IF($B31="","",IFERROR(IF(VLOOKUP($B31,$B$2:$O30,8,0)="","",VLOOKUP($B31,$B$2:$O30,8,0)),""))</f>
        <v>3000-6000 K</v>
      </c>
      <c r="J31" s="43" t="str">
        <f>IF($B31="","",IFERROR(IF(VLOOKUP($B31,$B$2:$O30,9,0)="","",VLOOKUP($B31,$B$2:$O30,9,0)),""))</f>
        <v>RGB</v>
      </c>
      <c r="K31" s="43" t="str">
        <f>IF($B31="","",IFERROR(IF(VLOOKUP($B31,$B$2:$O30,10,0)="","",VLOOKUP($B31,$B$2:$O30,10,0)),""))</f>
        <v>RGB + CCT</v>
      </c>
      <c r="L31" s="43" t="str">
        <f>IF($B31="","",IFERROR(IF(VLOOKUP($B31,$B$2:$O30,11,0)="","",VLOOKUP($B31,$B$2:$O30,11,0)),""))</f>
        <v/>
      </c>
      <c r="M31" s="43" t="str">
        <f>IF($B31="","",IFERROR(IF(VLOOKUP($B31,$B$2:$O30,12,0)="","",VLOOKUP($B31,$B$2:$O30,12,0)),""))</f>
        <v/>
      </c>
      <c r="N31" s="43" t="str">
        <f>IF($B31="","",IFERROR(IF(VLOOKUP($B31,$B$2:$O30,13,0)="","",VLOOKUP($B31,$B$2:$O30,13,0)),""))</f>
        <v/>
      </c>
      <c r="O31" s="43" t="str">
        <f>IF($B31="","",IFERROR(IF(VLOOKUP($B31,$B$2:$O30,14,0)="","",VLOOKUP($B31,$B$2:$O30,14,0)),""))</f>
        <v/>
      </c>
    </row>
    <row r="32" spans="1:15" x14ac:dyDescent="0.25">
      <c r="A32" t="str" cm="1">
        <f t="array" ref="A32">IF(OR(B32="",E32=""),"",CONCATENATE(IFERROR(IF(SEARCH(B32,_xlfn.TEXTJOIN(",",TRUE,IF(E$2:E31=E32,B$2:B31,"")))&gt;0,"Duplikát parametru","Parametr OK"),"Parametr OK"),"; ",MATCH(B32,B:B,0)))</f>
        <v>Parametr OK; 25</v>
      </c>
      <c r="B32" t="str">
        <f>IF('CZ Alfanumerické hodnoty'!B32="","",VLOOKUP('CZ Alfanumerické hodnoty'!B32,'Parametry a typy produktů'!C:D,2,0))</f>
        <v>Farba svetla (K)</v>
      </c>
      <c r="C32" s="13" t="str" cm="1">
        <f t="array" ref="C32:D32">IF(A32="","",_xlfn.XLOOKUP(B32,'Parametry a typy produktů'!D:D,'Parametry a typy produktů'!A:B,"Parametr nenalezen"))</f>
        <v>Číselníková hodnota</v>
      </c>
      <c r="D32" t="str">
        <v>K</v>
      </c>
      <c r="E32" s="30" t="str">
        <f>IF('CZ Alfanumerické hodnoty'!B32="","",HLOOKUP('CZ Alfanumerické hodnoty'!E32,'Parametry a typy produktů'!$F$1:$AW$3,2,0))</f>
        <v>LED lampičky</v>
      </c>
      <c r="F32" s="43" t="str">
        <f>IF($B32="","",IFERROR(IF(VLOOKUP($B32,$B$2:$O31,5,0)="","",VLOOKUP($B32,$B$2:$O31,5,0)),""))</f>
        <v>3000 K</v>
      </c>
      <c r="G32" s="43" t="str">
        <f>IF($B32="","",IFERROR(IF(VLOOKUP($B32,$B$2:$O31,6,0)="","",VLOOKUP($B32,$B$2:$O31,6,0)),""))</f>
        <v>4000 K</v>
      </c>
      <c r="H32" s="43" t="str">
        <f>IF($B32="","",IFERROR(IF(VLOOKUP($B32,$B$2:$O31,7,0)="","",VLOOKUP($B32,$B$2:$O31,7,0)),""))</f>
        <v>6000 K</v>
      </c>
      <c r="I32" s="43" t="str">
        <f>IF($B32="","",IFERROR(IF(VLOOKUP($B32,$B$2:$O31,8,0)="","",VLOOKUP($B32,$B$2:$O31,8,0)),""))</f>
        <v>3000-6000 K</v>
      </c>
      <c r="J32" s="43" t="str">
        <f>IF($B32="","",IFERROR(IF(VLOOKUP($B32,$B$2:$O31,9,0)="","",VLOOKUP($B32,$B$2:$O31,9,0)),""))</f>
        <v>RGB</v>
      </c>
      <c r="K32" s="43" t="str">
        <f>IF($B32="","",IFERROR(IF(VLOOKUP($B32,$B$2:$O31,10,0)="","",VLOOKUP($B32,$B$2:$O31,10,0)),""))</f>
        <v>RGB + CCT</v>
      </c>
      <c r="L32" s="43" t="str">
        <f>IF($B32="","",IFERROR(IF(VLOOKUP($B32,$B$2:$O31,11,0)="","",VLOOKUP($B32,$B$2:$O31,11,0)),""))</f>
        <v/>
      </c>
      <c r="M32" s="43" t="str">
        <f>IF($B32="","",IFERROR(IF(VLOOKUP($B32,$B$2:$O31,12,0)="","",VLOOKUP($B32,$B$2:$O31,12,0)),""))</f>
        <v/>
      </c>
      <c r="N32" s="43" t="str">
        <f>IF($B32="","",IFERROR(IF(VLOOKUP($B32,$B$2:$O31,13,0)="","",VLOOKUP($B32,$B$2:$O31,13,0)),""))</f>
        <v/>
      </c>
      <c r="O32" s="43" t="str">
        <f>IF($B32="","",IFERROR(IF(VLOOKUP($B32,$B$2:$O31,14,0)="","",VLOOKUP($B32,$B$2:$O31,14,0)),""))</f>
        <v/>
      </c>
    </row>
    <row r="33" spans="1:15" x14ac:dyDescent="0.25">
      <c r="A33" t="s">
        <v>529</v>
      </c>
      <c r="B33" t="str">
        <f>IF('CZ Alfanumerické hodnoty'!B33="","",VLOOKUP('CZ Alfanumerické hodnoty'!B33,'Parametry a typy produktů'!C:D,2,0))</f>
        <v>Farba</v>
      </c>
      <c r="C33" s="13" t="str" cm="1">
        <f t="array" ref="C33:D33">IF(A33="","",_xlfn.XLOOKUP(B33,'Parametry a typy produktů'!D:D,'Parametry a typy produktů'!A:B,"Parametr nenalezen"))</f>
        <v>Číselníková hodnota</v>
      </c>
      <c r="D33">
        <v>0</v>
      </c>
      <c r="E33" s="30" t="str">
        <f>IF('CZ Alfanumerické hodnoty'!B33="","",HLOOKUP('CZ Alfanumerické hodnoty'!E33,'Parametry a typy produktů'!$F$1:$AW$3,2,0))</f>
        <v>LED lampičky</v>
      </c>
      <c r="F33" s="43" t="s">
        <v>229</v>
      </c>
      <c r="G33" s="43" t="s">
        <v>230</v>
      </c>
      <c r="H33" s="43" t="s">
        <v>231</v>
      </c>
      <c r="I33" s="43" t="s">
        <v>164</v>
      </c>
      <c r="J33" s="43" t="s">
        <v>165</v>
      </c>
      <c r="K33" s="43" t="s">
        <v>491</v>
      </c>
      <c r="L33" s="43" t="s">
        <v>541</v>
      </c>
      <c r="M33" s="43" t="s">
        <v>493</v>
      </c>
      <c r="N33" s="43" t="s">
        <v>542</v>
      </c>
      <c r="O33" s="43" t="s">
        <v>543</v>
      </c>
    </row>
    <row r="34" spans="1:15" x14ac:dyDescent="0.25">
      <c r="A34" t="str" cm="1">
        <f t="array" ref="A34">IF(OR(B34="",E34=""),"",CONCATENATE(IFERROR(IF(SEARCH(B34,_xlfn.TEXTJOIN(",",TRUE,IF(E$2:E33=E34,B$2:B33,"")))&gt;0,"Duplikát parametru","Parametr OK"),"Parametr OK"),"; ",MATCH(B34,B:B,0)))</f>
        <v>Parametr OK; 34</v>
      </c>
      <c r="B34" t="str">
        <f>IF('CZ Alfanumerické hodnoty'!B34="","",VLOOKUP('CZ Alfanumerické hodnoty'!B34,'Parametry a typy produktů'!C:D,2,0))</f>
        <v>Funkcie lampičky</v>
      </c>
      <c r="C34" s="13" t="str" cm="1">
        <f t="array" ref="C34:D34">IF(A34="","",_xlfn.XLOOKUP(B34,'Parametry a typy produktů'!D:D,'Parametry a typy produktů'!A:B,"Parametr nenalezen"))</f>
        <v>Multihodnota</v>
      </c>
      <c r="D34">
        <v>0</v>
      </c>
      <c r="E34" s="30" t="str">
        <f>IF('CZ Alfanumerické hodnoty'!B34="","",HLOOKUP('CZ Alfanumerické hodnoty'!E34,'Parametry a typy produktů'!$F$1:$AW$3,2,0))</f>
        <v>LED lampičky</v>
      </c>
      <c r="F34" s="43" t="s">
        <v>741</v>
      </c>
      <c r="G34" s="43" t="str">
        <f>IF($B34="","",IFERROR(IF(VLOOKUP($B34,$B$2:$O33,6,0)="","",VLOOKUP($B34,$B$2:$O33,6,0)),""))</f>
        <v/>
      </c>
      <c r="H34" s="43" t="str">
        <f>IF($B34="","",IFERROR(IF(VLOOKUP($B34,$B$2:$O33,7,0)="","",VLOOKUP($B34,$B$2:$O33,7,0)),""))</f>
        <v/>
      </c>
      <c r="I34" s="43" t="str">
        <f>IF($B34="","",IFERROR(IF(VLOOKUP($B34,$B$2:$O33,8,0)="","",VLOOKUP($B34,$B$2:$O33,8,0)),""))</f>
        <v/>
      </c>
      <c r="J34" s="43" t="str">
        <f>IF($B34="","",IFERROR(IF(VLOOKUP($B34,$B$2:$O33,9,0)="","",VLOOKUP($B34,$B$2:$O33,9,0)),""))</f>
        <v/>
      </c>
      <c r="K34" s="43" t="str">
        <f>IF($B34="","",IFERROR(IF(VLOOKUP($B34,$B$2:$O33,10,0)="","",VLOOKUP($B34,$B$2:$O33,10,0)),""))</f>
        <v/>
      </c>
      <c r="L34" s="43" t="str">
        <f>IF($B34="","",IFERROR(IF(VLOOKUP($B34,$B$2:$O33,11,0)="","",VLOOKUP($B34,$B$2:$O33,11,0)),""))</f>
        <v/>
      </c>
      <c r="M34" s="43" t="str">
        <f>IF($B34="","",IFERROR(IF(VLOOKUP($B34,$B$2:$O33,12,0)="","",VLOOKUP($B34,$B$2:$O33,12,0)),""))</f>
        <v/>
      </c>
      <c r="N34" s="43" t="str">
        <f>IF($B34="","",IFERROR(IF(VLOOKUP($B34,$B$2:$O33,13,0)="","",VLOOKUP($B34,$B$2:$O33,13,0)),""))</f>
        <v/>
      </c>
      <c r="O34" s="43" t="str">
        <f>IF($B34="","",IFERROR(IF(VLOOKUP($B34,$B$2:$O33,14,0)="","",VLOOKUP($B34,$B$2:$O33,14,0)),""))</f>
        <v/>
      </c>
    </row>
    <row r="35" spans="1:15" x14ac:dyDescent="0.25">
      <c r="A35" t="str" cm="1">
        <f t="array" ref="A35">IF(OR(B35="",E35=""),"",CONCATENATE(IFERROR(IF(SEARCH(B35,_xlfn.TEXTJOIN(",",TRUE,IF(E$2:E34=E35,B$2:B34,"")))&gt;0,"Duplikát parametru","Parametr OK"),"Parametr OK"),"; ",MATCH(B35,B:B,0)))</f>
        <v>Parametr OK; 24</v>
      </c>
      <c r="B35" t="str">
        <f>IF('CZ Alfanumerické hodnoty'!B35="","",VLOOKUP('CZ Alfanumerické hodnoty'!B35,'Parametry a typy produktů'!C:D,2,0))</f>
        <v>Stupeň krytia (IP)</v>
      </c>
      <c r="C35" s="13" t="str" cm="1">
        <f t="array" ref="C35:D35">IF(A35="","",_xlfn.XLOOKUP(B35,'Parametry a typy produktů'!D:D,'Parametry a typy produktů'!A:B,"Parametr nenalezen"))</f>
        <v>Číselníková hodnota</v>
      </c>
      <c r="D35">
        <v>0</v>
      </c>
      <c r="E35" s="30" t="str">
        <f>IF('CZ Alfanumerické hodnoty'!B35="","",HLOOKUP('CZ Alfanumerické hodnoty'!E35,'Parametry a typy produktů'!$F$1:$AW$3,2,0))</f>
        <v>LED osvetlenie</v>
      </c>
      <c r="F35" s="43" t="str">
        <f>IF($B35="","",IFERROR(IF(VLOOKUP($B35,$B$2:$O34,5,0)="","",VLOOKUP($B35,$B$2:$O34,5,0)),""))</f>
        <v>IP20</v>
      </c>
      <c r="G35" s="43" t="str">
        <f>IF($B35="","",IFERROR(IF(VLOOKUP($B35,$B$2:$O34,6,0)="","",VLOOKUP($B35,$B$2:$O34,6,0)),""))</f>
        <v>IP44</v>
      </c>
      <c r="H35" s="43" t="str">
        <f>IF($B35="","",IFERROR(IF(VLOOKUP($B35,$B$2:$O34,7,0)="","",VLOOKUP($B35,$B$2:$O34,7,0)),""))</f>
        <v>IP54</v>
      </c>
      <c r="I35" s="43" t="str">
        <f>IF($B35="","",IFERROR(IF(VLOOKUP($B35,$B$2:$O34,8,0)="","",VLOOKUP($B35,$B$2:$O34,8,0)),""))</f>
        <v>IP65+</v>
      </c>
      <c r="J35" s="43" t="str">
        <f>IF($B35="","",IFERROR(IF(VLOOKUP($B35,$B$2:$O34,9,0)="","",VLOOKUP($B35,$B$2:$O34,9,0)),""))</f>
        <v/>
      </c>
      <c r="K35" s="43" t="str">
        <f>IF($B35="","",IFERROR(IF(VLOOKUP($B35,$B$2:$O34,10,0)="","",VLOOKUP($B35,$B$2:$O34,10,0)),""))</f>
        <v/>
      </c>
      <c r="L35" s="43" t="str">
        <f>IF($B35="","",IFERROR(IF(VLOOKUP($B35,$B$2:$O34,11,0)="","",VLOOKUP($B35,$B$2:$O34,11,0)),""))</f>
        <v/>
      </c>
      <c r="M35" s="43" t="str">
        <f>IF($B35="","",IFERROR(IF(VLOOKUP($B35,$B$2:$O34,12,0)="","",VLOOKUP($B35,$B$2:$O34,12,0)),""))</f>
        <v/>
      </c>
      <c r="N35" s="43" t="str">
        <f>IF($B35="","",IFERROR(IF(VLOOKUP($B35,$B$2:$O34,13,0)="","",VLOOKUP($B35,$B$2:$O34,13,0)),""))</f>
        <v/>
      </c>
      <c r="O35" s="43" t="str">
        <f>IF($B35="","",IFERROR(IF(VLOOKUP($B35,$B$2:$O34,14,0)="","",VLOOKUP($B35,$B$2:$O34,14,0)),""))</f>
        <v/>
      </c>
    </row>
    <row r="36" spans="1:15" x14ac:dyDescent="0.25">
      <c r="A36" t="str" cm="1">
        <f t="array" ref="A36">IF(OR(B36="",E36=""),"",CONCATENATE(IFERROR(IF(SEARCH(B36,_xlfn.TEXTJOIN(",",TRUE,IF(E$2:E35=E36,B$2:B35,"")))&gt;0,"Duplikát parametru","Parametr OK"),"Parametr OK"),"; ",MATCH(B36,B:B,0)))</f>
        <v>Parametr OK; 25</v>
      </c>
      <c r="B36" t="str">
        <f>IF('CZ Alfanumerické hodnoty'!B36="","",VLOOKUP('CZ Alfanumerické hodnoty'!B36,'Parametry a typy produktů'!C:D,2,0))</f>
        <v>Farba svetla (K)</v>
      </c>
      <c r="C36" s="13" t="str" cm="1">
        <f t="array" ref="C36:D36">IF(A36="","",_xlfn.XLOOKUP(B36,'Parametry a typy produktů'!D:D,'Parametry a typy produktů'!A:B,"Parametr nenalezen"))</f>
        <v>Číselníková hodnota</v>
      </c>
      <c r="D36" t="str">
        <v>K</v>
      </c>
      <c r="E36" s="30" t="str">
        <f>IF('CZ Alfanumerické hodnoty'!B36="","",HLOOKUP('CZ Alfanumerické hodnoty'!E36,'Parametry a typy produktů'!$F$1:$AW$3,2,0))</f>
        <v>LED osvetlenie</v>
      </c>
      <c r="F36" s="43" t="str">
        <f>IF($B36="","",IFERROR(IF(VLOOKUP($B36,$B$2:$O35,5,0)="","",VLOOKUP($B36,$B$2:$O35,5,0)),""))</f>
        <v>3000 K</v>
      </c>
      <c r="G36" s="43" t="str">
        <f>IF($B36="","",IFERROR(IF(VLOOKUP($B36,$B$2:$O35,6,0)="","",VLOOKUP($B36,$B$2:$O35,6,0)),""))</f>
        <v>4000 K</v>
      </c>
      <c r="H36" s="43" t="str">
        <f>IF($B36="","",IFERROR(IF(VLOOKUP($B36,$B$2:$O35,7,0)="","",VLOOKUP($B36,$B$2:$O35,7,0)),""))</f>
        <v>6000 K</v>
      </c>
      <c r="I36" s="43" t="str">
        <f>IF($B36="","",IFERROR(IF(VLOOKUP($B36,$B$2:$O35,8,0)="","",VLOOKUP($B36,$B$2:$O35,8,0)),""))</f>
        <v>3000-6000 K</v>
      </c>
      <c r="J36" s="43" t="str">
        <f>IF($B36="","",IFERROR(IF(VLOOKUP($B36,$B$2:$O35,9,0)="","",VLOOKUP($B36,$B$2:$O35,9,0)),""))</f>
        <v>RGB</v>
      </c>
      <c r="K36" s="43" t="str">
        <f>IF($B36="","",IFERROR(IF(VLOOKUP($B36,$B$2:$O35,10,0)="","",VLOOKUP($B36,$B$2:$O35,10,0)),""))</f>
        <v>RGB + CCT</v>
      </c>
      <c r="L36" s="43" t="str">
        <f>IF($B36="","",IFERROR(IF(VLOOKUP($B36,$B$2:$O35,11,0)="","",VLOOKUP($B36,$B$2:$O35,11,0)),""))</f>
        <v/>
      </c>
      <c r="M36" s="43" t="str">
        <f>IF($B36="","",IFERROR(IF(VLOOKUP($B36,$B$2:$O35,12,0)="","",VLOOKUP($B36,$B$2:$O35,12,0)),""))</f>
        <v/>
      </c>
      <c r="N36" s="43" t="str">
        <f>IF($B36="","",IFERROR(IF(VLOOKUP($B36,$B$2:$O35,13,0)="","",VLOOKUP($B36,$B$2:$O35,13,0)),""))</f>
        <v/>
      </c>
      <c r="O36" s="43" t="str">
        <f>IF($B36="","",IFERROR(IF(VLOOKUP($B36,$B$2:$O35,14,0)="","",VLOOKUP($B36,$B$2:$O35,14,0)),""))</f>
        <v/>
      </c>
    </row>
    <row r="37" spans="1:15" x14ac:dyDescent="0.25">
      <c r="A37" t="s">
        <v>529</v>
      </c>
      <c r="B37" t="str">
        <f>IF('CZ Alfanumerické hodnoty'!B37="","",VLOOKUP('CZ Alfanumerické hodnoty'!B37,'Parametry a typy produktů'!C:D,2,0))</f>
        <v>Farba</v>
      </c>
      <c r="C37" s="13" t="str" cm="1">
        <f t="array" ref="C37:D37">IF(A37="","",_xlfn.XLOOKUP(B37,'Parametry a typy produktů'!D:D,'Parametry a typy produktů'!A:B,"Parametr nenalezen"))</f>
        <v>Číselníková hodnota</v>
      </c>
      <c r="D37">
        <v>0</v>
      </c>
      <c r="E37" s="30" t="str">
        <f>IF('CZ Alfanumerické hodnoty'!B37="","",HLOOKUP('CZ Alfanumerické hodnoty'!E37,'Parametry a typy produktů'!$F$1:$AW$3,2,0))</f>
        <v>LED osvetlenie</v>
      </c>
      <c r="F37" s="43" t="str">
        <f>IF($B37="","",IFERROR(IF(VLOOKUP($B37,$B$2:$O36,5,0)="","",VLOOKUP($B37,$B$2:$O36,5,0)),""))</f>
        <v>Čierna</v>
      </c>
      <c r="G37" s="43" t="str">
        <f>IF($B37="","",IFERROR(IF(VLOOKUP($B37,$B$2:$O36,6,0)="","",VLOOKUP($B37,$B$2:$O36,6,0)),""))</f>
        <v>Biela</v>
      </c>
      <c r="H37" s="43" t="str">
        <f>IF($B37="","",IFERROR(IF(VLOOKUP($B37,$B$2:$O36,7,0)="","",VLOOKUP($B37,$B$2:$O36,7,0)),""))</f>
        <v>Hnedá</v>
      </c>
      <c r="I37" s="43" t="str">
        <f>IF($B37="","",IFERROR(IF(VLOOKUP($B37,$B$2:$O36,8,0)="","",VLOOKUP($B37,$B$2:$O36,8,0)),""))</f>
        <v>Červená</v>
      </c>
      <c r="J37" s="43" t="str">
        <f>IF($B37="","",IFERROR(IF(VLOOKUP($B37,$B$2:$O36,9,0)="","",VLOOKUP($B37,$B$2:$O36,9,0)),""))</f>
        <v>Zelená</v>
      </c>
      <c r="K37" s="43" t="str">
        <f>IF($B37="","",IFERROR(IF(VLOOKUP($B37,$B$2:$O36,10,0)="","",VLOOKUP($B37,$B$2:$O36,10,0)),""))</f>
        <v>Modrá</v>
      </c>
      <c r="L37" s="43" t="str">
        <f>IF($B37="","",IFERROR(IF(VLOOKUP($B37,$B$2:$O36,11,0)="","",VLOOKUP($B37,$B$2:$O36,11,0)),""))</f>
        <v>Žltá</v>
      </c>
      <c r="M37" s="43" t="str">
        <f>IF($B37="","",IFERROR(IF(VLOOKUP($B37,$B$2:$O36,12,0)="","",VLOOKUP($B37,$B$2:$O36,12,0)),""))</f>
        <v>Fialová</v>
      </c>
      <c r="N37" s="43" t="str">
        <f>IF($B37="","",IFERROR(IF(VLOOKUP($B37,$B$2:$O36,13,0)="","",VLOOKUP($B37,$B$2:$O36,13,0)),""))</f>
        <v>Ružová</v>
      </c>
      <c r="O37" s="43" t="str">
        <f>IF($B37="","",IFERROR(IF(VLOOKUP($B37,$B$2:$O36,14,0)="","",VLOOKUP($B37,$B$2:$O36,14,0)),""))</f>
        <v>Viacfarebná</v>
      </c>
    </row>
    <row r="38" spans="1:15" x14ac:dyDescent="0.25">
      <c r="A38" t="str" cm="1">
        <f t="array" ref="A38">IF(OR(B38="",E38=""),"",CONCATENATE(IFERROR(IF(SEARCH(B38,_xlfn.TEXTJOIN(",",TRUE,IF(E$2:E37=E38,B$2:B37,"")))&gt;0,"Duplikát parametru","Parametr OK"),"Parametr OK"),"; ",MATCH(B38,B:B,0)))</f>
        <v>Parametr OK; 24</v>
      </c>
      <c r="B38" t="str">
        <f>IF('CZ Alfanumerické hodnoty'!B38="","",VLOOKUP('CZ Alfanumerické hodnoty'!B38,'Parametry a typy produktů'!C:D,2,0))</f>
        <v>Stupeň krytia (IP)</v>
      </c>
      <c r="C38" s="13" t="str" cm="1">
        <f t="array" ref="C38:D38">IF(A38="","",_xlfn.XLOOKUP(B38,'Parametry a typy produktů'!D:D,'Parametry a typy produktů'!A:B,"Parametr nenalezen"))</f>
        <v>Číselníková hodnota</v>
      </c>
      <c r="D38">
        <v>0</v>
      </c>
      <c r="E38" s="30" t="str">
        <f>IF('CZ Alfanumerické hodnoty'!B38="","",HLOOKUP('CZ Alfanumerické hodnoty'!E38,'Parametry a typy produktů'!$F$1:$AW$3,2,0))</f>
        <v>LED panely a podhľadová svetla</v>
      </c>
      <c r="F38" s="43" t="str">
        <f>IF($B38="","",IFERROR(IF(VLOOKUP($B38,$B$2:$O37,5,0)="","",VLOOKUP($B38,$B$2:$O37,5,0)),""))</f>
        <v>IP20</v>
      </c>
      <c r="G38" s="43" t="str">
        <f>IF($B38="","",IFERROR(IF(VLOOKUP($B38,$B$2:$O37,6,0)="","",VLOOKUP($B38,$B$2:$O37,6,0)),""))</f>
        <v>IP44</v>
      </c>
      <c r="H38" s="43" t="str">
        <f>IF($B38="","",IFERROR(IF(VLOOKUP($B38,$B$2:$O37,7,0)="","",VLOOKUP($B38,$B$2:$O37,7,0)),""))</f>
        <v>IP54</v>
      </c>
      <c r="I38" s="43" t="str">
        <f>IF($B38="","",IFERROR(IF(VLOOKUP($B38,$B$2:$O37,8,0)="","",VLOOKUP($B38,$B$2:$O37,8,0)),""))</f>
        <v>IP65+</v>
      </c>
      <c r="J38" s="43" t="str">
        <f>IF($B38="","",IFERROR(IF(VLOOKUP($B38,$B$2:$O37,9,0)="","",VLOOKUP($B38,$B$2:$O37,9,0)),""))</f>
        <v/>
      </c>
      <c r="K38" s="43" t="str">
        <f>IF($B38="","",IFERROR(IF(VLOOKUP($B38,$B$2:$O37,10,0)="","",VLOOKUP($B38,$B$2:$O37,10,0)),""))</f>
        <v/>
      </c>
      <c r="L38" s="43" t="str">
        <f>IF($B38="","",IFERROR(IF(VLOOKUP($B38,$B$2:$O37,11,0)="","",VLOOKUP($B38,$B$2:$O37,11,0)),""))</f>
        <v/>
      </c>
      <c r="M38" s="43" t="str">
        <f>IF($B38="","",IFERROR(IF(VLOOKUP($B38,$B$2:$O37,12,0)="","",VLOOKUP($B38,$B$2:$O37,12,0)),""))</f>
        <v/>
      </c>
      <c r="N38" s="43" t="str">
        <f>IF($B38="","",IFERROR(IF(VLOOKUP($B38,$B$2:$O37,13,0)="","",VLOOKUP($B38,$B$2:$O37,13,0)),""))</f>
        <v/>
      </c>
      <c r="O38" s="43" t="str">
        <f>IF($B38="","",IFERROR(IF(VLOOKUP($B38,$B$2:$O37,14,0)="","",VLOOKUP($B38,$B$2:$O37,14,0)),""))</f>
        <v/>
      </c>
    </row>
    <row r="39" spans="1:15" x14ac:dyDescent="0.25">
      <c r="A39" t="str" cm="1">
        <f t="array" ref="A39">IF(OR(B39="",E39=""),"",CONCATENATE(IFERROR(IF(SEARCH(B39,_xlfn.TEXTJOIN(",",TRUE,IF(E$2:E38=E39,B$2:B38,"")))&gt;0,"Duplikát parametru","Parametr OK"),"Parametr OK"),"; ",MATCH(B39,B:B,0)))</f>
        <v>Parametr OK; 25</v>
      </c>
      <c r="B39" t="str">
        <f>IF('CZ Alfanumerické hodnoty'!B39="","",VLOOKUP('CZ Alfanumerické hodnoty'!B39,'Parametry a typy produktů'!C:D,2,0))</f>
        <v>Farba svetla (K)</v>
      </c>
      <c r="C39" s="13" t="str" cm="1">
        <f t="array" ref="C39:D39">IF(A39="","",_xlfn.XLOOKUP(B39,'Parametry a typy produktů'!D:D,'Parametry a typy produktů'!A:B,"Parametr nenalezen"))</f>
        <v>Číselníková hodnota</v>
      </c>
      <c r="D39" t="str">
        <v>K</v>
      </c>
      <c r="E39" s="30" t="str">
        <f>IF('CZ Alfanumerické hodnoty'!B39="","",HLOOKUP('CZ Alfanumerické hodnoty'!E39,'Parametry a typy produktů'!$F$1:$AW$3,2,0))</f>
        <v>LED panely a podhľadová svetla</v>
      </c>
      <c r="F39" s="43" t="str">
        <f>IF($B39="","",IFERROR(IF(VLOOKUP($B39,$B$2:$O38,5,0)="","",VLOOKUP($B39,$B$2:$O38,5,0)),""))</f>
        <v>3000 K</v>
      </c>
      <c r="G39" s="43" t="str">
        <f>IF($B39="","",IFERROR(IF(VLOOKUP($B39,$B$2:$O38,6,0)="","",VLOOKUP($B39,$B$2:$O38,6,0)),""))</f>
        <v>4000 K</v>
      </c>
      <c r="H39" s="43" t="str">
        <f>IF($B39="","",IFERROR(IF(VLOOKUP($B39,$B$2:$O38,7,0)="","",VLOOKUP($B39,$B$2:$O38,7,0)),""))</f>
        <v>6000 K</v>
      </c>
      <c r="I39" s="43" t="str">
        <f>IF($B39="","",IFERROR(IF(VLOOKUP($B39,$B$2:$O38,8,0)="","",VLOOKUP($B39,$B$2:$O38,8,0)),""))</f>
        <v>3000-6000 K</v>
      </c>
      <c r="J39" s="43" t="str">
        <f>IF($B39="","",IFERROR(IF(VLOOKUP($B39,$B$2:$O38,9,0)="","",VLOOKUP($B39,$B$2:$O38,9,0)),""))</f>
        <v>RGB</v>
      </c>
      <c r="K39" s="43" t="str">
        <f>IF($B39="","",IFERROR(IF(VLOOKUP($B39,$B$2:$O38,10,0)="","",VLOOKUP($B39,$B$2:$O38,10,0)),""))</f>
        <v>RGB + CCT</v>
      </c>
      <c r="L39" s="43" t="str">
        <f>IF($B39="","",IFERROR(IF(VLOOKUP($B39,$B$2:$O38,11,0)="","",VLOOKUP($B39,$B$2:$O38,11,0)),""))</f>
        <v/>
      </c>
      <c r="M39" s="43" t="str">
        <f>IF($B39="","",IFERROR(IF(VLOOKUP($B39,$B$2:$O38,12,0)="","",VLOOKUP($B39,$B$2:$O38,12,0)),""))</f>
        <v/>
      </c>
      <c r="N39" s="43" t="str">
        <f>IF($B39="","",IFERROR(IF(VLOOKUP($B39,$B$2:$O38,13,0)="","",VLOOKUP($B39,$B$2:$O38,13,0)),""))</f>
        <v/>
      </c>
      <c r="O39" s="43" t="str">
        <f>IF($B39="","",IFERROR(IF(VLOOKUP($B39,$B$2:$O38,14,0)="","",VLOOKUP($B39,$B$2:$O38,14,0)),""))</f>
        <v/>
      </c>
    </row>
    <row r="40" spans="1:15" x14ac:dyDescent="0.25">
      <c r="A40" t="str" cm="1">
        <f t="array" ref="A40">IF(OR(B40="",E40=""),"",CONCATENATE(IFERROR(IF(SEARCH(B40,_xlfn.TEXTJOIN(",",TRUE,IF(E$2:E39=E40,B$2:B39,"")))&gt;0,"Duplikát parametru","Parametr OK"),"Parametr OK"),"; ",MATCH(B40,B:B,0)))</f>
        <v>Parametr OK; 24</v>
      </c>
      <c r="B40" t="str">
        <f>IF('CZ Alfanumerické hodnoty'!B40="","",VLOOKUP('CZ Alfanumerické hodnoty'!B40,'Parametry a typy produktů'!C:D,2,0))</f>
        <v>Stupeň krytia (IP)</v>
      </c>
      <c r="C40" s="13" t="str" cm="1">
        <f t="array" ref="C40:D40">IF(A40="","",_xlfn.XLOOKUP(B40,'Parametry a typy produktů'!D:D,'Parametry a typy produktů'!A:B,"Parametr nenalezen"))</f>
        <v>Číselníková hodnota</v>
      </c>
      <c r="D40">
        <v>0</v>
      </c>
      <c r="E40" s="30" t="str">
        <f>IF('CZ Alfanumerické hodnoty'!B40="","",HLOOKUP('CZ Alfanumerické hodnoty'!E40,'Parametry a typy produktů'!$F$1:$AW$3,2,0))</f>
        <v>Ručné svietidla</v>
      </c>
      <c r="F40" s="43" t="str">
        <f>IF($B40="","",IFERROR(IF(VLOOKUP($B40,$B$2:$O39,5,0)="","",VLOOKUP($B40,$B$2:$O39,5,0)),""))</f>
        <v>IP20</v>
      </c>
      <c r="G40" s="43" t="str">
        <f>IF($B40="","",IFERROR(IF(VLOOKUP($B40,$B$2:$O39,6,0)="","",VLOOKUP($B40,$B$2:$O39,6,0)),""))</f>
        <v>IP44</v>
      </c>
      <c r="H40" s="43" t="str">
        <f>IF($B40="","",IFERROR(IF(VLOOKUP($B40,$B$2:$O39,7,0)="","",VLOOKUP($B40,$B$2:$O39,7,0)),""))</f>
        <v>IP54</v>
      </c>
      <c r="I40" s="43" t="str">
        <f>IF($B40="","",IFERROR(IF(VLOOKUP($B40,$B$2:$O39,8,0)="","",VLOOKUP($B40,$B$2:$O39,8,0)),""))</f>
        <v>IP65+</v>
      </c>
      <c r="J40" s="43" t="str">
        <f>IF($B40="","",IFERROR(IF(VLOOKUP($B40,$B$2:$O39,9,0)="","",VLOOKUP($B40,$B$2:$O39,9,0)),""))</f>
        <v/>
      </c>
      <c r="K40" s="43" t="str">
        <f>IF($B40="","",IFERROR(IF(VLOOKUP($B40,$B$2:$O39,10,0)="","",VLOOKUP($B40,$B$2:$O39,10,0)),""))</f>
        <v/>
      </c>
      <c r="L40" s="43" t="str">
        <f>IF($B40="","",IFERROR(IF(VLOOKUP($B40,$B$2:$O39,11,0)="","",VLOOKUP($B40,$B$2:$O39,11,0)),""))</f>
        <v/>
      </c>
      <c r="M40" s="43" t="str">
        <f>IF($B40="","",IFERROR(IF(VLOOKUP($B40,$B$2:$O39,12,0)="","",VLOOKUP($B40,$B$2:$O39,12,0)),""))</f>
        <v/>
      </c>
      <c r="N40" s="43" t="str">
        <f>IF($B40="","",IFERROR(IF(VLOOKUP($B40,$B$2:$O39,13,0)="","",VLOOKUP($B40,$B$2:$O39,13,0)),""))</f>
        <v/>
      </c>
      <c r="O40" s="43" t="str">
        <f>IF($B40="","",IFERROR(IF(VLOOKUP($B40,$B$2:$O39,14,0)="","",VLOOKUP($B40,$B$2:$O39,14,0)),""))</f>
        <v/>
      </c>
    </row>
    <row r="41" spans="1:15" x14ac:dyDescent="0.25">
      <c r="A41" t="str" cm="1">
        <f t="array" ref="A41">IF(OR(B41="",E41=""),"",CONCATENATE(IFERROR(IF(SEARCH(B41,_xlfn.TEXTJOIN(",",TRUE,IF(E$2:E40=E41,B$2:B40,"")))&gt;0,"Duplikát parametru","Parametr OK"),"Parametr OK"),"; ",MATCH(B41,B:B,0)))</f>
        <v>Parametr OK; 41</v>
      </c>
      <c r="B41" t="str">
        <f>IF('CZ Alfanumerické hodnoty'!B41="","",VLOOKUP('CZ Alfanumerické hodnoty'!B41,'Parametry a typy produktů'!C:D,2,0))</f>
        <v>Typ svietidla</v>
      </c>
      <c r="C41" s="13" t="str" cm="1">
        <f t="array" ref="C41:D41">IF(A41="","",_xlfn.XLOOKUP(B41,'Parametry a typy produktů'!D:D,'Parametry a typy produktů'!A:B,"Parametr nenalezen"))</f>
        <v>Číselníková hodnota</v>
      </c>
      <c r="D41">
        <v>0</v>
      </c>
      <c r="E41" s="30" t="str">
        <f>IF('CZ Alfanumerické hodnoty'!B41="","",HLOOKUP('CZ Alfanumerické hodnoty'!E41,'Parametry a typy produktů'!$F$1:$AW$3,2,0))</f>
        <v>Ručné svietidla</v>
      </c>
      <c r="F41" s="43" t="s">
        <v>754</v>
      </c>
      <c r="G41" s="43" t="s">
        <v>755</v>
      </c>
      <c r="H41" s="43" t="s">
        <v>756</v>
      </c>
      <c r="I41" s="43" t="str">
        <f>IF($B41="","",IFERROR(IF(VLOOKUP($B41,$B$2:$O40,8,0)="","",VLOOKUP($B41,$B$2:$O40,8,0)),""))</f>
        <v/>
      </c>
      <c r="J41" s="43" t="str">
        <f>IF($B41="","",IFERROR(IF(VLOOKUP($B41,$B$2:$O40,9,0)="","",VLOOKUP($B41,$B$2:$O40,9,0)),""))</f>
        <v/>
      </c>
      <c r="K41" s="43" t="str">
        <f>IF($B41="","",IFERROR(IF(VLOOKUP($B41,$B$2:$O40,10,0)="","",VLOOKUP($B41,$B$2:$O40,10,0)),""))</f>
        <v/>
      </c>
      <c r="L41" s="43" t="str">
        <f>IF($B41="","",IFERROR(IF(VLOOKUP($B41,$B$2:$O40,11,0)="","",VLOOKUP($B41,$B$2:$O40,11,0)),""))</f>
        <v/>
      </c>
      <c r="M41" s="43" t="str">
        <f>IF($B41="","",IFERROR(IF(VLOOKUP($B41,$B$2:$O40,12,0)="","",VLOOKUP($B41,$B$2:$O40,12,0)),""))</f>
        <v/>
      </c>
      <c r="N41" s="43" t="str">
        <f>IF($B41="","",IFERROR(IF(VLOOKUP($B41,$B$2:$O40,13,0)="","",VLOOKUP($B41,$B$2:$O40,13,0)),""))</f>
        <v/>
      </c>
      <c r="O41" s="43" t="str">
        <f>IF($B41="","",IFERROR(IF(VLOOKUP($B41,$B$2:$O40,14,0)="","",VLOOKUP($B41,$B$2:$O40,14,0)),""))</f>
        <v/>
      </c>
    </row>
    <row r="42" spans="1:15" x14ac:dyDescent="0.25">
      <c r="A42" t="str" cm="1">
        <f t="array" ref="A42">IF(OR(B42="",E42=""),"",CONCATENATE(IFERROR(IF(SEARCH(B42,_xlfn.TEXTJOIN(",",TRUE,IF(E$2:E41=E42,B$2:B41,"")))&gt;0,"Duplikát parametru","Parametr OK"),"Parametr OK"),"; ",MATCH(B42,B:B,0)))</f>
        <v>Parametr OK; 17</v>
      </c>
      <c r="B42" t="str">
        <f>IF('CZ Alfanumerické hodnoty'!B42="","",VLOOKUP('CZ Alfanumerické hodnoty'!B42,'Parametry a typy produktů'!C:D,2,0))</f>
        <v>Typ napájanie</v>
      </c>
      <c r="C42" s="13" t="str" cm="1">
        <f t="array" ref="C42:D42">IF(A42="","",_xlfn.XLOOKUP(B42,'Parametry a typy produktů'!D:D,'Parametry a typy produktů'!A:B,"Parametr nenalezen"))</f>
        <v>Číselníková hodnota</v>
      </c>
      <c r="D42">
        <v>0</v>
      </c>
      <c r="E42" s="30" t="str">
        <f>IF('CZ Alfanumerické hodnoty'!B42="","",HLOOKUP('CZ Alfanumerické hodnoty'!E42,'Parametry a typy produktů'!$F$1:$AW$3,2,0))</f>
        <v>Vianočné osvetlenie</v>
      </c>
      <c r="F42" s="43" t="str">
        <f>IF($B42="","",IFERROR(IF(VLOOKUP($B42,$B$2:$O41,5,0)="","",VLOOKUP($B42,$B$2:$O41,5,0)),""))</f>
        <v>Sieťové</v>
      </c>
      <c r="G42" s="43" t="str">
        <f>IF($B42="","",IFERROR(IF(VLOOKUP($B42,$B$2:$O41,6,0)="","",VLOOKUP($B42,$B$2:$O41,6,0)),""))</f>
        <v>Batériové</v>
      </c>
      <c r="H42" s="43" t="str">
        <f>IF($B42="","",IFERROR(IF(VLOOKUP($B42,$B$2:$O41,7,0)="","",VLOOKUP($B42,$B$2:$O41,7,0)),""))</f>
        <v>Bez batérií</v>
      </c>
      <c r="I42" s="43" t="str">
        <f>IF($B42="","",IFERROR(IF(VLOOKUP($B42,$B$2:$O41,8,0)="","",VLOOKUP($B42,$B$2:$O41,8,0)),""))</f>
        <v>230 V</v>
      </c>
      <c r="J42" s="43" t="str">
        <f>IF($B42="","",IFERROR(IF(VLOOKUP($B42,$B$2:$O41,9,0)="","",VLOOKUP($B42,$B$2:$O41,9,0)),""))</f>
        <v>12 V</v>
      </c>
      <c r="K42" s="43" t="str">
        <f>IF($B42="","",IFERROR(IF(VLOOKUP($B42,$B$2:$O41,10,0)="","",VLOOKUP($B42,$B$2:$O41,10,0)),""))</f>
        <v/>
      </c>
      <c r="L42" s="43" t="str">
        <f>IF($B42="","",IFERROR(IF(VLOOKUP($B42,$B$2:$O41,11,0)="","",VLOOKUP($B42,$B$2:$O41,11,0)),""))</f>
        <v/>
      </c>
      <c r="M42" s="43" t="str">
        <f>IF($B42="","",IFERROR(IF(VLOOKUP($B42,$B$2:$O41,12,0)="","",VLOOKUP($B42,$B$2:$O41,12,0)),""))</f>
        <v/>
      </c>
      <c r="N42" s="43" t="str">
        <f>IF($B42="","",IFERROR(IF(VLOOKUP($B42,$B$2:$O41,13,0)="","",VLOOKUP($B42,$B$2:$O41,13,0)),""))</f>
        <v/>
      </c>
      <c r="O42" s="43" t="str">
        <f>IF($B42="","",IFERROR(IF(VLOOKUP($B42,$B$2:$O41,14,0)="","",VLOOKUP($B42,$B$2:$O41,14,0)),""))</f>
        <v/>
      </c>
    </row>
    <row r="43" spans="1:15" x14ac:dyDescent="0.25">
      <c r="A43" t="str" cm="1">
        <f t="array" ref="A43">IF(OR(B43="",E43=""),"",CONCATENATE(IFERROR(IF(SEARCH(B43,_xlfn.TEXTJOIN(",",TRUE,IF(E$2:E42=E43,B$2:B42,"")))&gt;0,"Duplikát parametru","Parametr OK"),"Parametr OK"),"; ",MATCH(B43,B:B,0)))</f>
        <v>Parametr OK; 24</v>
      </c>
      <c r="B43" t="str">
        <f>IF('CZ Alfanumerické hodnoty'!B43="","",VLOOKUP('CZ Alfanumerické hodnoty'!B43,'Parametry a typy produktů'!C:D,2,0))</f>
        <v>Stupeň krytia (IP)</v>
      </c>
      <c r="C43" s="13" t="str" cm="1">
        <f t="array" ref="C43:D43">IF(A43="","",_xlfn.XLOOKUP(B43,'Parametry a typy produktů'!D:D,'Parametry a typy produktů'!A:B,"Parametr nenalezen"))</f>
        <v>Číselníková hodnota</v>
      </c>
      <c r="D43">
        <v>0</v>
      </c>
      <c r="E43" s="30" t="str">
        <f>IF('CZ Alfanumerické hodnoty'!B43="","",HLOOKUP('CZ Alfanumerické hodnoty'!E43,'Parametry a typy produktů'!$F$1:$AW$3,2,0))</f>
        <v>Vianočné osvetlenie</v>
      </c>
      <c r="F43" s="43" t="str">
        <f>IF($B43="","",IFERROR(IF(VLOOKUP($B43,$B$2:$O42,5,0)="","",VLOOKUP($B43,$B$2:$O42,5,0)),""))</f>
        <v>IP20</v>
      </c>
      <c r="G43" s="43" t="str">
        <f>IF($B43="","",IFERROR(IF(VLOOKUP($B43,$B$2:$O42,6,0)="","",VLOOKUP($B43,$B$2:$O42,6,0)),""))</f>
        <v>IP44</v>
      </c>
      <c r="H43" s="43" t="str">
        <f>IF($B43="","",IFERROR(IF(VLOOKUP($B43,$B$2:$O42,7,0)="","",VLOOKUP($B43,$B$2:$O42,7,0)),""))</f>
        <v>IP54</v>
      </c>
      <c r="I43" s="43" t="str">
        <f>IF($B43="","",IFERROR(IF(VLOOKUP($B43,$B$2:$O42,8,0)="","",VLOOKUP($B43,$B$2:$O42,8,0)),""))</f>
        <v>IP65+</v>
      </c>
      <c r="J43" s="43" t="str">
        <f>IF($B43="","",IFERROR(IF(VLOOKUP($B43,$B$2:$O42,9,0)="","",VLOOKUP($B43,$B$2:$O42,9,0)),""))</f>
        <v/>
      </c>
      <c r="K43" s="43" t="str">
        <f>IF($B43="","",IFERROR(IF(VLOOKUP($B43,$B$2:$O42,10,0)="","",VLOOKUP($B43,$B$2:$O42,10,0)),""))</f>
        <v/>
      </c>
      <c r="L43" s="43" t="str">
        <f>IF($B43="","",IFERROR(IF(VLOOKUP($B43,$B$2:$O42,11,0)="","",VLOOKUP($B43,$B$2:$O42,11,0)),""))</f>
        <v/>
      </c>
      <c r="M43" s="43" t="str">
        <f>IF($B43="","",IFERROR(IF(VLOOKUP($B43,$B$2:$O42,12,0)="","",VLOOKUP($B43,$B$2:$O42,12,0)),""))</f>
        <v/>
      </c>
      <c r="N43" s="43" t="str">
        <f>IF($B43="","",IFERROR(IF(VLOOKUP($B43,$B$2:$O42,13,0)="","",VLOOKUP($B43,$B$2:$O42,13,0)),""))</f>
        <v/>
      </c>
      <c r="O43" s="43" t="str">
        <f>IF($B43="","",IFERROR(IF(VLOOKUP($B43,$B$2:$O42,14,0)="","",VLOOKUP($B43,$B$2:$O42,14,0)),""))</f>
        <v/>
      </c>
    </row>
    <row r="44" spans="1:15" x14ac:dyDescent="0.25">
      <c r="A44" t="str" cm="1">
        <f t="array" ref="A44">IF(OR(B44="",E44=""),"",CONCATENATE(IFERROR(IF(SEARCH(B44,_xlfn.TEXTJOIN(",",TRUE,IF(E$2:E43=E44,B$2:B43,"")))&gt;0,"Duplikát parametru","Parametr OK"),"Parametr OK"),"; ",MATCH(B44,B:B,0)))</f>
        <v>Parametr OK; 25</v>
      </c>
      <c r="B44" t="str">
        <f>IF('CZ Alfanumerické hodnoty'!B44="","",VLOOKUP('CZ Alfanumerické hodnoty'!B44,'Parametry a typy produktů'!C:D,2,0))</f>
        <v>Farba svetla (K)</v>
      </c>
      <c r="C44" s="13" t="str" cm="1">
        <f t="array" ref="C44:D44">IF(A44="","",_xlfn.XLOOKUP(B44,'Parametry a typy produktů'!D:D,'Parametry a typy produktů'!A:B,"Parametr nenalezen"))</f>
        <v>Číselníková hodnota</v>
      </c>
      <c r="D44" t="str">
        <v>K</v>
      </c>
      <c r="E44" s="30" t="str">
        <f>IF('CZ Alfanumerické hodnoty'!B44="","",HLOOKUP('CZ Alfanumerické hodnoty'!E44,'Parametry a typy produktů'!$F$1:$AW$3,2,0))</f>
        <v>Vianočné osvetlenie</v>
      </c>
      <c r="F44" s="43" t="str">
        <f>IF($B44="","",IFERROR(IF(VLOOKUP($B44,$B$2:$O43,5,0)="","",VLOOKUP($B44,$B$2:$O43,5,0)),""))</f>
        <v>3000 K</v>
      </c>
      <c r="G44" s="43" t="str">
        <f>IF($B44="","",IFERROR(IF(VLOOKUP($B44,$B$2:$O43,6,0)="","",VLOOKUP($B44,$B$2:$O43,6,0)),""))</f>
        <v>4000 K</v>
      </c>
      <c r="H44" s="43" t="str">
        <f>IF($B44="","",IFERROR(IF(VLOOKUP($B44,$B$2:$O43,7,0)="","",VLOOKUP($B44,$B$2:$O43,7,0)),""))</f>
        <v>6000 K</v>
      </c>
      <c r="I44" s="43" t="str">
        <f>IF($B44="","",IFERROR(IF(VLOOKUP($B44,$B$2:$O43,8,0)="","",VLOOKUP($B44,$B$2:$O43,8,0)),""))</f>
        <v>3000-6000 K</v>
      </c>
      <c r="J44" s="43" t="str">
        <f>IF($B44="","",IFERROR(IF(VLOOKUP($B44,$B$2:$O43,9,0)="","",VLOOKUP($B44,$B$2:$O43,9,0)),""))</f>
        <v>RGB</v>
      </c>
      <c r="K44" s="43" t="str">
        <f>IF($B44="","",IFERROR(IF(VLOOKUP($B44,$B$2:$O43,10,0)="","",VLOOKUP($B44,$B$2:$O43,10,0)),""))</f>
        <v>RGB + CCT</v>
      </c>
      <c r="L44" s="43" t="str">
        <f>IF($B44="","",IFERROR(IF(VLOOKUP($B44,$B$2:$O43,11,0)="","",VLOOKUP($B44,$B$2:$O43,11,0)),""))</f>
        <v/>
      </c>
      <c r="M44" s="43" t="str">
        <f>IF($B44="","",IFERROR(IF(VLOOKUP($B44,$B$2:$O43,12,0)="","",VLOOKUP($B44,$B$2:$O43,12,0)),""))</f>
        <v/>
      </c>
      <c r="N44" s="43" t="str">
        <f>IF($B44="","",IFERROR(IF(VLOOKUP($B44,$B$2:$O43,13,0)="","",VLOOKUP($B44,$B$2:$O43,13,0)),""))</f>
        <v/>
      </c>
      <c r="O44" s="43" t="str">
        <f>IF($B44="","",IFERROR(IF(VLOOKUP($B44,$B$2:$O43,14,0)="","",VLOOKUP($B44,$B$2:$O43,14,0)),""))</f>
        <v/>
      </c>
    </row>
    <row r="45" spans="1:15" x14ac:dyDescent="0.25">
      <c r="A45" t="str" cm="1">
        <f t="array" ref="A45">IF(OR(B45="",E45=""),"",CONCATENATE(IFERROR(IF(SEARCH(B45,_xlfn.TEXTJOIN(",",TRUE,IF(E$2:E44=E45,B$2:B44,"")))&gt;0,"Duplikát parametru","Parametr OK"),"Parametr OK"),"; ",MATCH(B45,B:B,0)))</f>
        <v>Parametr OK; 24</v>
      </c>
      <c r="B45" t="str">
        <f>IF('CZ Alfanumerické hodnoty'!B45="","",VLOOKUP('CZ Alfanumerické hodnoty'!B45,'Parametry a typy produktů'!C:D,2,0))</f>
        <v>Stupeň krytia (IP)</v>
      </c>
      <c r="C45" s="13" t="str" cm="1">
        <f t="array" ref="C45:D45">IF(A45="","",_xlfn.XLOOKUP(B45,'Parametry a typy produktů'!D:D,'Parametry a typy produktů'!A:B,"Parametr nenalezen"))</f>
        <v>Číselníková hodnota</v>
      </c>
      <c r="D45">
        <v>0</v>
      </c>
      <c r="E45" s="30" t="str">
        <f>IF('CZ Alfanumerické hodnoty'!B45="","",HLOOKUP('CZ Alfanumerické hodnoty'!E45,'Parametry a typy produktů'!$F$1:$AW$3,2,0))</f>
        <v>Priemyslové osvetlenie</v>
      </c>
      <c r="F45" s="43" t="str">
        <f>IF($B45="","",IFERROR(IF(VLOOKUP($B45,$B$2:$O44,5,0)="","",VLOOKUP($B45,$B$2:$O44,5,0)),""))</f>
        <v>IP20</v>
      </c>
      <c r="G45" s="43" t="str">
        <f>IF($B45="","",IFERROR(IF(VLOOKUP($B45,$B$2:$O44,6,0)="","",VLOOKUP($B45,$B$2:$O44,6,0)),""))</f>
        <v>IP44</v>
      </c>
      <c r="H45" s="43" t="str">
        <f>IF($B45="","",IFERROR(IF(VLOOKUP($B45,$B$2:$O44,7,0)="","",VLOOKUP($B45,$B$2:$O44,7,0)),""))</f>
        <v>IP54</v>
      </c>
      <c r="I45" s="43" t="str">
        <f>IF($B45="","",IFERROR(IF(VLOOKUP($B45,$B$2:$O44,8,0)="","",VLOOKUP($B45,$B$2:$O44,8,0)),""))</f>
        <v>IP65+</v>
      </c>
      <c r="J45" s="43" t="str">
        <f>IF($B45="","",IFERROR(IF(VLOOKUP($B45,$B$2:$O44,9,0)="","",VLOOKUP($B45,$B$2:$O44,9,0)),""))</f>
        <v/>
      </c>
      <c r="K45" s="43" t="str">
        <f>IF($B45="","",IFERROR(IF(VLOOKUP($B45,$B$2:$O44,10,0)="","",VLOOKUP($B45,$B$2:$O44,10,0)),""))</f>
        <v/>
      </c>
      <c r="L45" s="43" t="str">
        <f>IF($B45="","",IFERROR(IF(VLOOKUP($B45,$B$2:$O44,11,0)="","",VLOOKUP($B45,$B$2:$O44,11,0)),""))</f>
        <v/>
      </c>
      <c r="M45" s="43" t="str">
        <f>IF($B45="","",IFERROR(IF(VLOOKUP($B45,$B$2:$O44,12,0)="","",VLOOKUP($B45,$B$2:$O44,12,0)),""))</f>
        <v/>
      </c>
      <c r="N45" s="43" t="str">
        <f>IF($B45="","",IFERROR(IF(VLOOKUP($B45,$B$2:$O44,13,0)="","",VLOOKUP($B45,$B$2:$O44,13,0)),""))</f>
        <v/>
      </c>
      <c r="O45" s="43" t="str">
        <f>IF($B45="","",IFERROR(IF(VLOOKUP($B45,$B$2:$O44,14,0)="","",VLOOKUP($B45,$B$2:$O44,14,0)),""))</f>
        <v/>
      </c>
    </row>
    <row r="46" spans="1:15" x14ac:dyDescent="0.25">
      <c r="A46" t="str" cm="1">
        <f t="array" ref="A46">IF(OR(B46="",E46=""),"",CONCATENATE(IFERROR(IF(SEARCH(B46,_xlfn.TEXTJOIN(",",TRUE,IF(E$2:E45=E46,B$2:B45,"")))&gt;0,"Duplikát parametru","Parametr OK"),"Parametr OK"),"; ",MATCH(B46,B:B,0)))</f>
        <v>Parametr OK; 25</v>
      </c>
      <c r="B46" t="str">
        <f>IF('CZ Alfanumerické hodnoty'!B46="","",VLOOKUP('CZ Alfanumerické hodnoty'!B46,'Parametry a typy produktů'!C:D,2,0))</f>
        <v>Farba svetla (K)</v>
      </c>
      <c r="C46" s="13" t="str" cm="1">
        <f t="array" ref="C46:D46">IF(A46="","",_xlfn.XLOOKUP(B46,'Parametry a typy produktů'!D:D,'Parametry a typy produktů'!A:B,"Parametr nenalezen"))</f>
        <v>Číselníková hodnota</v>
      </c>
      <c r="D46" t="str">
        <v>K</v>
      </c>
      <c r="E46" s="30" t="str">
        <f>IF('CZ Alfanumerické hodnoty'!B46="","",HLOOKUP('CZ Alfanumerické hodnoty'!E46,'Parametry a typy produktů'!$F$1:$AW$3,2,0))</f>
        <v>Priemyslové osvetlenie</v>
      </c>
      <c r="F46" s="43" t="str">
        <f>IF($B46="","",IFERROR(IF(VLOOKUP($B46,$B$2:$O45,5,0)="","",VLOOKUP($B46,$B$2:$O45,5,0)),""))</f>
        <v>3000 K</v>
      </c>
      <c r="G46" s="43" t="str">
        <f>IF($B46="","",IFERROR(IF(VLOOKUP($B46,$B$2:$O45,6,0)="","",VLOOKUP($B46,$B$2:$O45,6,0)),""))</f>
        <v>4000 K</v>
      </c>
      <c r="H46" s="43" t="str">
        <f>IF($B46="","",IFERROR(IF(VLOOKUP($B46,$B$2:$O45,7,0)="","",VLOOKUP($B46,$B$2:$O45,7,0)),""))</f>
        <v>6000 K</v>
      </c>
      <c r="I46" s="43" t="str">
        <f>IF($B46="","",IFERROR(IF(VLOOKUP($B46,$B$2:$O45,8,0)="","",VLOOKUP($B46,$B$2:$O45,8,0)),""))</f>
        <v>3000-6000 K</v>
      </c>
      <c r="J46" s="43" t="str">
        <f>IF($B46="","",IFERROR(IF(VLOOKUP($B46,$B$2:$O45,9,0)="","",VLOOKUP($B46,$B$2:$O45,9,0)),""))</f>
        <v>RGB</v>
      </c>
      <c r="K46" s="43" t="str">
        <f>IF($B46="","",IFERROR(IF(VLOOKUP($B46,$B$2:$O45,10,0)="","",VLOOKUP($B46,$B$2:$O45,10,0)),""))</f>
        <v>RGB + CCT</v>
      </c>
      <c r="L46" s="43" t="str">
        <f>IF($B46="","",IFERROR(IF(VLOOKUP($B46,$B$2:$O45,11,0)="","",VLOOKUP($B46,$B$2:$O45,11,0)),""))</f>
        <v/>
      </c>
      <c r="M46" s="43" t="str">
        <f>IF($B46="","",IFERROR(IF(VLOOKUP($B46,$B$2:$O45,12,0)="","",VLOOKUP($B46,$B$2:$O45,12,0)),""))</f>
        <v/>
      </c>
      <c r="N46" s="43" t="str">
        <f>IF($B46="","",IFERROR(IF(VLOOKUP($B46,$B$2:$O45,13,0)="","",VLOOKUP($B46,$B$2:$O45,13,0)),""))</f>
        <v/>
      </c>
      <c r="O46" s="43" t="str">
        <f>IF($B46="","",IFERROR(IF(VLOOKUP($B46,$B$2:$O45,14,0)="","",VLOOKUP($B46,$B$2:$O45,14,0)),""))</f>
        <v/>
      </c>
    </row>
    <row r="47" spans="1:15" x14ac:dyDescent="0.25">
      <c r="A47" t="s">
        <v>529</v>
      </c>
      <c r="B47" t="str">
        <f>IF('CZ Alfanumerické hodnoty'!B47="","",VLOOKUP('CZ Alfanumerické hodnoty'!B47,'Parametry a typy produktů'!C:D,2,0))</f>
        <v>Farba</v>
      </c>
      <c r="C47" s="13" t="str" cm="1">
        <f t="array" ref="C47:D47">IF(A47="","",_xlfn.XLOOKUP(B47,'Parametry a typy produktů'!D:D,'Parametry a typy produktů'!A:B,"Parametr nenalezen"))</f>
        <v>Číselníková hodnota</v>
      </c>
      <c r="D47">
        <v>0</v>
      </c>
      <c r="E47" s="30" t="str">
        <f>IF('CZ Alfanumerické hodnoty'!B47="","",HLOOKUP('CZ Alfanumerické hodnoty'!E47,'Parametry a typy produktů'!$F$1:$AW$3,2,0))</f>
        <v>Priemyslové osvetlenie</v>
      </c>
      <c r="F47" s="43" t="str">
        <f>IF($B47="","",IFERROR(IF(VLOOKUP($B47,$B$2:$O46,5,0)="","",VLOOKUP($B47,$B$2:$O46,5,0)),""))</f>
        <v>Čierna</v>
      </c>
      <c r="G47" s="43" t="str">
        <f>IF($B47="","",IFERROR(IF(VLOOKUP($B47,$B$2:$O46,6,0)="","",VLOOKUP($B47,$B$2:$O46,6,0)),""))</f>
        <v>Biela</v>
      </c>
      <c r="H47" s="43" t="str">
        <f>IF($B47="","",IFERROR(IF(VLOOKUP($B47,$B$2:$O46,7,0)="","",VLOOKUP($B47,$B$2:$O46,7,0)),""))</f>
        <v>Hnedá</v>
      </c>
      <c r="I47" s="43" t="str">
        <f>IF($B47="","",IFERROR(IF(VLOOKUP($B47,$B$2:$O46,8,0)="","",VLOOKUP($B47,$B$2:$O46,8,0)),""))</f>
        <v>Červená</v>
      </c>
      <c r="J47" s="43" t="str">
        <f>IF($B47="","",IFERROR(IF(VLOOKUP($B47,$B$2:$O46,9,0)="","",VLOOKUP($B47,$B$2:$O46,9,0)),""))</f>
        <v>Zelená</v>
      </c>
      <c r="K47" s="43" t="str">
        <f>IF($B47="","",IFERROR(IF(VLOOKUP($B47,$B$2:$O46,10,0)="","",VLOOKUP($B47,$B$2:$O46,10,0)),""))</f>
        <v>Modrá</v>
      </c>
      <c r="L47" s="43" t="str">
        <f>IF($B47="","",IFERROR(IF(VLOOKUP($B47,$B$2:$O46,11,0)="","",VLOOKUP($B47,$B$2:$O46,11,0)),""))</f>
        <v>Žltá</v>
      </c>
      <c r="M47" s="43" t="str">
        <f>IF($B47="","",IFERROR(IF(VLOOKUP($B47,$B$2:$O46,12,0)="","",VLOOKUP($B47,$B$2:$O46,12,0)),""))</f>
        <v>Fialová</v>
      </c>
      <c r="N47" s="43" t="str">
        <f>IF($B47="","",IFERROR(IF(VLOOKUP($B47,$B$2:$O46,13,0)="","",VLOOKUP($B47,$B$2:$O46,13,0)),""))</f>
        <v>Ružová</v>
      </c>
      <c r="O47" s="43" t="str">
        <f>IF($B47="","",IFERROR(IF(VLOOKUP($B47,$B$2:$O46,14,0)="","",VLOOKUP($B47,$B$2:$O46,14,0)),""))</f>
        <v>Viacfarebná</v>
      </c>
    </row>
    <row r="48" spans="1:15" x14ac:dyDescent="0.25">
      <c r="A48" t="str" cm="1">
        <f t="array" ref="A48">IF(OR(B48="",E48=""),"",CONCATENATE(IFERROR(IF(SEARCH(B48,_xlfn.TEXTJOIN(",",TRUE,IF(E$2:E47=E48,B$2:B47,"")))&gt;0,"Duplikát parametru","Parametr OK"),"Parametr OK"),"; ",MATCH(B48,B:B,0)))</f>
        <v>Parametr OK; 48</v>
      </c>
      <c r="B48" t="str">
        <f>IF('CZ Alfanumerické hodnoty'!B48="","",VLOOKUP('CZ Alfanumerické hodnoty'!B48,'Parametry a typy produktů'!C:D,2,0))</f>
        <v>Typ stmievania</v>
      </c>
      <c r="C48" s="13" t="str" cm="1">
        <f t="array" ref="C48:D48">IF(A48="","",_xlfn.XLOOKUP(B48,'Parametry a typy produktů'!D:D,'Parametry a typy produktů'!A:B,"Parametr nenalezen"))</f>
        <v>Číselníková hodnota</v>
      </c>
      <c r="D48">
        <v>0</v>
      </c>
      <c r="E48" s="30" t="str">
        <f>IF('CZ Alfanumerické hodnoty'!B48="","",HLOOKUP('CZ Alfanumerické hodnoty'!E48,'Parametry a typy produktů'!$F$1:$AW$3,2,0))</f>
        <v>Priemyslové osvetlenie</v>
      </c>
      <c r="F48" s="43" t="s">
        <v>212</v>
      </c>
      <c r="G48" s="43" t="s">
        <v>495</v>
      </c>
      <c r="H48" s="43" t="s">
        <v>214</v>
      </c>
      <c r="I48" s="43" t="s">
        <v>625</v>
      </c>
      <c r="J48" s="43" t="str">
        <f>IF($B48="","",IFERROR(IF(VLOOKUP($B48,$B$2:$O47,9,0)="","",VLOOKUP($B48,$B$2:$O47,9,0)),""))</f>
        <v/>
      </c>
      <c r="K48" s="43" t="str">
        <f>IF($B48="","",IFERROR(IF(VLOOKUP($B48,$B$2:$O47,10,0)="","",VLOOKUP($B48,$B$2:$O47,10,0)),""))</f>
        <v/>
      </c>
      <c r="L48" s="43" t="str">
        <f>IF($B48="","",IFERROR(IF(VLOOKUP($B48,$B$2:$O47,11,0)="","",VLOOKUP($B48,$B$2:$O47,11,0)),""))</f>
        <v/>
      </c>
      <c r="M48" s="43" t="str">
        <f>IF($B48="","",IFERROR(IF(VLOOKUP($B48,$B$2:$O47,12,0)="","",VLOOKUP($B48,$B$2:$O47,12,0)),""))</f>
        <v/>
      </c>
      <c r="N48" s="43" t="str">
        <f>IF($B48="","",IFERROR(IF(VLOOKUP($B48,$B$2:$O47,13,0)="","",VLOOKUP($B48,$B$2:$O47,13,0)),""))</f>
        <v/>
      </c>
      <c r="O48" s="43" t="str">
        <f>IF($B48="","",IFERROR(IF(VLOOKUP($B48,$B$2:$O47,14,0)="","",VLOOKUP($B48,$B$2:$O47,14,0)),""))</f>
        <v/>
      </c>
    </row>
    <row r="49" spans="1:15" x14ac:dyDescent="0.25">
      <c r="A49" t="str" cm="1">
        <f t="array" ref="A49">IF(OR(B49="",E49=""),"",CONCATENATE(IFERROR(IF(SEARCH(B49,_xlfn.TEXTJOIN(",",TRUE,IF(E$2:E48=E49,B$2:B48,"")))&gt;0,"Duplikát parametru","Parametr OK"),"Parametr OK"),"; ",MATCH(B49,B:B,0)))</f>
        <v>Parametr OK; 21</v>
      </c>
      <c r="B49" t="str">
        <f>IF('CZ Alfanumerické hodnoty'!B49="","",VLOOKUP('CZ Alfanumerické hodnoty'!B49,'Parametry a typy produktů'!C:D,2,0))</f>
        <v>Kompatibilita s operačným systémom</v>
      </c>
      <c r="C49" s="13" t="str" cm="1">
        <f t="array" ref="C49:D49">IF(A49="","",_xlfn.XLOOKUP(B49,'Parametry a typy produktů'!D:D,'Parametry a typy produktů'!A:B,"Parametr nenalezen"))</f>
        <v>Multihodnota</v>
      </c>
      <c r="D49">
        <v>0</v>
      </c>
      <c r="E49" s="30" t="str">
        <f>IF('CZ Alfanumerické hodnoty'!B49="","",HLOOKUP('CZ Alfanumerické hodnoty'!E49,'Parametry a typy produktů'!$F$1:$AW$3,2,0))</f>
        <v>Smart light</v>
      </c>
      <c r="F49" s="43" t="str">
        <f>IF($B49="","",IFERROR(IF(VLOOKUP($B49,$B$2:$O48,5,0)="","",VLOOKUP($B49,$B$2:$O48,5,0)),""))</f>
        <v>Android|iOS</v>
      </c>
      <c r="G49" s="43" t="str">
        <f>IF($B49="","",IFERROR(IF(VLOOKUP($B49,$B$2:$O48,6,0)="","",VLOOKUP($B49,$B$2:$O48,6,0)),""))</f>
        <v/>
      </c>
      <c r="H49" s="43" t="str">
        <f>IF($B49="","",IFERROR(IF(VLOOKUP($B49,$B$2:$O48,7,0)="","",VLOOKUP($B49,$B$2:$O48,7,0)),""))</f>
        <v/>
      </c>
      <c r="I49" s="43" t="str">
        <f>IF($B49="","",IFERROR(IF(VLOOKUP($B49,$B$2:$O48,8,0)="","",VLOOKUP($B49,$B$2:$O48,8,0)),""))</f>
        <v/>
      </c>
      <c r="J49" s="43" t="str">
        <f>IF($B49="","",IFERROR(IF(VLOOKUP($B49,$B$2:$O48,9,0)="","",VLOOKUP($B49,$B$2:$O48,9,0)),""))</f>
        <v/>
      </c>
      <c r="K49" s="43" t="str">
        <f>IF($B49="","",IFERROR(IF(VLOOKUP($B49,$B$2:$O48,10,0)="","",VLOOKUP($B49,$B$2:$O48,10,0)),""))</f>
        <v/>
      </c>
      <c r="L49" s="43" t="str">
        <f>IF($B49="","",IFERROR(IF(VLOOKUP($B49,$B$2:$O48,11,0)="","",VLOOKUP($B49,$B$2:$O48,11,0)),""))</f>
        <v/>
      </c>
      <c r="M49" s="43" t="str">
        <f>IF($B49="","",IFERROR(IF(VLOOKUP($B49,$B$2:$O48,12,0)="","",VLOOKUP($B49,$B$2:$O48,12,0)),""))</f>
        <v/>
      </c>
      <c r="N49" s="43" t="str">
        <f>IF($B49="","",IFERROR(IF(VLOOKUP($B49,$B$2:$O48,13,0)="","",VLOOKUP($B49,$B$2:$O48,13,0)),""))</f>
        <v/>
      </c>
      <c r="O49" s="43" t="str">
        <f>IF($B49="","",IFERROR(IF(VLOOKUP($B49,$B$2:$O48,14,0)="","",VLOOKUP($B49,$B$2:$O48,14,0)),""))</f>
        <v/>
      </c>
    </row>
    <row r="50" spans="1:15" x14ac:dyDescent="0.25">
      <c r="A50" t="str" cm="1">
        <f t="array" ref="A50">IF(OR(B50="",E50=""),"",CONCATENATE(IFERROR(IF(SEARCH(B50,_xlfn.TEXTJOIN(",",TRUE,IF(E$2:E49=E50,B$2:B49,"")))&gt;0,"Duplikát parametru","Parametr OK"),"Parametr OK"),"; ",MATCH(B50,B:B,0)))</f>
        <v>Parametr OK; 24</v>
      </c>
      <c r="B50" t="str">
        <f>IF('CZ Alfanumerické hodnoty'!B50="","",VLOOKUP('CZ Alfanumerické hodnoty'!B50,'Parametry a typy produktů'!C:D,2,0))</f>
        <v>Stupeň krytia (IP)</v>
      </c>
      <c r="C50" s="13" t="str" cm="1">
        <f t="array" ref="C50:D50">IF(A50="","",_xlfn.XLOOKUP(B50,'Parametry a typy produktů'!D:D,'Parametry a typy produktů'!A:B,"Parametr nenalezen"))</f>
        <v>Číselníková hodnota</v>
      </c>
      <c r="D50">
        <v>0</v>
      </c>
      <c r="E50" s="30" t="str">
        <f>IF('CZ Alfanumerické hodnoty'!B50="","",HLOOKUP('CZ Alfanumerické hodnoty'!E50,'Parametry a typy produktů'!$F$1:$AW$3,2,0))</f>
        <v>Smart light</v>
      </c>
      <c r="F50" s="43" t="str">
        <f>IF($B50="","",IFERROR(IF(VLOOKUP($B50,$B$2:$O49,5,0)="","",VLOOKUP($B50,$B$2:$O49,5,0)),""))</f>
        <v>IP20</v>
      </c>
      <c r="G50" s="43" t="str">
        <f>IF($B50="","",IFERROR(IF(VLOOKUP($B50,$B$2:$O49,6,0)="","",VLOOKUP($B50,$B$2:$O49,6,0)),""))</f>
        <v>IP44</v>
      </c>
      <c r="H50" s="43" t="str">
        <f>IF($B50="","",IFERROR(IF(VLOOKUP($B50,$B$2:$O49,7,0)="","",VLOOKUP($B50,$B$2:$O49,7,0)),""))</f>
        <v>IP54</v>
      </c>
      <c r="I50" s="43" t="str">
        <f>IF($B50="","",IFERROR(IF(VLOOKUP($B50,$B$2:$O49,8,0)="","",VLOOKUP($B50,$B$2:$O49,8,0)),""))</f>
        <v>IP65+</v>
      </c>
      <c r="J50" s="43" t="str">
        <f>IF($B50="","",IFERROR(IF(VLOOKUP($B50,$B$2:$O49,9,0)="","",VLOOKUP($B50,$B$2:$O49,9,0)),""))</f>
        <v/>
      </c>
      <c r="K50" s="43" t="str">
        <f>IF($B50="","",IFERROR(IF(VLOOKUP($B50,$B$2:$O49,10,0)="","",VLOOKUP($B50,$B$2:$O49,10,0)),""))</f>
        <v/>
      </c>
      <c r="L50" s="43" t="str">
        <f>IF($B50="","",IFERROR(IF(VLOOKUP($B50,$B$2:$O49,11,0)="","",VLOOKUP($B50,$B$2:$O49,11,0)),""))</f>
        <v/>
      </c>
      <c r="M50" s="43" t="str">
        <f>IF($B50="","",IFERROR(IF(VLOOKUP($B50,$B$2:$O49,12,0)="","",VLOOKUP($B50,$B$2:$O49,12,0)),""))</f>
        <v/>
      </c>
      <c r="N50" s="43" t="str">
        <f>IF($B50="","",IFERROR(IF(VLOOKUP($B50,$B$2:$O49,13,0)="","",VLOOKUP($B50,$B$2:$O49,13,0)),""))</f>
        <v/>
      </c>
      <c r="O50" s="43" t="str">
        <f>IF($B50="","",IFERROR(IF(VLOOKUP($B50,$B$2:$O49,14,0)="","",VLOOKUP($B50,$B$2:$O49,14,0)),""))</f>
        <v/>
      </c>
    </row>
    <row r="51" spans="1:15" x14ac:dyDescent="0.25">
      <c r="A51" t="str" cm="1">
        <f t="array" ref="A51">IF(OR(B51="",E51=""),"",CONCATENATE(IFERROR(IF(SEARCH(B51,_xlfn.TEXTJOIN(",",TRUE,IF(E$2:E50=E51,B$2:B50,"")))&gt;0,"Duplikát parametru","Parametr OK"),"Parametr OK"),"; ",MATCH(B51,B:B,0)))</f>
        <v>Parametr OK; 25</v>
      </c>
      <c r="B51" t="str">
        <f>IF('CZ Alfanumerické hodnoty'!B51="","",VLOOKUP('CZ Alfanumerické hodnoty'!B51,'Parametry a typy produktů'!C:D,2,0))</f>
        <v>Farba svetla (K)</v>
      </c>
      <c r="C51" s="13" t="str" cm="1">
        <f t="array" ref="C51:D51">IF(A51="","",_xlfn.XLOOKUP(B51,'Parametry a typy produktů'!D:D,'Parametry a typy produktů'!A:B,"Parametr nenalezen"))</f>
        <v>Číselníková hodnota</v>
      </c>
      <c r="D51" t="str">
        <v>K</v>
      </c>
      <c r="E51" s="30" t="str">
        <f>IF('CZ Alfanumerické hodnoty'!B51="","",HLOOKUP('CZ Alfanumerické hodnoty'!E51,'Parametry a typy produktů'!$F$1:$AW$3,2,0))</f>
        <v>Smart light</v>
      </c>
      <c r="F51" s="43" t="str">
        <f>IF($B51="","",IFERROR(IF(VLOOKUP($B51,$B$2:$O50,5,0)="","",VLOOKUP($B51,$B$2:$O50,5,0)),""))</f>
        <v>3000 K</v>
      </c>
      <c r="G51" s="43" t="str">
        <f>IF($B51="","",IFERROR(IF(VLOOKUP($B51,$B$2:$O50,6,0)="","",VLOOKUP($B51,$B$2:$O50,6,0)),""))</f>
        <v>4000 K</v>
      </c>
      <c r="H51" s="43" t="str">
        <f>IF($B51="","",IFERROR(IF(VLOOKUP($B51,$B$2:$O50,7,0)="","",VLOOKUP($B51,$B$2:$O50,7,0)),""))</f>
        <v>6000 K</v>
      </c>
      <c r="I51" s="43" t="str">
        <f>IF($B51="","",IFERROR(IF(VLOOKUP($B51,$B$2:$O50,8,0)="","",VLOOKUP($B51,$B$2:$O50,8,0)),""))</f>
        <v>3000-6000 K</v>
      </c>
      <c r="J51" s="43" t="str">
        <f>IF($B51="","",IFERROR(IF(VLOOKUP($B51,$B$2:$O50,9,0)="","",VLOOKUP($B51,$B$2:$O50,9,0)),""))</f>
        <v>RGB</v>
      </c>
      <c r="K51" s="43" t="str">
        <f>IF($B51="","",IFERROR(IF(VLOOKUP($B51,$B$2:$O50,10,0)="","",VLOOKUP($B51,$B$2:$O50,10,0)),""))</f>
        <v>RGB + CCT</v>
      </c>
      <c r="L51" s="43" t="str">
        <f>IF($B51="","",IFERROR(IF(VLOOKUP($B51,$B$2:$O50,11,0)="","",VLOOKUP($B51,$B$2:$O50,11,0)),""))</f>
        <v/>
      </c>
      <c r="M51" s="43" t="str">
        <f>IF($B51="","",IFERROR(IF(VLOOKUP($B51,$B$2:$O50,12,0)="","",VLOOKUP($B51,$B$2:$O50,12,0)),""))</f>
        <v/>
      </c>
      <c r="N51" s="43" t="str">
        <f>IF($B51="","",IFERROR(IF(VLOOKUP($B51,$B$2:$O50,13,0)="","",VLOOKUP($B51,$B$2:$O50,13,0)),""))</f>
        <v/>
      </c>
      <c r="O51" s="43" t="str">
        <f>IF($B51="","",IFERROR(IF(VLOOKUP($B51,$B$2:$O50,14,0)="","",VLOOKUP($B51,$B$2:$O50,14,0)),""))</f>
        <v/>
      </c>
    </row>
    <row r="52" spans="1:15" x14ac:dyDescent="0.25">
      <c r="A52" t="str" cm="1">
        <f t="array" ref="A52">IF(OR(B52="",E52=""),"",CONCATENATE(IFERROR(IF(SEARCH(B52,_xlfn.TEXTJOIN(",",TRUE,IF(E$2:E51=E52,B$2:B51,"")))&gt;0,"Duplikát parametru","Parametr OK"),"Parametr OK"),"; ",MATCH(B52,B:B,0)))</f>
        <v>Parametr OK; 26</v>
      </c>
      <c r="B52" t="str">
        <f>IF('CZ Alfanumerické hodnoty'!B52="","",VLOOKUP('CZ Alfanumerické hodnoty'!B52,'Parametry a typy produktů'!C:D,2,0))</f>
        <v>Pätica žiarovky</v>
      </c>
      <c r="C52" s="13" t="str" cm="1">
        <f t="array" ref="C52:D52">IF(A52="","",_xlfn.XLOOKUP(B52,'Parametry a typy produktů'!D:D,'Parametry a typy produktů'!A:B,"Parametr nenalezen"))</f>
        <v>Číselníková hodnota</v>
      </c>
      <c r="D52">
        <v>0</v>
      </c>
      <c r="E52" s="30" t="str">
        <f>IF('CZ Alfanumerické hodnoty'!B52="","",HLOOKUP('CZ Alfanumerické hodnoty'!E52,'Parametry a typy produktů'!$F$1:$AW$3,2,0))</f>
        <v>Smart light</v>
      </c>
      <c r="F52" s="43" t="str">
        <f>IF($B52="","",IFERROR(IF(VLOOKUP($B52,$B$2:$O51,5,0)="","",VLOOKUP($B52,$B$2:$O51,5,0)),""))</f>
        <v>E27</v>
      </c>
      <c r="G52" s="43" t="str">
        <f>IF($B52="","",IFERROR(IF(VLOOKUP($B52,$B$2:$O51,6,0)="","",VLOOKUP($B52,$B$2:$O51,6,0)),""))</f>
        <v>E17</v>
      </c>
      <c r="H52" s="43" t="str">
        <f>IF($B52="","",IFERROR(IF(VLOOKUP($B52,$B$2:$O51,7,0)="","",VLOOKUP($B52,$B$2:$O51,7,0)),""))</f>
        <v>GU10</v>
      </c>
      <c r="I52" s="43" t="str">
        <f>IF($B52="","",IFERROR(IF(VLOOKUP($B52,$B$2:$O51,8,0)="","",VLOOKUP($B52,$B$2:$O51,8,0)),""))</f>
        <v>G4 &amp; G9</v>
      </c>
      <c r="J52" s="43" t="str">
        <f>IF($B52="","",IFERROR(IF(VLOOKUP($B52,$B$2:$O51,9,0)="","",VLOOKUP($B52,$B$2:$O51,9,0)),""))</f>
        <v>G13</v>
      </c>
      <c r="K52" s="43" t="str">
        <f>IF($B52="","",IFERROR(IF(VLOOKUP($B52,$B$2:$O51,10,0)="","",VLOOKUP($B52,$B$2:$O51,10,0)),""))</f>
        <v/>
      </c>
      <c r="L52" s="43" t="str">
        <f>IF($B52="","",IFERROR(IF(VLOOKUP($B52,$B$2:$O51,11,0)="","",VLOOKUP($B52,$B$2:$O51,11,0)),""))</f>
        <v/>
      </c>
      <c r="M52" s="43" t="str">
        <f>IF($B52="","",IFERROR(IF(VLOOKUP($B52,$B$2:$O51,12,0)="","",VLOOKUP($B52,$B$2:$O51,12,0)),""))</f>
        <v/>
      </c>
      <c r="N52" s="43" t="str">
        <f>IF($B52="","",IFERROR(IF(VLOOKUP($B52,$B$2:$O51,13,0)="","",VLOOKUP($B52,$B$2:$O51,13,0)),""))</f>
        <v/>
      </c>
      <c r="O52" s="43" t="str">
        <f>IF($B52="","",IFERROR(IF(VLOOKUP($B52,$B$2:$O51,14,0)="","",VLOOKUP($B52,$B$2:$O51,14,0)),""))</f>
        <v/>
      </c>
    </row>
    <row r="53" spans="1:15" x14ac:dyDescent="0.25">
      <c r="A53" t="str" cm="1">
        <f t="array" ref="A53">IF(OR(B53="",E53=""),"",CONCATENATE(IFERROR(IF(SEARCH(B53,_xlfn.TEXTJOIN(",",TRUE,IF(E$2:E52=E53,B$2:B52,"")))&gt;0,"Duplikát parametru","Parametr OK"),"Parametr OK"),"; ",MATCH(B53,B:B,0)))</f>
        <v>Parametr OK; 17</v>
      </c>
      <c r="B53" t="str">
        <f>IF('CZ Alfanumerické hodnoty'!B53="","",VLOOKUP('CZ Alfanumerické hodnoty'!B53,'Parametry a typy produktů'!C:D,2,0))</f>
        <v>Typ napájanie</v>
      </c>
      <c r="C53" s="13" t="str" cm="1">
        <f t="array" ref="C53:D53">IF(A53="","",_xlfn.XLOOKUP(B53,'Parametry a typy produktů'!D:D,'Parametry a typy produktů'!A:B,"Parametr nenalezen"))</f>
        <v>Číselníková hodnota</v>
      </c>
      <c r="D53">
        <v>0</v>
      </c>
      <c r="E53" s="30" t="str">
        <f>IF('CZ Alfanumerické hodnoty'!B53="","",HLOOKUP('CZ Alfanumerické hodnoty'!E53,'Parametry a typy produktů'!$F$1:$AW$3,2,0))</f>
        <v>Fotopasce</v>
      </c>
      <c r="F53" s="43" t="str">
        <f>IF($B53="","",IFERROR(IF(VLOOKUP($B53,$B$2:$O52,5,0)="","",VLOOKUP($B53,$B$2:$O52,5,0)),""))</f>
        <v>Sieťové</v>
      </c>
      <c r="G53" s="43" t="str">
        <f>IF($B53="","",IFERROR(IF(VLOOKUP($B53,$B$2:$O52,6,0)="","",VLOOKUP($B53,$B$2:$O52,6,0)),""))</f>
        <v>Batériové</v>
      </c>
      <c r="H53" s="43" t="str">
        <f>IF($B53="","",IFERROR(IF(VLOOKUP($B53,$B$2:$O52,7,0)="","",VLOOKUP($B53,$B$2:$O52,7,0)),""))</f>
        <v>Bez batérií</v>
      </c>
      <c r="I53" s="43" t="str">
        <f>IF($B53="","",IFERROR(IF(VLOOKUP($B53,$B$2:$O52,8,0)="","",VLOOKUP($B53,$B$2:$O52,8,0)),""))</f>
        <v>230 V</v>
      </c>
      <c r="J53" s="43" t="str">
        <f>IF($B53="","",IFERROR(IF(VLOOKUP($B53,$B$2:$O52,9,0)="","",VLOOKUP($B53,$B$2:$O52,9,0)),""))</f>
        <v>12 V</v>
      </c>
      <c r="K53" s="43" t="str">
        <f>IF($B53="","",IFERROR(IF(VLOOKUP($B53,$B$2:$O52,10,0)="","",VLOOKUP($B53,$B$2:$O52,10,0)),""))</f>
        <v/>
      </c>
      <c r="L53" s="43" t="str">
        <f>IF($B53="","",IFERROR(IF(VLOOKUP($B53,$B$2:$O52,11,0)="","",VLOOKUP($B53,$B$2:$O52,11,0)),""))</f>
        <v/>
      </c>
      <c r="M53" s="43" t="str">
        <f>IF($B53="","",IFERROR(IF(VLOOKUP($B53,$B$2:$O52,12,0)="","",VLOOKUP($B53,$B$2:$O52,12,0)),""))</f>
        <v/>
      </c>
      <c r="N53" s="43" t="str">
        <f>IF($B53="","",IFERROR(IF(VLOOKUP($B53,$B$2:$O52,13,0)="","",VLOOKUP($B53,$B$2:$O52,13,0)),""))</f>
        <v/>
      </c>
      <c r="O53" s="43" t="str">
        <f>IF($B53="","",IFERROR(IF(VLOOKUP($B53,$B$2:$O52,14,0)="","",VLOOKUP($B53,$B$2:$O52,14,0)),""))</f>
        <v/>
      </c>
    </row>
    <row r="54" spans="1:15" x14ac:dyDescent="0.25">
      <c r="A54" t="str" cm="1">
        <f t="array" ref="A54">IF(OR(B54="",E54=""),"",CONCATENATE(IFERROR(IF(SEARCH(B54,_xlfn.TEXTJOIN(",",TRUE,IF(E$2:E53=E54,B$2:B53,"")))&gt;0,"Duplikát parametru","Parametr OK"),"Parametr OK"),"; ",MATCH(B54,B:B,0)))</f>
        <v>Parametr OK; 18</v>
      </c>
      <c r="B54" t="str">
        <f>IF('CZ Alfanumerické hodnoty'!B54="","",VLOOKUP('CZ Alfanumerické hodnoty'!B54,'Parametry a typy produktů'!C:D,2,0))</f>
        <v>Maximálne rozlišenie</v>
      </c>
      <c r="C54" s="13" t="str" cm="1">
        <f t="array" ref="C54:D54">IF(A54="","",_xlfn.XLOOKUP(B54,'Parametry a typy produktů'!D:D,'Parametry a typy produktů'!A:B,"Parametr nenalezen"))</f>
        <v>Číselníková hodnota</v>
      </c>
      <c r="D54">
        <v>0</v>
      </c>
      <c r="E54" s="30" t="str">
        <f>IF('CZ Alfanumerické hodnoty'!B54="","",HLOOKUP('CZ Alfanumerické hodnoty'!E54,'Parametry a typy produktů'!$F$1:$AW$3,2,0))</f>
        <v>Fotopasce</v>
      </c>
      <c r="F54" s="43" t="str">
        <f>IF($B54="","",IFERROR(IF(VLOOKUP($B54,$B$2:$O53,5,0)="","",VLOOKUP($B54,$B$2:$O53,5,0)),""))</f>
        <v>FullHD</v>
      </c>
      <c r="G54" s="43" t="str">
        <f>IF($B54="","",IFERROR(IF(VLOOKUP($B54,$B$2:$O53,6,0)="","",VLOOKUP($B54,$B$2:$O53,6,0)),""))</f>
        <v>HD</v>
      </c>
      <c r="H54" s="43" t="str">
        <f>IF($B54="","",IFERROR(IF(VLOOKUP($B54,$B$2:$O53,7,0)="","",VLOOKUP($B54,$B$2:$O53,7,0)),""))</f>
        <v/>
      </c>
      <c r="I54" s="43" t="str">
        <f>IF($B54="","",IFERROR(IF(VLOOKUP($B54,$B$2:$O53,8,0)="","",VLOOKUP($B54,$B$2:$O53,8,0)),""))</f>
        <v/>
      </c>
      <c r="J54" s="43" t="str">
        <f>IF($B54="","",IFERROR(IF(VLOOKUP($B54,$B$2:$O53,9,0)="","",VLOOKUP($B54,$B$2:$O53,9,0)),""))</f>
        <v/>
      </c>
      <c r="K54" s="43" t="str">
        <f>IF($B54="","",IFERROR(IF(VLOOKUP($B54,$B$2:$O53,10,0)="","",VLOOKUP($B54,$B$2:$O53,10,0)),""))</f>
        <v/>
      </c>
      <c r="L54" s="43" t="str">
        <f>IF($B54="","",IFERROR(IF(VLOOKUP($B54,$B$2:$O53,11,0)="","",VLOOKUP($B54,$B$2:$O53,11,0)),""))</f>
        <v/>
      </c>
      <c r="M54" s="43" t="str">
        <f>IF($B54="","",IFERROR(IF(VLOOKUP($B54,$B$2:$O53,12,0)="","",VLOOKUP($B54,$B$2:$O53,12,0)),""))</f>
        <v/>
      </c>
      <c r="N54" s="43" t="str">
        <f>IF($B54="","",IFERROR(IF(VLOOKUP($B54,$B$2:$O53,13,0)="","",VLOOKUP($B54,$B$2:$O53,13,0)),""))</f>
        <v/>
      </c>
      <c r="O54" s="43" t="str">
        <f>IF($B54="","",IFERROR(IF(VLOOKUP($B54,$B$2:$O53,14,0)="","",VLOOKUP($B54,$B$2:$O53,14,0)),""))</f>
        <v/>
      </c>
    </row>
    <row r="55" spans="1:15" x14ac:dyDescent="0.25">
      <c r="A55" t="str" cm="1">
        <f t="array" ref="A55">IF(OR(B55="",E55=""),"",CONCATENATE(IFERROR(IF(SEARCH(B55,_xlfn.TEXTJOIN(",",TRUE,IF(E$2:E54=E55,B$2:B54,"")))&gt;0,"Duplikát parametru","Parametr OK"),"Parametr OK"),"; ",MATCH(B55,B:B,0)))</f>
        <v>Parametr OK; 19</v>
      </c>
      <c r="B55" t="str">
        <f>IF('CZ Alfanumerické hodnoty'!B55="","",VLOOKUP('CZ Alfanumerické hodnoty'!B55,'Parametry a typy produktů'!C:D,2,0))</f>
        <v>Typ úložiska</v>
      </c>
      <c r="C55" s="13" t="str" cm="1">
        <f t="array" ref="C55:D55">IF(A55="","",_xlfn.XLOOKUP(B55,'Parametry a typy produktů'!D:D,'Parametry a typy produktů'!A:B,"Parametr nenalezen"))</f>
        <v>Multihodnota</v>
      </c>
      <c r="D55">
        <v>0</v>
      </c>
      <c r="E55" s="30" t="str">
        <f>IF('CZ Alfanumerické hodnoty'!B55="","",HLOOKUP('CZ Alfanumerické hodnoty'!E55,'Parametry a typy produktů'!$F$1:$AW$3,2,0))</f>
        <v>Fotopasce</v>
      </c>
      <c r="F55" s="43" t="str">
        <f>IF($B55="","",IFERROR(IF(VLOOKUP($B55,$B$2:$O54,5,0)="","",VLOOKUP($B55,$B$2:$O54,5,0)),""))</f>
        <v>Pamäťová karta|Cloud</v>
      </c>
      <c r="G55" s="43" t="str">
        <f>IF($B55="","",IFERROR(IF(VLOOKUP($B55,$B$2:$O54,6,0)="","",VLOOKUP($B55,$B$2:$O54,6,0)),""))</f>
        <v/>
      </c>
      <c r="H55" s="43" t="str">
        <f>IF($B55="","",IFERROR(IF(VLOOKUP($B55,$B$2:$O54,7,0)="","",VLOOKUP($B55,$B$2:$O54,7,0)),""))</f>
        <v/>
      </c>
      <c r="I55" s="43" t="str">
        <f>IF($B55="","",IFERROR(IF(VLOOKUP($B55,$B$2:$O54,8,0)="","",VLOOKUP($B55,$B$2:$O54,8,0)),""))</f>
        <v/>
      </c>
      <c r="J55" s="43" t="str">
        <f>IF($B55="","",IFERROR(IF(VLOOKUP($B55,$B$2:$O54,9,0)="","",VLOOKUP($B55,$B$2:$O54,9,0)),""))</f>
        <v/>
      </c>
      <c r="K55" s="43" t="str">
        <f>IF($B55="","",IFERROR(IF(VLOOKUP($B55,$B$2:$O54,10,0)="","",VLOOKUP($B55,$B$2:$O54,10,0)),""))</f>
        <v/>
      </c>
      <c r="L55" s="43" t="str">
        <f>IF($B55="","",IFERROR(IF(VLOOKUP($B55,$B$2:$O54,11,0)="","",VLOOKUP($B55,$B$2:$O54,11,0)),""))</f>
        <v/>
      </c>
      <c r="M55" s="43" t="str">
        <f>IF($B55="","",IFERROR(IF(VLOOKUP($B55,$B$2:$O54,12,0)="","",VLOOKUP($B55,$B$2:$O54,12,0)),""))</f>
        <v/>
      </c>
      <c r="N55" s="43" t="str">
        <f>IF($B55="","",IFERROR(IF(VLOOKUP($B55,$B$2:$O54,13,0)="","",VLOOKUP($B55,$B$2:$O54,13,0)),""))</f>
        <v/>
      </c>
      <c r="O55" s="43" t="str">
        <f>IF($B55="","",IFERROR(IF(VLOOKUP($B55,$B$2:$O54,14,0)="","",VLOOKUP($B55,$B$2:$O54,14,0)),""))</f>
        <v/>
      </c>
    </row>
    <row r="56" spans="1:15" x14ac:dyDescent="0.25">
      <c r="A56" t="str" cm="1">
        <f t="array" ref="A56">IF(OR(B56="",E56=""),"",CONCATENATE(IFERROR(IF(SEARCH(B56,_xlfn.TEXTJOIN(",",TRUE,IF(E$2:E55=E56,B$2:B55,"")))&gt;0,"Duplikát parametru","Parametr OK"),"Parametr OK"),"; ",MATCH(B56,B:B,0)))</f>
        <v>Parametr OK; 20</v>
      </c>
      <c r="B56" t="str">
        <f>IF('CZ Alfanumerické hodnoty'!B56="","",VLOOKUP('CZ Alfanumerické hodnoty'!B56,'Parametry a typy produktů'!C:D,2,0))</f>
        <v>Jazyk aplikácie</v>
      </c>
      <c r="C56" s="13" t="str" cm="1">
        <f t="array" ref="C56:D56">IF(A56="","",_xlfn.XLOOKUP(B56,'Parametry a typy produktů'!D:D,'Parametry a typy produktů'!A:B,"Parametr nenalezen"))</f>
        <v>Multihodnota</v>
      </c>
      <c r="D56">
        <v>0</v>
      </c>
      <c r="E56" s="30" t="str">
        <f>IF('CZ Alfanumerické hodnoty'!B56="","",HLOOKUP('CZ Alfanumerické hodnoty'!E56,'Parametry a typy produktů'!$F$1:$AW$3,2,0))</f>
        <v>Fotopasce</v>
      </c>
      <c r="F56" s="43" t="str">
        <f>IF($B56="","",IFERROR(IF(VLOOKUP($B56,$B$2:$O55,5,0)="","",VLOOKUP($B56,$B$2:$O55,5,0)),""))</f>
        <v>Čeština|Slovenština|Angličtina</v>
      </c>
      <c r="G56" s="43" t="str">
        <f>IF($B56="","",IFERROR(IF(VLOOKUP($B56,$B$2:$O55,6,0)="","",VLOOKUP($B56,$B$2:$O55,6,0)),""))</f>
        <v/>
      </c>
      <c r="H56" s="43" t="str">
        <f>IF($B56="","",IFERROR(IF(VLOOKUP($B56,$B$2:$O55,7,0)="","",VLOOKUP($B56,$B$2:$O55,7,0)),""))</f>
        <v/>
      </c>
      <c r="I56" s="43" t="str">
        <f>IF($B56="","",IFERROR(IF(VLOOKUP($B56,$B$2:$O55,8,0)="","",VLOOKUP($B56,$B$2:$O55,8,0)),""))</f>
        <v/>
      </c>
      <c r="J56" s="43" t="str">
        <f>IF($B56="","",IFERROR(IF(VLOOKUP($B56,$B$2:$O55,9,0)="","",VLOOKUP($B56,$B$2:$O55,9,0)),""))</f>
        <v/>
      </c>
      <c r="K56" s="43" t="str">
        <f>IF($B56="","",IFERROR(IF(VLOOKUP($B56,$B$2:$O55,10,0)="","",VLOOKUP($B56,$B$2:$O55,10,0)),""))</f>
        <v/>
      </c>
      <c r="L56" s="43" t="str">
        <f>IF($B56="","",IFERROR(IF(VLOOKUP($B56,$B$2:$O55,11,0)="","",VLOOKUP($B56,$B$2:$O55,11,0)),""))</f>
        <v/>
      </c>
      <c r="M56" s="43" t="str">
        <f>IF($B56="","",IFERROR(IF(VLOOKUP($B56,$B$2:$O55,12,0)="","",VLOOKUP($B56,$B$2:$O55,12,0)),""))</f>
        <v/>
      </c>
      <c r="N56" s="43" t="str">
        <f>IF($B56="","",IFERROR(IF(VLOOKUP($B56,$B$2:$O55,13,0)="","",VLOOKUP($B56,$B$2:$O55,13,0)),""))</f>
        <v/>
      </c>
      <c r="O56" s="43" t="str">
        <f>IF($B56="","",IFERROR(IF(VLOOKUP($B56,$B$2:$O55,14,0)="","",VLOOKUP($B56,$B$2:$O55,14,0)),""))</f>
        <v/>
      </c>
    </row>
    <row r="57" spans="1:15" x14ac:dyDescent="0.25">
      <c r="A57" t="str" cm="1">
        <f t="array" ref="A57">IF(OR(B57="",E57=""),"",CONCATENATE(IFERROR(IF(SEARCH(B57,_xlfn.TEXTJOIN(",",TRUE,IF(E$2:E56=E57,B$2:B56,"")))&gt;0,"Duplikát parametru","Parametr OK"),"Parametr OK"),"; ",MATCH(B57,B:B,0)))</f>
        <v>Parametr OK; 22</v>
      </c>
      <c r="B57" t="str">
        <f>IF('CZ Alfanumerické hodnoty'!B57="","",VLOOKUP('CZ Alfanumerické hodnoty'!B57,'Parametry a typy produktů'!C:D,2,0))</f>
        <v>Kompresia videa</v>
      </c>
      <c r="C57" s="13" t="str" cm="1">
        <f t="array" ref="C57:D57">IF(A57="","",_xlfn.XLOOKUP(B57,'Parametry a typy produktů'!D:D,'Parametry a typy produktů'!A:B,"Parametr nenalezen"))</f>
        <v>Číselníková hodnota</v>
      </c>
      <c r="D57">
        <v>0</v>
      </c>
      <c r="E57" s="30" t="str">
        <f>IF('CZ Alfanumerické hodnoty'!B57="","",HLOOKUP('CZ Alfanumerické hodnoty'!E57,'Parametry a typy produktů'!$F$1:$AW$3,2,0))</f>
        <v>Fotopasce</v>
      </c>
      <c r="F57" s="43" t="str">
        <f>IF($B57="","",IFERROR(IF(VLOOKUP($B57,$B$2:$O56,5,0)="","",VLOOKUP($B57,$B$2:$O56,5,0)),""))</f>
        <v>H.264</v>
      </c>
      <c r="G57" s="43" t="str">
        <f>IF($B57="","",IFERROR(IF(VLOOKUP($B57,$B$2:$O56,6,0)="","",VLOOKUP($B57,$B$2:$O56,6,0)),""))</f>
        <v>H.265</v>
      </c>
      <c r="H57" s="43" t="str">
        <f>IF($B57="","",IFERROR(IF(VLOOKUP($B57,$B$2:$O56,7,0)="","",VLOOKUP($B57,$B$2:$O56,7,0)),""))</f>
        <v/>
      </c>
      <c r="I57" s="43" t="str">
        <f>IF($B57="","",IFERROR(IF(VLOOKUP($B57,$B$2:$O56,8,0)="","",VLOOKUP($B57,$B$2:$O56,8,0)),""))</f>
        <v/>
      </c>
      <c r="J57" s="43" t="str">
        <f>IF($B57="","",IFERROR(IF(VLOOKUP($B57,$B$2:$O56,9,0)="","",VLOOKUP($B57,$B$2:$O56,9,0)),""))</f>
        <v/>
      </c>
      <c r="K57" s="43" t="str">
        <f>IF($B57="","",IFERROR(IF(VLOOKUP($B57,$B$2:$O56,10,0)="","",VLOOKUP($B57,$B$2:$O56,10,0)),""))</f>
        <v/>
      </c>
      <c r="L57" s="43" t="str">
        <f>IF($B57="","",IFERROR(IF(VLOOKUP($B57,$B$2:$O56,11,0)="","",VLOOKUP($B57,$B$2:$O56,11,0)),""))</f>
        <v/>
      </c>
      <c r="M57" s="43" t="str">
        <f>IF($B57="","",IFERROR(IF(VLOOKUP($B57,$B$2:$O56,12,0)="","",VLOOKUP($B57,$B$2:$O56,12,0)),""))</f>
        <v/>
      </c>
      <c r="N57" s="43" t="str">
        <f>IF($B57="","",IFERROR(IF(VLOOKUP($B57,$B$2:$O56,13,0)="","",VLOOKUP($B57,$B$2:$O56,13,0)),""))</f>
        <v/>
      </c>
      <c r="O57" s="43" t="str">
        <f>IF($B57="","",IFERROR(IF(VLOOKUP($B57,$B$2:$O56,14,0)="","",VLOOKUP($B57,$B$2:$O56,14,0)),""))</f>
        <v/>
      </c>
    </row>
    <row r="58" spans="1:15" x14ac:dyDescent="0.25">
      <c r="A58" t="str" cm="1">
        <f t="array" ref="A58">IF(OR(B58="",E58=""),"",CONCATENATE(IFERROR(IF(SEARCH(B58,_xlfn.TEXTJOIN(",",TRUE,IF(E$2:E57=E58,B$2:B57,"")))&gt;0,"Duplikát parametru","Parametr OK"),"Parametr OK"),"; ",MATCH(B58,B:B,0)))</f>
        <v>Parametr OK; 23</v>
      </c>
      <c r="B58" t="str">
        <f>IF('CZ Alfanumerické hodnoty'!B58="","",VLOOKUP('CZ Alfanumerické hodnoty'!B58,'Parametry a typy produktů'!C:D,2,0))</f>
        <v>Typ karty SD</v>
      </c>
      <c r="C58" s="13" t="str" cm="1">
        <f t="array" ref="C58:D58">IF(A58="","",_xlfn.XLOOKUP(B58,'Parametry a typy produktů'!D:D,'Parametry a typy produktů'!A:B,"Parametr nenalezen"))</f>
        <v>Číselníková hodnota</v>
      </c>
      <c r="D58">
        <v>0</v>
      </c>
      <c r="E58" s="30" t="str">
        <f>IF('CZ Alfanumerické hodnoty'!B58="","",HLOOKUP('CZ Alfanumerické hodnoty'!E58,'Parametry a typy produktů'!$F$1:$AW$3,2,0))</f>
        <v>Fotopasce</v>
      </c>
      <c r="F58" s="43" t="str">
        <f>IF($B58="","",IFERROR(IF(VLOOKUP($B58,$B$2:$O57,5,0)="","",VLOOKUP($B58,$B$2:$O57,5,0)),""))</f>
        <v>microSDHC</v>
      </c>
      <c r="G58" s="43" t="str">
        <f>IF($B58="","",IFERROR(IF(VLOOKUP($B58,$B$2:$O57,6,0)="","",VLOOKUP($B58,$B$2:$O57,6,0)),""))</f>
        <v>microSDXC</v>
      </c>
      <c r="H58" s="43" t="str">
        <f>IF($B58="","",IFERROR(IF(VLOOKUP($B58,$B$2:$O57,7,0)="","",VLOOKUP($B58,$B$2:$O57,7,0)),""))</f>
        <v/>
      </c>
      <c r="I58" s="43" t="str">
        <f>IF($B58="","",IFERROR(IF(VLOOKUP($B58,$B$2:$O57,8,0)="","",VLOOKUP($B58,$B$2:$O57,8,0)),""))</f>
        <v/>
      </c>
      <c r="J58" s="43" t="str">
        <f>IF($B58="","",IFERROR(IF(VLOOKUP($B58,$B$2:$O57,9,0)="","",VLOOKUP($B58,$B$2:$O57,9,0)),""))</f>
        <v/>
      </c>
      <c r="K58" s="43" t="str">
        <f>IF($B58="","",IFERROR(IF(VLOOKUP($B58,$B$2:$O57,10,0)="","",VLOOKUP($B58,$B$2:$O57,10,0)),""))</f>
        <v/>
      </c>
      <c r="L58" s="43" t="str">
        <f>IF($B58="","",IFERROR(IF(VLOOKUP($B58,$B$2:$O57,11,0)="","",VLOOKUP($B58,$B$2:$O57,11,0)),""))</f>
        <v/>
      </c>
      <c r="M58" s="43" t="str">
        <f>IF($B58="","",IFERROR(IF(VLOOKUP($B58,$B$2:$O57,12,0)="","",VLOOKUP($B58,$B$2:$O57,12,0)),""))</f>
        <v/>
      </c>
      <c r="N58" s="43" t="str">
        <f>IF($B58="","",IFERROR(IF(VLOOKUP($B58,$B$2:$O57,13,0)="","",VLOOKUP($B58,$B$2:$O57,13,0)),""))</f>
        <v/>
      </c>
      <c r="O58" s="43" t="str">
        <f>IF($B58="","",IFERROR(IF(VLOOKUP($B58,$B$2:$O57,14,0)="","",VLOOKUP($B58,$B$2:$O57,14,0)),""))</f>
        <v/>
      </c>
    </row>
    <row r="59" spans="1:15" x14ac:dyDescent="0.25">
      <c r="A59" t="str" cm="1">
        <f t="array" ref="A59">IF(OR(B59="",E59=""),"",CONCATENATE(IFERROR(IF(SEARCH(B59,_xlfn.TEXTJOIN(",",TRUE,IF(E$2:E58=E59,B$2:B58,"")))&gt;0,"Duplikát parametru","Parametr OK"),"Parametr OK"),"; ",MATCH(B59,B:B,0)))</f>
        <v>Parametr OK; 24</v>
      </c>
      <c r="B59" t="str">
        <f>IF('CZ Alfanumerické hodnoty'!B59="","",VLOOKUP('CZ Alfanumerické hodnoty'!B59,'Parametry a typy produktů'!C:D,2,0))</f>
        <v>Stupeň krytia (IP)</v>
      </c>
      <c r="C59" s="13" t="str" cm="1">
        <f t="array" ref="C59:D59">IF(A59="","",_xlfn.XLOOKUP(B59,'Parametry a typy produktů'!D:D,'Parametry a typy produktů'!A:B,"Parametr nenalezen"))</f>
        <v>Číselníková hodnota</v>
      </c>
      <c r="D59">
        <v>0</v>
      </c>
      <c r="E59" s="30" t="str">
        <f>IF('CZ Alfanumerické hodnoty'!B59="","",HLOOKUP('CZ Alfanumerické hodnoty'!E59,'Parametry a typy produktů'!$F$1:$AW$3,2,0))</f>
        <v>Fotopasce</v>
      </c>
      <c r="F59" s="43" t="str">
        <f>IF($B59="","",IFERROR(IF(VLOOKUP($B59,$B$2:$O58,5,0)="","",VLOOKUP($B59,$B$2:$O58,5,0)),""))</f>
        <v>IP20</v>
      </c>
      <c r="G59" s="43" t="str">
        <f>IF($B59="","",IFERROR(IF(VLOOKUP($B59,$B$2:$O58,6,0)="","",VLOOKUP($B59,$B$2:$O58,6,0)),""))</f>
        <v>IP44</v>
      </c>
      <c r="H59" s="43" t="str">
        <f>IF($B59="","",IFERROR(IF(VLOOKUP($B59,$B$2:$O58,7,0)="","",VLOOKUP($B59,$B$2:$O58,7,0)),""))</f>
        <v>IP54</v>
      </c>
      <c r="I59" s="43" t="str">
        <f>IF($B59="","",IFERROR(IF(VLOOKUP($B59,$B$2:$O58,8,0)="","",VLOOKUP($B59,$B$2:$O58,8,0)),""))</f>
        <v>IP65+</v>
      </c>
      <c r="J59" s="43" t="str">
        <f>IF($B59="","",IFERROR(IF(VLOOKUP($B59,$B$2:$O58,9,0)="","",VLOOKUP($B59,$B$2:$O58,9,0)),""))</f>
        <v/>
      </c>
      <c r="K59" s="43" t="str">
        <f>IF($B59="","",IFERROR(IF(VLOOKUP($B59,$B$2:$O58,10,0)="","",VLOOKUP($B59,$B$2:$O58,10,0)),""))</f>
        <v/>
      </c>
      <c r="L59" s="43" t="str">
        <f>IF($B59="","",IFERROR(IF(VLOOKUP($B59,$B$2:$O58,11,0)="","",VLOOKUP($B59,$B$2:$O58,11,0)),""))</f>
        <v/>
      </c>
      <c r="M59" s="43" t="str">
        <f>IF($B59="","",IFERROR(IF(VLOOKUP($B59,$B$2:$O58,12,0)="","",VLOOKUP($B59,$B$2:$O58,12,0)),""))</f>
        <v/>
      </c>
      <c r="N59" s="43" t="str">
        <f>IF($B59="","",IFERROR(IF(VLOOKUP($B59,$B$2:$O58,13,0)="","",VLOOKUP($B59,$B$2:$O58,13,0)),""))</f>
        <v/>
      </c>
      <c r="O59" s="43" t="str">
        <f>IF($B59="","",IFERROR(IF(VLOOKUP($B59,$B$2:$O58,14,0)="","",VLOOKUP($B59,$B$2:$O58,14,0)),""))</f>
        <v/>
      </c>
    </row>
    <row r="60" spans="1:15" x14ac:dyDescent="0.25">
      <c r="A60" t="str" cm="1">
        <f t="array" ref="A60">IF(OR(B60="",E60=""),"",CONCATENATE(IFERROR(IF(SEARCH(B60,_xlfn.TEXTJOIN(",",TRUE,IF(E$2:E59=E60,B$2:B59,"")))&gt;0,"Duplikát parametru","Parametr OK"),"Parametr OK"),"; ",MATCH(B60,B:B,0)))</f>
        <v>Parametr OK; 17</v>
      </c>
      <c r="B60" t="str">
        <f>IF('CZ Alfanumerické hodnoty'!B60="","",VLOOKUP('CZ Alfanumerické hodnoty'!B60,'Parametry a typy produktů'!C:D,2,0))</f>
        <v>Typ napájanie</v>
      </c>
      <c r="C60" s="13" t="str" cm="1">
        <f t="array" ref="C60:D60">IF(A60="","",_xlfn.XLOOKUP(B60,'Parametry a typy produktů'!D:D,'Parametry a typy produktů'!A:B,"Parametr nenalezen"))</f>
        <v>Číselníková hodnota</v>
      </c>
      <c r="D60">
        <v>0</v>
      </c>
      <c r="E60" s="30" t="str">
        <f>IF('CZ Alfanumerické hodnoty'!B60="","",HLOOKUP('CZ Alfanumerické hodnoty'!E60,'Parametry a typy produktů'!$F$1:$AW$3,2,0))</f>
        <v>Meteostanice</v>
      </c>
      <c r="F60" s="43" t="str">
        <f>IF($B60="","",IFERROR(IF(VLOOKUP($B60,$B$2:$O59,5,0)="","",VLOOKUP($B60,$B$2:$O59,5,0)),""))</f>
        <v>Sieťové</v>
      </c>
      <c r="G60" s="43" t="str">
        <f>IF($B60="","",IFERROR(IF(VLOOKUP($B60,$B$2:$O59,6,0)="","",VLOOKUP($B60,$B$2:$O59,6,0)),""))</f>
        <v>Batériové</v>
      </c>
      <c r="H60" s="43" t="str">
        <f>IF($B60="","",IFERROR(IF(VLOOKUP($B60,$B$2:$O59,7,0)="","",VLOOKUP($B60,$B$2:$O59,7,0)),""))</f>
        <v>Bez batérií</v>
      </c>
      <c r="I60" s="43" t="str">
        <f>IF($B60="","",IFERROR(IF(VLOOKUP($B60,$B$2:$O59,8,0)="","",VLOOKUP($B60,$B$2:$O59,8,0)),""))</f>
        <v>230 V</v>
      </c>
      <c r="J60" s="43" t="str">
        <f>IF($B60="","",IFERROR(IF(VLOOKUP($B60,$B$2:$O59,9,0)="","",VLOOKUP($B60,$B$2:$O59,9,0)),""))</f>
        <v>12 V</v>
      </c>
      <c r="K60" s="43" t="str">
        <f>IF($B60="","",IFERROR(IF(VLOOKUP($B60,$B$2:$O59,10,0)="","",VLOOKUP($B60,$B$2:$O59,10,0)),""))</f>
        <v/>
      </c>
      <c r="L60" s="43" t="str">
        <f>IF($B60="","",IFERROR(IF(VLOOKUP($B60,$B$2:$O59,11,0)="","",VLOOKUP($B60,$B$2:$O59,11,0)),""))</f>
        <v/>
      </c>
      <c r="M60" s="43" t="str">
        <f>IF($B60="","",IFERROR(IF(VLOOKUP($B60,$B$2:$O59,12,0)="","",VLOOKUP($B60,$B$2:$O59,12,0)),""))</f>
        <v/>
      </c>
      <c r="N60" s="43" t="str">
        <f>IF($B60="","",IFERROR(IF(VLOOKUP($B60,$B$2:$O59,13,0)="","",VLOOKUP($B60,$B$2:$O59,13,0)),""))</f>
        <v/>
      </c>
      <c r="O60" s="43" t="str">
        <f>IF($B60="","",IFERROR(IF(VLOOKUP($B60,$B$2:$O59,14,0)="","",VLOOKUP($B60,$B$2:$O59,14,0)),""))</f>
        <v/>
      </c>
    </row>
    <row r="61" spans="1:15" x14ac:dyDescent="0.25">
      <c r="A61" t="str" cm="1">
        <f t="array" ref="A61">IF(OR(B61="",E61=""),"",CONCATENATE(IFERROR(IF(SEARCH(B61,_xlfn.TEXTJOIN(",",TRUE,IF(E$2:E60=E61,B$2:B60,"")))&gt;0,"Duplikát parametru","Parametr OK"),"Parametr OK"),"; ",MATCH(B61,B:B,0)))</f>
        <v>Parametr OK; 61</v>
      </c>
      <c r="B61" t="str">
        <f>IF('CZ Alfanumerické hodnoty'!B61="","",VLOOKUP('CZ Alfanumerické hodnoty'!B61,'Parametry a typy produktů'!C:D,2,0))</f>
        <v>Veľkosť displeja</v>
      </c>
      <c r="C61" s="13" t="str" cm="1">
        <f t="array" ref="C61:D61">IF(A61="","",_xlfn.XLOOKUP(B61,'Parametry a typy produktů'!D:D,'Parametry a typy produktů'!A:B,"Parametr nenalezen"))</f>
        <v>Číselníková hodnota</v>
      </c>
      <c r="D61">
        <v>0</v>
      </c>
      <c r="E61" s="30" t="str">
        <f>IF('CZ Alfanumerické hodnoty'!B61="","",HLOOKUP('CZ Alfanumerické hodnoty'!E61,'Parametry a typy produktů'!$F$1:$AW$3,2,0))</f>
        <v>Meteostanice</v>
      </c>
      <c r="F61" s="43" t="s">
        <v>343</v>
      </c>
      <c r="G61" s="43" t="s">
        <v>360</v>
      </c>
      <c r="H61" s="43" t="str">
        <f>IF($B61="","",IFERROR(IF(VLOOKUP($B61,$B$2:$O60,7,0)="","",VLOOKUP($B61,$B$2:$O60,7,0)),""))</f>
        <v/>
      </c>
      <c r="I61" s="43" t="str">
        <f>IF($B61="","",IFERROR(IF(VLOOKUP($B61,$B$2:$O60,8,0)="","",VLOOKUP($B61,$B$2:$O60,8,0)),""))</f>
        <v/>
      </c>
      <c r="J61" s="43" t="str">
        <f>IF($B61="","",IFERROR(IF(VLOOKUP($B61,$B$2:$O60,9,0)="","",VLOOKUP($B61,$B$2:$O60,9,0)),""))</f>
        <v/>
      </c>
      <c r="K61" s="43" t="str">
        <f>IF($B61="","",IFERROR(IF(VLOOKUP($B61,$B$2:$O60,10,0)="","",VLOOKUP($B61,$B$2:$O60,10,0)),""))</f>
        <v/>
      </c>
      <c r="L61" s="43" t="str">
        <f>IF($B61="","",IFERROR(IF(VLOOKUP($B61,$B$2:$O60,11,0)="","",VLOOKUP($B61,$B$2:$O60,11,0)),""))</f>
        <v/>
      </c>
      <c r="M61" s="43" t="str">
        <f>IF($B61="","",IFERROR(IF(VLOOKUP($B61,$B$2:$O60,12,0)="","",VLOOKUP($B61,$B$2:$O60,12,0)),""))</f>
        <v/>
      </c>
      <c r="N61" s="43" t="str">
        <f>IF($B61="","",IFERROR(IF(VLOOKUP($B61,$B$2:$O60,13,0)="","",VLOOKUP($B61,$B$2:$O60,13,0)),""))</f>
        <v/>
      </c>
      <c r="O61" s="43" t="str">
        <f>IF($B61="","",IFERROR(IF(VLOOKUP($B61,$B$2:$O60,14,0)="","",VLOOKUP($B61,$B$2:$O60,14,0)),""))</f>
        <v/>
      </c>
    </row>
    <row r="62" spans="1:15" x14ac:dyDescent="0.25">
      <c r="A62" t="str" cm="1">
        <f t="array" ref="A62">IF(OR(B62="",E62=""),"",CONCATENATE(IFERROR(IF(SEARCH(B62,_xlfn.TEXTJOIN(",",TRUE,IF(E$2:E61=E62,B$2:B61,"")))&gt;0,"Duplikát parametru","Parametr OK"),"Parametr OK"),"; ",MATCH(B62,B:B,0)))</f>
        <v>Parametr OK; 62</v>
      </c>
      <c r="B62" t="str">
        <f>IF('CZ Alfanumerické hodnoty'!B62="","",VLOOKUP('CZ Alfanumerické hodnoty'!B62,'Parametry a typy produktů'!C:D,2,0))</f>
        <v>Rozsah merania</v>
      </c>
      <c r="C62" s="13" t="str" cm="1">
        <f t="array" ref="C62:D62">IF(A62="","",_xlfn.XLOOKUP(B62,'Parametry a typy produktů'!D:D,'Parametry a typy produktů'!A:B,"Parametr nenalezen"))</f>
        <v>Číselníková hodnota</v>
      </c>
      <c r="D62">
        <v>0</v>
      </c>
      <c r="E62" s="30" t="str">
        <f>IF('CZ Alfanumerické hodnoty'!B62="","",HLOOKUP('CZ Alfanumerické hodnoty'!E62,'Parametry a typy produktů'!$F$1:$AW$3,2,0))</f>
        <v>Alkohol testery</v>
      </c>
      <c r="F62" s="43" t="s">
        <v>496</v>
      </c>
      <c r="G62" s="43" t="s">
        <v>629</v>
      </c>
      <c r="H62" s="43" t="s">
        <v>497</v>
      </c>
      <c r="I62" s="43" t="str">
        <f>IF($B62="","",IFERROR(IF(VLOOKUP($B62,$B$2:$O61,8,0)="","",VLOOKUP($B62,$B$2:$O61,8,0)),""))</f>
        <v/>
      </c>
      <c r="J62" s="43" t="str">
        <f>IF($B62="","",IFERROR(IF(VLOOKUP($B62,$B$2:$O61,9,0)="","",VLOOKUP($B62,$B$2:$O61,9,0)),""))</f>
        <v/>
      </c>
      <c r="K62" s="43" t="str">
        <f>IF($B62="","",IFERROR(IF(VLOOKUP($B62,$B$2:$O61,10,0)="","",VLOOKUP($B62,$B$2:$O61,10,0)),""))</f>
        <v/>
      </c>
      <c r="L62" s="43" t="str">
        <f>IF($B62="","",IFERROR(IF(VLOOKUP($B62,$B$2:$O61,11,0)="","",VLOOKUP($B62,$B$2:$O61,11,0)),""))</f>
        <v/>
      </c>
      <c r="M62" s="43" t="str">
        <f>IF($B62="","",IFERROR(IF(VLOOKUP($B62,$B$2:$O61,12,0)="","",VLOOKUP($B62,$B$2:$O61,12,0)),""))</f>
        <v/>
      </c>
      <c r="N62" s="43" t="str">
        <f>IF($B62="","",IFERROR(IF(VLOOKUP($B62,$B$2:$O61,13,0)="","",VLOOKUP($B62,$B$2:$O61,13,0)),""))</f>
        <v/>
      </c>
      <c r="O62" s="43" t="str">
        <f>IF($B62="","",IFERROR(IF(VLOOKUP($B62,$B$2:$O61,14,0)="","",VLOOKUP($B62,$B$2:$O61,14,0)),""))</f>
        <v/>
      </c>
    </row>
    <row r="63" spans="1:15" x14ac:dyDescent="0.25">
      <c r="A63" t="str" cm="1">
        <f t="array" ref="A63">IF(OR(B63="",E63=""),"",CONCATENATE(IFERROR(IF(SEARCH(B63,_xlfn.TEXTJOIN(",",TRUE,IF(E$2:E62=E63,B$2:B62,"")))&gt;0,"Duplikát parametru","Parametr OK"),"Parametr OK"),"; ",MATCH(B63,B:B,0)))</f>
        <v>Parametr OK; 63</v>
      </c>
      <c r="B63" t="str">
        <f>IF('CZ Alfanumerické hodnoty'!B63="","",VLOOKUP('CZ Alfanumerické hodnoty'!B63,'Parametry a typy produktů'!C:D,2,0))</f>
        <v>Typ analyzátora</v>
      </c>
      <c r="C63" s="13" t="str" cm="1">
        <f t="array" ref="C63:D63">IF(A63="","",_xlfn.XLOOKUP(B63,'Parametry a typy produktů'!D:D,'Parametry a typy produktů'!A:B,"Parametr nenalezen"))</f>
        <v>Číselníková hodnota</v>
      </c>
      <c r="D63">
        <v>0</v>
      </c>
      <c r="E63" s="30" t="str">
        <f>IF('CZ Alfanumerické hodnoty'!B63="","",HLOOKUP('CZ Alfanumerické hodnoty'!E63,'Parametry a typy produktů'!$F$1:$AW$3,2,0))</f>
        <v>Alkohol testery</v>
      </c>
      <c r="F63" s="43" t="s">
        <v>354</v>
      </c>
      <c r="G63" s="43" t="s">
        <v>355</v>
      </c>
      <c r="H63" s="43" t="str">
        <f>IF($B63="","",IFERROR(IF(VLOOKUP($B63,$B$2:$O62,7,0)="","",VLOOKUP($B63,$B$2:$O62,7,0)),""))</f>
        <v/>
      </c>
      <c r="I63" s="43" t="str">
        <f>IF($B63="","",IFERROR(IF(VLOOKUP($B63,$B$2:$O62,8,0)="","",VLOOKUP($B63,$B$2:$O62,8,0)),""))</f>
        <v/>
      </c>
      <c r="J63" s="43" t="str">
        <f>IF($B63="","",IFERROR(IF(VLOOKUP($B63,$B$2:$O62,9,0)="","",VLOOKUP($B63,$B$2:$O62,9,0)),""))</f>
        <v/>
      </c>
      <c r="K63" s="43" t="str">
        <f>IF($B63="","",IFERROR(IF(VLOOKUP($B63,$B$2:$O62,10,0)="","",VLOOKUP($B63,$B$2:$O62,10,0)),""))</f>
        <v/>
      </c>
      <c r="L63" s="43" t="str">
        <f>IF($B63="","",IFERROR(IF(VLOOKUP($B63,$B$2:$O62,11,0)="","",VLOOKUP($B63,$B$2:$O62,11,0)),""))</f>
        <v/>
      </c>
      <c r="M63" s="43" t="str">
        <f>IF($B63="","",IFERROR(IF(VLOOKUP($B63,$B$2:$O62,12,0)="","",VLOOKUP($B63,$B$2:$O62,12,0)),""))</f>
        <v/>
      </c>
      <c r="N63" s="43" t="str">
        <f>IF($B63="","",IFERROR(IF(VLOOKUP($B63,$B$2:$O62,13,0)="","",VLOOKUP($B63,$B$2:$O62,13,0)),""))</f>
        <v/>
      </c>
      <c r="O63" s="43" t="str">
        <f>IF($B63="","",IFERROR(IF(VLOOKUP($B63,$B$2:$O62,14,0)="","",VLOOKUP($B63,$B$2:$O62,14,0)),""))</f>
        <v/>
      </c>
    </row>
    <row r="64" spans="1:15" x14ac:dyDescent="0.25">
      <c r="A64" t="str" cm="1">
        <f t="array" ref="A64">IF(OR(B64="",E64=""),"",CONCATENATE(IFERROR(IF(SEARCH(B64,_xlfn.TEXTJOIN(",",TRUE,IF(E$2:E63=E64,B$2:B63,"")))&gt;0,"Duplikát parametru","Parametr OK"),"Parametr OK"),"; ",MATCH(B64,B:B,0)))</f>
        <v>Parametr OK; 64</v>
      </c>
      <c r="B64" t="str">
        <f>IF('CZ Alfanumerické hodnoty'!B64="","",VLOOKUP('CZ Alfanumerické hodnoty'!B64,'Parametry a typy produktů'!C:D,2,0))</f>
        <v>Farba lasera</v>
      </c>
      <c r="C64" s="13" t="str" cm="1">
        <f t="array" ref="C64:D64">IF(A64="","",_xlfn.XLOOKUP(B64,'Parametry a typy produktů'!D:D,'Parametry a typy produktů'!A:B,"Parametr nenalezen"))</f>
        <v>Číselníková hodnota</v>
      </c>
      <c r="D64">
        <v>0</v>
      </c>
      <c r="E64" s="30" t="str">
        <f>IF('CZ Alfanumerické hodnoty'!B64="","",HLOOKUP('CZ Alfanumerické hodnoty'!E64,'Parametry a typy produktů'!$F$1:$AW$3,2,0))</f>
        <v>Merače vzdálenosti</v>
      </c>
      <c r="F64" s="43" t="s">
        <v>165</v>
      </c>
      <c r="G64" s="43" t="s">
        <v>164</v>
      </c>
      <c r="H64" s="43" t="s">
        <v>365</v>
      </c>
      <c r="I64" s="43" t="str">
        <f>IF($B64="","",IFERROR(IF(VLOOKUP($B64,$B$2:$O63,8,0)="","",VLOOKUP($B64,$B$2:$O63,8,0)),""))</f>
        <v/>
      </c>
      <c r="J64" s="43" t="str">
        <f>IF($B64="","",IFERROR(IF(VLOOKUP($B64,$B$2:$O63,9,0)="","",VLOOKUP($B64,$B$2:$O63,9,0)),""))</f>
        <v/>
      </c>
      <c r="K64" s="43" t="str">
        <f>IF($B64="","",IFERROR(IF(VLOOKUP($B64,$B$2:$O63,10,0)="","",VLOOKUP($B64,$B$2:$O63,10,0)),""))</f>
        <v/>
      </c>
      <c r="L64" s="43" t="str">
        <f>IF($B64="","",IFERROR(IF(VLOOKUP($B64,$B$2:$O63,11,0)="","",VLOOKUP($B64,$B$2:$O63,11,0)),""))</f>
        <v/>
      </c>
      <c r="M64" s="43" t="str">
        <f>IF($B64="","",IFERROR(IF(VLOOKUP($B64,$B$2:$O63,12,0)="","",VLOOKUP($B64,$B$2:$O63,12,0)),""))</f>
        <v/>
      </c>
      <c r="N64" s="43" t="str">
        <f>IF($B64="","",IFERROR(IF(VLOOKUP($B64,$B$2:$O63,13,0)="","",VLOOKUP($B64,$B$2:$O63,13,0)),""))</f>
        <v/>
      </c>
      <c r="O64" s="43" t="str">
        <f>IF($B64="","",IFERROR(IF(VLOOKUP($B64,$B$2:$O63,14,0)="","",VLOOKUP($B64,$B$2:$O63,14,0)),""))</f>
        <v/>
      </c>
    </row>
    <row r="65" spans="1:16" x14ac:dyDescent="0.25">
      <c r="A65" t="str" cm="1">
        <f t="array" ref="A65">IF(OR(B65="",E65=""),"",CONCATENATE(IFERROR(IF(SEARCH(B65,_xlfn.TEXTJOIN(",",TRUE,IF(E$2:E64=E65,B$2:B64,"")))&gt;0,"Duplikát parametru","Parametr OK"),"Parametr OK"),"; ",MATCH(B65,B:B,0)))</f>
        <v>Parametr OK; 24</v>
      </c>
      <c r="B65" t="str">
        <f>IF('CZ Alfanumerické hodnoty'!B65="","",VLOOKUP('CZ Alfanumerické hodnoty'!B65,'Parametry a typy produktů'!C:D,2,0))</f>
        <v>Stupeň krytia (IP)</v>
      </c>
      <c r="C65" s="13" t="str" cm="1">
        <f t="array" ref="C65:D65">IF(A65="","",_xlfn.XLOOKUP(B65,'Parametry a typy produktů'!D:D,'Parametry a typy produktů'!A:B,"Parametr nenalezen"))</f>
        <v>Číselníková hodnota</v>
      </c>
      <c r="D65">
        <v>0</v>
      </c>
      <c r="E65" s="30" t="str">
        <f>IF('CZ Alfanumerické hodnoty'!B65="","",HLOOKUP('CZ Alfanumerické hodnoty'!E65,'Parametry a typy produktů'!$F$1:$AW$3,2,0))</f>
        <v>Laserové vodováhy</v>
      </c>
      <c r="F65" s="43" t="str">
        <f>IF($B65="","",IFERROR(IF(VLOOKUP($B65,$B$2:$O64,5,0)="","",VLOOKUP($B65,$B$2:$O64,5,0)),""))</f>
        <v>IP20</v>
      </c>
      <c r="G65" s="43" t="str">
        <f>IF($B65="","",IFERROR(IF(VLOOKUP($B65,$B$2:$O64,6,0)="","",VLOOKUP($B65,$B$2:$O64,6,0)),""))</f>
        <v>IP44</v>
      </c>
      <c r="H65" s="43" t="str">
        <f>IF($B65="","",IFERROR(IF(VLOOKUP($B65,$B$2:$O64,7,0)="","",VLOOKUP($B65,$B$2:$O64,7,0)),""))</f>
        <v>IP54</v>
      </c>
      <c r="I65" s="43" t="str">
        <f>IF($B65="","",IFERROR(IF(VLOOKUP($B65,$B$2:$O64,8,0)="","",VLOOKUP($B65,$B$2:$O64,8,0)),""))</f>
        <v>IP65+</v>
      </c>
      <c r="J65" s="43" t="str">
        <f>IF($B65="","",IFERROR(IF(VLOOKUP($B65,$B$2:$O64,9,0)="","",VLOOKUP($B65,$B$2:$O64,9,0)),""))</f>
        <v/>
      </c>
      <c r="K65" s="43" t="str">
        <f>IF($B65="","",IFERROR(IF(VLOOKUP($B65,$B$2:$O64,10,0)="","",VLOOKUP($B65,$B$2:$O64,10,0)),""))</f>
        <v/>
      </c>
      <c r="L65" s="43" t="str">
        <f>IF($B65="","",IFERROR(IF(VLOOKUP($B65,$B$2:$O64,11,0)="","",VLOOKUP($B65,$B$2:$O64,11,0)),""))</f>
        <v/>
      </c>
      <c r="M65" s="43" t="str">
        <f>IF($B65="","",IFERROR(IF(VLOOKUP($B65,$B$2:$O64,12,0)="","",VLOOKUP($B65,$B$2:$O64,12,0)),""))</f>
        <v/>
      </c>
      <c r="N65" s="43" t="str">
        <f>IF($B65="","",IFERROR(IF(VLOOKUP($B65,$B$2:$O64,13,0)="","",VLOOKUP($B65,$B$2:$O64,13,0)),""))</f>
        <v/>
      </c>
      <c r="O65" s="43" t="str">
        <f>IF($B65="","",IFERROR(IF(VLOOKUP($B65,$B$2:$O64,14,0)="","",VLOOKUP($B65,$B$2:$O64,14,0)),""))</f>
        <v/>
      </c>
    </row>
    <row r="66" spans="1:16" x14ac:dyDescent="0.25">
      <c r="A66" t="str" cm="1">
        <f t="array" ref="A66">IF(OR(B66="",E66=""),"",CONCATENATE(IFERROR(IF(SEARCH(B66,_xlfn.TEXTJOIN(",",TRUE,IF(E$2:E65=E66,B$2:B65,"")))&gt;0,"Duplikát parametru","Parametr OK"),"Parametr OK"),"; ",MATCH(B66,B:B,0)))</f>
        <v>Parametr OK; 64</v>
      </c>
      <c r="B66" t="str">
        <f>IF('CZ Alfanumerické hodnoty'!B66="","",VLOOKUP('CZ Alfanumerické hodnoty'!B66,'Parametry a typy produktů'!C:D,2,0))</f>
        <v>Farba lasera</v>
      </c>
      <c r="C66" s="13" t="str" cm="1">
        <f t="array" ref="C66:D66">IF(A66="","",_xlfn.XLOOKUP(B66,'Parametry a typy produktů'!D:D,'Parametry a typy produktů'!A:B,"Parametr nenalezen"))</f>
        <v>Číselníková hodnota</v>
      </c>
      <c r="D66">
        <v>0</v>
      </c>
      <c r="E66" s="30" t="str">
        <f>IF('CZ Alfanumerické hodnoty'!B66="","",HLOOKUP('CZ Alfanumerické hodnoty'!E66,'Parametry a typy produktů'!$F$1:$AW$3,2,0))</f>
        <v>Laserové vodováhy</v>
      </c>
      <c r="F66" s="43" t="str">
        <f>IF($B66="","",IFERROR(IF(VLOOKUP($B66,$B$2:$O65,5,0)="","",VLOOKUP($B66,$B$2:$O65,5,0)),""))</f>
        <v>Zelená</v>
      </c>
      <c r="G66" s="43" t="str">
        <f>IF($B66="","",IFERROR(IF(VLOOKUP($B66,$B$2:$O65,6,0)="","",VLOOKUP($B66,$B$2:$O65,6,0)),""))</f>
        <v>Červená</v>
      </c>
      <c r="H66" s="43" t="str">
        <f>IF($B66="","",IFERROR(IF(VLOOKUP($B66,$B$2:$O65,7,0)="","",VLOOKUP($B66,$B$2:$O65,7,0)),""))</f>
        <v>Mimo viditeľné spektrum</v>
      </c>
      <c r="I66" s="43" t="str">
        <f>IF($B66="","",IFERROR(IF(VLOOKUP($B66,$B$2:$O65,8,0)="","",VLOOKUP($B66,$B$2:$O65,8,0)),""))</f>
        <v/>
      </c>
      <c r="J66" s="43" t="str">
        <f>IF($B66="","",IFERROR(IF(VLOOKUP($B66,$B$2:$O65,9,0)="","",VLOOKUP($B66,$B$2:$O65,9,0)),""))</f>
        <v/>
      </c>
      <c r="K66" s="43" t="str">
        <f>IF($B66="","",IFERROR(IF(VLOOKUP($B66,$B$2:$O65,10,0)="","",VLOOKUP($B66,$B$2:$O65,10,0)),""))</f>
        <v/>
      </c>
      <c r="L66" s="43" t="str">
        <f>IF($B66="","",IFERROR(IF(VLOOKUP($B66,$B$2:$O65,11,0)="","",VLOOKUP($B66,$B$2:$O65,11,0)),""))</f>
        <v/>
      </c>
      <c r="M66" s="43" t="str">
        <f>IF($B66="","",IFERROR(IF(VLOOKUP($B66,$B$2:$O65,12,0)="","",VLOOKUP($B66,$B$2:$O65,12,0)),""))</f>
        <v/>
      </c>
      <c r="N66" s="43" t="str">
        <f>IF($B66="","",IFERROR(IF(VLOOKUP($B66,$B$2:$O65,13,0)="","",VLOOKUP($B66,$B$2:$O65,13,0)),""))</f>
        <v/>
      </c>
      <c r="O66" s="43" t="str">
        <f>IF($B66="","",IFERROR(IF(VLOOKUP($B66,$B$2:$O65,14,0)="","",VLOOKUP($B66,$B$2:$O65,14,0)),""))</f>
        <v/>
      </c>
    </row>
    <row r="67" spans="1:16" x14ac:dyDescent="0.25">
      <c r="A67" t="str" cm="1">
        <f t="array" ref="A67">IF(OR(B67="",E67=""),"",CONCATENATE(IFERROR(IF(SEARCH(B67,_xlfn.TEXTJOIN(",",TRUE,IF(E$2:E66=E67,B$2:B66,"")))&gt;0,"Duplikát parametru","Parametr OK"),"Parametr OK"),"; ",MATCH(B67,B:B,0)))</f>
        <v>Parametr OK; 67</v>
      </c>
      <c r="B67" t="str">
        <f>IF('CZ Alfanumerické hodnoty'!B67="","",VLOOKUP('CZ Alfanumerické hodnoty'!B67,'Parametry a typy produktů'!C:D,2,0))</f>
        <v>Typ batérie</v>
      </c>
      <c r="C67" s="13" t="str" cm="1">
        <f t="array" ref="C67:D67">IF(A67="","",_xlfn.XLOOKUP(B67,'Parametry a typy produktů'!D:D,'Parametry a typy produktů'!A:B,"Parametr nenalezen"))</f>
        <v>Multihodnota</v>
      </c>
      <c r="D67">
        <v>0</v>
      </c>
      <c r="E67" s="30" t="str">
        <f>IF('CZ Alfanumerické hodnoty'!B67="","",HLOOKUP('CZ Alfanumerické hodnoty'!E67,'Parametry a typy produktů'!$F$1:$AW$3,2,0))</f>
        <v>Laserové vodováhy</v>
      </c>
      <c r="F67" s="43" t="s">
        <v>762</v>
      </c>
      <c r="G67" s="43" t="str">
        <f>IF($B67="","",IFERROR(IF(VLOOKUP($B67,$B$2:$O66,6,0)="","",VLOOKUP($B67,$B$2:$O66,6,0)),""))</f>
        <v/>
      </c>
      <c r="H67" s="43" t="str">
        <f>IF($B67="","",IFERROR(IF(VLOOKUP($B67,$B$2:$O66,7,0)="","",VLOOKUP($B67,$B$2:$O66,7,0)),""))</f>
        <v/>
      </c>
      <c r="I67" s="43" t="str">
        <f>IF($B67="","",IFERROR(IF(VLOOKUP($B67,$B$2:$O66,8,0)="","",VLOOKUP($B67,$B$2:$O66,8,0)),""))</f>
        <v/>
      </c>
      <c r="J67" s="43" t="str">
        <f>IF($B67="","",IFERROR(IF(VLOOKUP($B67,$B$2:$O66,9,0)="","",VLOOKUP($B67,$B$2:$O66,9,0)),""))</f>
        <v/>
      </c>
      <c r="K67" s="43" t="str">
        <f>IF($B67="","",IFERROR(IF(VLOOKUP($B67,$B$2:$O66,10,0)="","",VLOOKUP($B67,$B$2:$O66,10,0)),""))</f>
        <v/>
      </c>
      <c r="L67" s="43" t="str">
        <f>IF($B67="","",IFERROR(IF(VLOOKUP($B67,$B$2:$O66,11,0)="","",VLOOKUP($B67,$B$2:$O66,11,0)),""))</f>
        <v/>
      </c>
      <c r="M67" s="43" t="str">
        <f>IF($B67="","",IFERROR(IF(VLOOKUP($B67,$B$2:$O66,12,0)="","",VLOOKUP($B67,$B$2:$O66,12,0)),""))</f>
        <v/>
      </c>
      <c r="N67" s="43" t="str">
        <f>IF($B67="","",IFERROR(IF(VLOOKUP($B67,$B$2:$O66,13,0)="","",VLOOKUP($B67,$B$2:$O66,13,0)),""))</f>
        <v/>
      </c>
      <c r="O67" s="43" t="str">
        <f>IF($B67="","",IFERROR(IF(VLOOKUP($B67,$B$2:$O66,14,0)="","",VLOOKUP($B67,$B$2:$O66,14,0)),""))</f>
        <v/>
      </c>
    </row>
    <row r="68" spans="1:16" x14ac:dyDescent="0.25">
      <c r="A68" t="str" cm="1">
        <f t="array" ref="A68">IF(OR(B68="",E68=""),"",CONCATENATE(IFERROR(IF(SEARCH(B68,_xlfn.TEXTJOIN(",",TRUE,IF(E$2:E67=E68,B$2:B67,"")))&gt;0,"Duplikát parametru","Parametr OK"),"Parametr OK"),"; ",MATCH(B68,B:B,0)))</f>
        <v>Parametr OK; 68</v>
      </c>
      <c r="B68" t="str">
        <f>IF('CZ Alfanumerické hodnoty'!B68="","",VLOOKUP('CZ Alfanumerické hodnoty'!B68,'Parametry a typy produktů'!C:D,2,0))</f>
        <v>Rozsah striedavého prúdu</v>
      </c>
      <c r="C68" s="13" t="str" cm="1">
        <f t="array" ref="C68:D68">IF(A68="","",_xlfn.XLOOKUP(B68,'Parametry a typy produktů'!D:D,'Parametry a typy produktů'!A:B,"Parametr nenalezen"))</f>
        <v>Číselníková hodnota</v>
      </c>
      <c r="D68">
        <v>0</v>
      </c>
      <c r="E68" s="30" t="str">
        <f>IF('CZ Alfanumerické hodnoty'!B68="","",HLOOKUP('CZ Alfanumerické hodnoty'!E68,'Parametry a typy produktů'!$F$1:$AW$3,2,0))</f>
        <v>Multimetre</v>
      </c>
      <c r="F68" s="43" t="s">
        <v>540</v>
      </c>
      <c r="G68" s="43" t="s">
        <v>531</v>
      </c>
      <c r="H68" s="43" t="s">
        <v>532</v>
      </c>
      <c r="I68" s="43" t="str">
        <f>IF($B68="","",IFERROR(IF(VLOOKUP($B68,$B$2:$O67,8,0)="","",VLOOKUP($B68,$B$2:$O67,8,0)),""))</f>
        <v/>
      </c>
      <c r="J68" s="43" t="str">
        <f>IF($B68="","",IFERROR(IF(VLOOKUP($B68,$B$2:$O67,9,0)="","",VLOOKUP($B68,$B$2:$O67,9,0)),""))</f>
        <v/>
      </c>
      <c r="K68" s="43" t="str">
        <f>IF($B68="","",IFERROR(IF(VLOOKUP($B68,$B$2:$O67,10,0)="","",VLOOKUP($B68,$B$2:$O67,10,0)),""))</f>
        <v/>
      </c>
      <c r="L68" s="43" t="str">
        <f>IF($B68="","",IFERROR(IF(VLOOKUP($B68,$B$2:$O67,11,0)="","",VLOOKUP($B68,$B$2:$O67,11,0)),""))</f>
        <v/>
      </c>
      <c r="M68" s="43" t="str">
        <f>IF($B68="","",IFERROR(IF(VLOOKUP($B68,$B$2:$O67,12,0)="","",VLOOKUP($B68,$B$2:$O67,12,0)),""))</f>
        <v/>
      </c>
      <c r="N68" s="43" t="str">
        <f>IF($B68="","",IFERROR(IF(VLOOKUP($B68,$B$2:$O67,13,0)="","",VLOOKUP($B68,$B$2:$O67,13,0)),""))</f>
        <v/>
      </c>
      <c r="O68" s="43" t="str">
        <f>IF($B68="","",IFERROR(IF(VLOOKUP($B68,$B$2:$O67,14,0)="","",VLOOKUP($B68,$B$2:$O67,14,0)),""))</f>
        <v/>
      </c>
    </row>
    <row r="69" spans="1:16" x14ac:dyDescent="0.25">
      <c r="A69" t="str" cm="1">
        <f t="array" ref="A69">IF(OR(B69="",E69=""),"",CONCATENATE(IFERROR(IF(SEARCH(B69,_xlfn.TEXTJOIN(",",TRUE,IF(E$2:E68=E69,B$2:B68,"")))&gt;0,"Duplikát parametru","Parametr OK"),"Parametr OK"),"; ",MATCH(B69,B:B,0)))</f>
        <v>Parametr OK; 69</v>
      </c>
      <c r="B69" t="str">
        <f>IF('CZ Alfanumerické hodnoty'!B69="","",VLOOKUP('CZ Alfanumerické hodnoty'!B69,'Parametry a typy produktů'!C:D,2,0))</f>
        <v>Rozsah jednosmerného prúdu</v>
      </c>
      <c r="C69" s="13" t="str" cm="1">
        <f t="array" ref="C69:D69">IF(A69="","",_xlfn.XLOOKUP(B69,'Parametry a typy produktů'!D:D,'Parametry a typy produktů'!A:B,"Parametr nenalezen"))</f>
        <v>Číselníková hodnota</v>
      </c>
      <c r="D69">
        <v>0</v>
      </c>
      <c r="E69" s="30" t="str">
        <f>IF('CZ Alfanumerické hodnoty'!B69="","",HLOOKUP('CZ Alfanumerické hodnoty'!E69,'Parametry a typy produktů'!$F$1:$AW$3,2,0))</f>
        <v>Multimetre</v>
      </c>
      <c r="F69" s="43" t="s">
        <v>530</v>
      </c>
      <c r="G69" s="43" t="s">
        <v>531</v>
      </c>
      <c r="H69" s="43" t="s">
        <v>533</v>
      </c>
      <c r="I69" s="43" t="str">
        <f>IF($B69="","",IFERROR(IF(VLOOKUP($B69,$B$2:$O68,8,0)="","",VLOOKUP($B69,$B$2:$O68,8,0)),""))</f>
        <v/>
      </c>
      <c r="J69" s="43" t="str">
        <f>IF($B69="","",IFERROR(IF(VLOOKUP($B69,$B$2:$O68,9,0)="","",VLOOKUP($B69,$B$2:$O68,9,0)),""))</f>
        <v/>
      </c>
      <c r="K69" s="43" t="str">
        <f>IF($B69="","",IFERROR(IF(VLOOKUP($B69,$B$2:$O68,10,0)="","",VLOOKUP($B69,$B$2:$O68,10,0)),""))</f>
        <v/>
      </c>
      <c r="L69" s="43" t="str">
        <f>IF($B69="","",IFERROR(IF(VLOOKUP($B69,$B$2:$O68,11,0)="","",VLOOKUP($B69,$B$2:$O68,11,0)),""))</f>
        <v/>
      </c>
      <c r="M69" s="43" t="str">
        <f>IF($B69="","",IFERROR(IF(VLOOKUP($B69,$B$2:$O68,12,0)="","",VLOOKUP($B69,$B$2:$O68,12,0)),""))</f>
        <v/>
      </c>
      <c r="N69" s="43" t="str">
        <f>IF($B69="","",IFERROR(IF(VLOOKUP($B69,$B$2:$O68,13,0)="","",VLOOKUP($B69,$B$2:$O68,13,0)),""))</f>
        <v/>
      </c>
      <c r="O69" s="43" t="str">
        <f>IF($B69="","",IFERROR(IF(VLOOKUP($B69,$B$2:$O68,14,0)="","",VLOOKUP($B69,$B$2:$O68,14,0)),""))</f>
        <v/>
      </c>
    </row>
    <row r="70" spans="1:16" x14ac:dyDescent="0.25">
      <c r="A70" t="str" cm="1">
        <f t="array" ref="A70">IF(OR(B70="",E70=""),"",CONCATENATE(IFERROR(IF(SEARCH(B70,_xlfn.TEXTJOIN(",",TRUE,IF(E$2:E69=E70,B$2:B69,"")))&gt;0,"Duplikát parametru","Parametr OK"),"Parametr OK"),"; ",MATCH(B70,B:B,0)))</f>
        <v>Parametr OK; 70</v>
      </c>
      <c r="B70" t="str">
        <f>IF('CZ Alfanumerické hodnoty'!B70="","",VLOOKUP('CZ Alfanumerické hodnoty'!B70,'Parametry a typy produktů'!C:D,2,0))</f>
        <v>Rozsah striedavého napätia</v>
      </c>
      <c r="C70" s="13" t="str" cm="1">
        <f t="array" ref="C70:D70">IF(A70="","",_xlfn.XLOOKUP(B70,'Parametry a typy produktů'!D:D,'Parametry a typy produktů'!A:B,"Parametr nenalezen"))</f>
        <v>Číselníková hodnota</v>
      </c>
      <c r="D70">
        <v>0</v>
      </c>
      <c r="E70" s="30" t="str">
        <f>IF('CZ Alfanumerické hodnoty'!B70="","",HLOOKUP('CZ Alfanumerické hodnoty'!E70,'Parametry a typy produktů'!$F$1:$AW$3,2,0))</f>
        <v>Multimetre</v>
      </c>
      <c r="F70" s="43" t="s">
        <v>534</v>
      </c>
      <c r="G70" s="43" t="s">
        <v>535</v>
      </c>
      <c r="H70" s="43" t="str">
        <f>IF($B70="","",IFERROR(IF(VLOOKUP($B70,$B$2:$O69,7,0)="","",VLOOKUP($B70,$B$2:$O69,7,0)),""))</f>
        <v/>
      </c>
      <c r="I70" s="43" t="str">
        <f>IF($B70="","",IFERROR(IF(VLOOKUP($B70,$B$2:$O69,8,0)="","",VLOOKUP($B70,$B$2:$O69,8,0)),""))</f>
        <v/>
      </c>
      <c r="J70" s="43" t="str">
        <f>IF($B70="","",IFERROR(IF(VLOOKUP($B70,$B$2:$O69,9,0)="","",VLOOKUP($B70,$B$2:$O69,9,0)),""))</f>
        <v/>
      </c>
      <c r="K70" s="43" t="str">
        <f>IF($B70="","",IFERROR(IF(VLOOKUP($B70,$B$2:$O69,10,0)="","",VLOOKUP($B70,$B$2:$O69,10,0)),""))</f>
        <v/>
      </c>
      <c r="L70" s="43" t="str">
        <f>IF($B70="","",IFERROR(IF(VLOOKUP($B70,$B$2:$O69,11,0)="","",VLOOKUP($B70,$B$2:$O69,11,0)),""))</f>
        <v/>
      </c>
      <c r="M70" s="43" t="str">
        <f>IF($B70="","",IFERROR(IF(VLOOKUP($B70,$B$2:$O69,12,0)="","",VLOOKUP($B70,$B$2:$O69,12,0)),""))</f>
        <v/>
      </c>
      <c r="N70" s="43" t="str">
        <f>IF($B70="","",IFERROR(IF(VLOOKUP($B70,$B$2:$O69,13,0)="","",VLOOKUP($B70,$B$2:$O69,13,0)),""))</f>
        <v/>
      </c>
      <c r="O70" s="43" t="str">
        <f>IF($B70="","",IFERROR(IF(VLOOKUP($B70,$B$2:$O69,14,0)="","",VLOOKUP($B70,$B$2:$O69,14,0)),""))</f>
        <v/>
      </c>
    </row>
    <row r="71" spans="1:16" x14ac:dyDescent="0.25">
      <c r="A71" t="str" cm="1">
        <f t="array" ref="A71">IF(OR(B71="",E71=""),"",CONCATENATE(IFERROR(IF(SEARCH(B71,_xlfn.TEXTJOIN(",",TRUE,IF(E$2:E70=E71,B$2:B70,"")))&gt;0,"Duplikát parametru","Parametr OK"),"Parametr OK"),"; ",MATCH(B71,B:B,0)))</f>
        <v>Parametr OK; 71</v>
      </c>
      <c r="B71" t="str">
        <f>IF('CZ Alfanumerické hodnoty'!B71="","",VLOOKUP('CZ Alfanumerické hodnoty'!B71,'Parametry a typy produktů'!C:D,2,0))</f>
        <v>Rozsah jednosmerného napätia</v>
      </c>
      <c r="C71" s="13" t="str" cm="1">
        <f t="array" ref="C71:D71">IF(A71="","",_xlfn.XLOOKUP(B71,'Parametry a typy produktů'!D:D,'Parametry a typy produktů'!A:B,"Parametr nenalezen"))</f>
        <v>Číselníková hodnota</v>
      </c>
      <c r="D71">
        <v>0</v>
      </c>
      <c r="E71" s="30" t="str">
        <f>IF('CZ Alfanumerické hodnoty'!B71="","",HLOOKUP('CZ Alfanumerické hodnoty'!E71,'Parametry a typy produktů'!$F$1:$AW$3,2,0))</f>
        <v>Multimetre</v>
      </c>
      <c r="F71" s="43" t="s">
        <v>537</v>
      </c>
      <c r="G71" s="43" t="s">
        <v>536</v>
      </c>
      <c r="H71" s="43" t="str">
        <f>IF($B71="","",IFERROR(IF(VLOOKUP($B71,$B$2:$O70,7,0)="","",VLOOKUP($B71,$B$2:$O70,7,0)),""))</f>
        <v/>
      </c>
      <c r="I71" s="43" t="str">
        <f>IF($B71="","",IFERROR(IF(VLOOKUP($B71,$B$2:$O70,8,0)="","",VLOOKUP($B71,$B$2:$O70,8,0)),""))</f>
        <v/>
      </c>
      <c r="J71" s="43" t="str">
        <f>IF($B71="","",IFERROR(IF(VLOOKUP($B71,$B$2:$O70,9,0)="","",VLOOKUP($B71,$B$2:$O70,9,0)),""))</f>
        <v/>
      </c>
      <c r="K71" s="43" t="str">
        <f>IF($B71="","",IFERROR(IF(VLOOKUP($B71,$B$2:$O70,10,0)="","",VLOOKUP($B71,$B$2:$O70,10,0)),""))</f>
        <v/>
      </c>
      <c r="L71" s="43" t="str">
        <f>IF($B71="","",IFERROR(IF(VLOOKUP($B71,$B$2:$O70,11,0)="","",VLOOKUP($B71,$B$2:$O70,11,0)),""))</f>
        <v/>
      </c>
      <c r="M71" s="43" t="str">
        <f>IF($B71="","",IFERROR(IF(VLOOKUP($B71,$B$2:$O70,12,0)="","",VLOOKUP($B71,$B$2:$O70,12,0)),""))</f>
        <v/>
      </c>
      <c r="N71" s="43" t="str">
        <f>IF($B71="","",IFERROR(IF(VLOOKUP($B71,$B$2:$O70,13,0)="","",VLOOKUP($B71,$B$2:$O70,13,0)),""))</f>
        <v/>
      </c>
      <c r="O71" s="43" t="str">
        <f>IF($B71="","",IFERROR(IF(VLOOKUP($B71,$B$2:$O70,14,0)="","",VLOOKUP($B71,$B$2:$O70,14,0)),""))</f>
        <v/>
      </c>
    </row>
    <row r="72" spans="1:16" x14ac:dyDescent="0.25">
      <c r="A72" t="str" cm="1">
        <f t="array" ref="A72">IF(OR(B72="",E72=""),"",CONCATENATE(IFERROR(IF(SEARCH(B72,_xlfn.TEXTJOIN(",",TRUE,IF(E$2:E71=E72,B$2:B71,"")))&gt;0,"Duplikát parametru","Parametr OK"),"Parametr OK"),"; ",MATCH(B72,B:B,0)))</f>
        <v>Parametr OK; 72</v>
      </c>
      <c r="B72" t="str">
        <f>IF('CZ Alfanumerické hodnoty'!B72="","",VLOOKUP('CZ Alfanumerické hodnoty'!B72,'Parametry a typy produktů'!C:D,2,0))</f>
        <v>Rozsah odporu</v>
      </c>
      <c r="C72" s="13" t="str" cm="1">
        <f t="array" ref="C72:D72">IF(A72="","",_xlfn.XLOOKUP(B72,'Parametry a typy produktů'!D:D,'Parametry a typy produktů'!A:B,"Parametr nenalezen"))</f>
        <v>Číselníková hodnota</v>
      </c>
      <c r="D72">
        <v>0</v>
      </c>
      <c r="E72" s="30" t="str">
        <f>IF('CZ Alfanumerické hodnoty'!B72="","",HLOOKUP('CZ Alfanumerické hodnoty'!E72,'Parametry a typy produktů'!$F$1:$AW$3,2,0))</f>
        <v>Multimetre</v>
      </c>
      <c r="F72" s="43" t="s">
        <v>764</v>
      </c>
      <c r="G72" s="43" t="s">
        <v>765</v>
      </c>
      <c r="H72" s="43" t="str">
        <f>IF($B72="","",IFERROR(IF(VLOOKUP($B72,$B$2:$O71,7,0)="","",VLOOKUP($B72,$B$2:$O71,7,0)),""))</f>
        <v/>
      </c>
      <c r="I72" s="43" t="str">
        <f>IF($B72="","",IFERROR(IF(VLOOKUP($B72,$B$2:$O71,8,0)="","",VLOOKUP($B72,$B$2:$O71,8,0)),""))</f>
        <v/>
      </c>
      <c r="J72" s="43" t="str">
        <f>IF($B72="","",IFERROR(IF(VLOOKUP($B72,$B$2:$O71,9,0)="","",VLOOKUP($B72,$B$2:$O71,9,0)),""))</f>
        <v/>
      </c>
      <c r="K72" s="43" t="str">
        <f>IF($B72="","",IFERROR(IF(VLOOKUP($B72,$B$2:$O71,10,0)="","",VLOOKUP($B72,$B$2:$O71,10,0)),""))</f>
        <v/>
      </c>
      <c r="L72" s="43" t="str">
        <f>IF($B72="","",IFERROR(IF(VLOOKUP($B72,$B$2:$O71,11,0)="","",VLOOKUP($B72,$B$2:$O71,11,0)),""))</f>
        <v/>
      </c>
      <c r="M72" s="43" t="str">
        <f>IF($B72="","",IFERROR(IF(VLOOKUP($B72,$B$2:$O71,12,0)="","",VLOOKUP($B72,$B$2:$O71,12,0)),""))</f>
        <v/>
      </c>
      <c r="N72" s="43" t="str">
        <f>IF($B72="","",IFERROR(IF(VLOOKUP($B72,$B$2:$O71,13,0)="","",VLOOKUP($B72,$B$2:$O71,13,0)),""))</f>
        <v/>
      </c>
      <c r="O72" s="43" t="str">
        <f>IF($B72="","",IFERROR(IF(VLOOKUP($B72,$B$2:$O71,14,0)="","",VLOOKUP($B72,$B$2:$O71,14,0)),""))</f>
        <v/>
      </c>
    </row>
    <row r="73" spans="1:16" x14ac:dyDescent="0.25">
      <c r="A73" t="str" cm="1">
        <f t="array" ref="A73">IF(OR(B73="",E73=""),"",CONCATENATE(IFERROR(IF(SEARCH(B73,_xlfn.TEXTJOIN(",",TRUE,IF(E$2:E72=E73,B$2:B72,"")))&gt;0,"Duplikát parametru","Parametr OK"),"Parametr OK"),"; ",MATCH(B73,B:B,0)))</f>
        <v>Parametr OK; 73</v>
      </c>
      <c r="B73" t="str">
        <f>IF('CZ Alfanumerické hodnoty'!B73="","",VLOOKUP('CZ Alfanumerické hodnoty'!B73,'Parametry a typy produktů'!C:D,2,0))</f>
        <v>Rozsah kapacity</v>
      </c>
      <c r="C73" s="13" t="str" cm="1">
        <f t="array" ref="C73:D73">IF(A73="","",_xlfn.XLOOKUP(B73,'Parametry a typy produktů'!D:D,'Parametry a typy produktů'!A:B,"Parametr nenalezen"))</f>
        <v>Číselníková hodnota</v>
      </c>
      <c r="D73">
        <v>0</v>
      </c>
      <c r="E73" s="30" t="str">
        <f>IF('CZ Alfanumerické hodnoty'!B73="","",HLOOKUP('CZ Alfanumerické hodnoty'!E73,'Parametry a typy produktů'!$F$1:$AW$3,2,0))</f>
        <v>Multimetre</v>
      </c>
      <c r="F73" s="43" t="s">
        <v>538</v>
      </c>
      <c r="G73" s="43" t="s">
        <v>539</v>
      </c>
      <c r="H73" s="43" t="str">
        <f>IF($B73="","",IFERROR(IF(VLOOKUP($B73,$B$2:$O72,7,0)="","",VLOOKUP($B73,$B$2:$O72,7,0)),""))</f>
        <v/>
      </c>
      <c r="I73" s="43" t="str">
        <f>IF($B73="","",IFERROR(IF(VLOOKUP($B73,$B$2:$O72,8,0)="","",VLOOKUP($B73,$B$2:$O72,8,0)),""))</f>
        <v/>
      </c>
      <c r="J73" s="43" t="str">
        <f>IF($B73="","",IFERROR(IF(VLOOKUP($B73,$B$2:$O72,9,0)="","",VLOOKUP($B73,$B$2:$O72,9,0)),""))</f>
        <v/>
      </c>
      <c r="K73" s="43" t="str">
        <f>IF($B73="","",IFERROR(IF(VLOOKUP($B73,$B$2:$O72,10,0)="","",VLOOKUP($B73,$B$2:$O72,10,0)),""))</f>
        <v/>
      </c>
      <c r="L73" s="43" t="str">
        <f>IF($B73="","",IFERROR(IF(VLOOKUP($B73,$B$2:$O72,11,0)="","",VLOOKUP($B73,$B$2:$O72,11,0)),""))</f>
        <v/>
      </c>
      <c r="M73" s="43" t="str">
        <f>IF($B73="","",IFERROR(IF(VLOOKUP($B73,$B$2:$O72,12,0)="","",VLOOKUP($B73,$B$2:$O72,12,0)),""))</f>
        <v/>
      </c>
      <c r="N73" s="43" t="str">
        <f>IF($B73="","",IFERROR(IF(VLOOKUP($B73,$B$2:$O72,13,0)="","",VLOOKUP($B73,$B$2:$O72,13,0)),""))</f>
        <v/>
      </c>
      <c r="O73" s="43" t="str">
        <f>IF($B73="","",IFERROR(IF(VLOOKUP($B73,$B$2:$O72,14,0)="","",VLOOKUP($B73,$B$2:$O72,14,0)),""))</f>
        <v/>
      </c>
    </row>
    <row r="74" spans="1:16" x14ac:dyDescent="0.25">
      <c r="A74" t="str" cm="1">
        <f t="array" ref="A74">IF(OR(B74="",E74=""),"",CONCATENATE(IFERROR(IF(SEARCH(B74,_xlfn.TEXTJOIN(",",TRUE,IF(E$2:E73=E74,B$2:B73,"")))&gt;0,"Duplikát parametru","Parametr OK"),"Parametr OK"),"; ",MATCH(B74,B:B,0)))</f>
        <v>Parametr OK; 17</v>
      </c>
      <c r="B74" t="str">
        <f>IF('CZ Alfanumerické hodnoty'!B74="","",VLOOKUP('CZ Alfanumerické hodnoty'!B74,'Parametry a typy produktů'!C:D,2,0))</f>
        <v>Typ napájanie</v>
      </c>
      <c r="C74" s="13" t="str" cm="1">
        <f t="array" ref="C74:D74">IF(A74="","",_xlfn.XLOOKUP(B74,'Parametry a typy produktů'!D:D,'Parametry a typy produktů'!A:B,"Parametr nenalezen"))</f>
        <v>Číselníková hodnota</v>
      </c>
      <c r="D74">
        <v>0</v>
      </c>
      <c r="E74" s="30" t="str">
        <f>IF('CZ Alfanumerické hodnoty'!B74="","",HLOOKUP('CZ Alfanumerické hodnoty'!E74,'Parametry a typy produktů'!$F$1:$AW$3,2,0))</f>
        <v>Detektory</v>
      </c>
      <c r="F74" s="43" t="str">
        <f>IF($B74="","",IFERROR(IF(VLOOKUP($B74,$B$2:$O73,5,0)="","",VLOOKUP($B74,$B$2:$O73,5,0)),""))</f>
        <v>Sieťové</v>
      </c>
      <c r="G74" s="43" t="str">
        <f>IF($B74="","",IFERROR(IF(VLOOKUP($B74,$B$2:$O73,6,0)="","",VLOOKUP($B74,$B$2:$O73,6,0)),""))</f>
        <v>Batériové</v>
      </c>
      <c r="H74" s="43" t="str">
        <f>IF($B74="","",IFERROR(IF(VLOOKUP($B74,$B$2:$O73,7,0)="","",VLOOKUP($B74,$B$2:$O73,7,0)),""))</f>
        <v>Bez batérií</v>
      </c>
      <c r="I74" s="43" t="str">
        <f>IF($B74="","",IFERROR(IF(VLOOKUP($B74,$B$2:$O73,8,0)="","",VLOOKUP($B74,$B$2:$O73,8,0)),""))</f>
        <v>230 V</v>
      </c>
      <c r="J74" s="43" t="str">
        <f>IF($B74="","",IFERROR(IF(VLOOKUP($B74,$B$2:$O73,9,0)="","",VLOOKUP($B74,$B$2:$O73,9,0)),""))</f>
        <v>12 V</v>
      </c>
      <c r="K74" s="43" t="str">
        <f>IF($B74="","",IFERROR(IF(VLOOKUP($B74,$B$2:$O73,10,0)="","",VLOOKUP($B74,$B$2:$O73,10,0)),""))</f>
        <v/>
      </c>
      <c r="L74" s="43" t="str">
        <f>IF($B74="","",IFERROR(IF(VLOOKUP($B74,$B$2:$O73,11,0)="","",VLOOKUP($B74,$B$2:$O73,11,0)),""))</f>
        <v/>
      </c>
      <c r="M74" s="43" t="str">
        <f>IF($B74="","",IFERROR(IF(VLOOKUP($B74,$B$2:$O73,12,0)="","",VLOOKUP($B74,$B$2:$O73,12,0)),""))</f>
        <v/>
      </c>
      <c r="N74" s="43" t="str">
        <f>IF($B74="","",IFERROR(IF(VLOOKUP($B74,$B$2:$O73,13,0)="","",VLOOKUP($B74,$B$2:$O73,13,0)),""))</f>
        <v/>
      </c>
      <c r="O74" s="43" t="str">
        <f>IF($B74="","",IFERROR(IF(VLOOKUP($B74,$B$2:$O73,14,0)="","",VLOOKUP($B74,$B$2:$O73,14,0)),""))</f>
        <v/>
      </c>
    </row>
    <row r="75" spans="1:16" x14ac:dyDescent="0.25">
      <c r="A75" t="str" cm="1">
        <f t="array" ref="A75">IF(OR(B75="",E75=""),"",CONCATENATE(IFERROR(IF(SEARCH(B75,_xlfn.TEXTJOIN(",",TRUE,IF(E$2:E74=E75,B$2:B74,"")))&gt;0,"Duplikát parametru","Parametr OK"),"Parametr OK"),"; ",MATCH(B75,B:B,0)))</f>
        <v>Parametr OK; 67</v>
      </c>
      <c r="B75" t="str">
        <f>IF('CZ Alfanumerické hodnoty'!B75="","",VLOOKUP('CZ Alfanumerické hodnoty'!B75,'Parametry a typy produktů'!C:D,2,0))</f>
        <v>Typ batérie</v>
      </c>
      <c r="C75" s="13" t="str" cm="1">
        <f t="array" ref="C75:D75">IF(A75="","",_xlfn.XLOOKUP(B75,'Parametry a typy produktů'!D:D,'Parametry a typy produktů'!A:B,"Parametr nenalezen"))</f>
        <v>Multihodnota</v>
      </c>
      <c r="D75">
        <v>0</v>
      </c>
      <c r="E75" s="30" t="str">
        <f>IF('CZ Alfanumerické hodnoty'!B75="","",HLOOKUP('CZ Alfanumerické hodnoty'!E75,'Parametry a typy produktů'!$F$1:$AW$3,2,0))</f>
        <v>Detektory</v>
      </c>
      <c r="F75" s="43" t="str">
        <f>IF($B75="","",IFERROR(IF(VLOOKUP($B75,$B$2:$O74,5,0)="","",VLOOKUP($B75,$B$2:$O74,5,0)),""))</f>
        <v>Integrovaná|AAA|AA|LI-Ion 18650</v>
      </c>
      <c r="G75" s="43" t="str">
        <f>IF($B75="","",IFERROR(IF(VLOOKUP($B75,$B$2:$O74,6,0)="","",VLOOKUP($B75,$B$2:$O74,6,0)),""))</f>
        <v/>
      </c>
      <c r="H75" s="43" t="str">
        <f>IF($B75="","",IFERROR(IF(VLOOKUP($B75,$B$2:$O74,7,0)="","",VLOOKUP($B75,$B$2:$O74,7,0)),""))</f>
        <v/>
      </c>
      <c r="I75" s="43" t="str">
        <f>IF($B75="","",IFERROR(IF(VLOOKUP($B75,$B$2:$O74,8,0)="","",VLOOKUP($B75,$B$2:$O74,8,0)),""))</f>
        <v/>
      </c>
      <c r="J75" s="43" t="str">
        <f>IF($B75="","",IFERROR(IF(VLOOKUP($B75,$B$2:$O74,9,0)="","",VLOOKUP($B75,$B$2:$O74,9,0)),""))</f>
        <v/>
      </c>
      <c r="K75" s="43" t="str">
        <f>IF($B75="","",IFERROR(IF(VLOOKUP($B75,$B$2:$O74,10,0)="","",VLOOKUP($B75,$B$2:$O74,10,0)),""))</f>
        <v/>
      </c>
      <c r="L75" s="43" t="str">
        <f>IF($B75="","",IFERROR(IF(VLOOKUP($B75,$B$2:$O74,11,0)="","",VLOOKUP($B75,$B$2:$O74,11,0)),""))</f>
        <v/>
      </c>
      <c r="M75" s="43" t="str">
        <f>IF($B75="","",IFERROR(IF(VLOOKUP($B75,$B$2:$O74,12,0)="","",VLOOKUP($B75,$B$2:$O74,12,0)),""))</f>
        <v/>
      </c>
      <c r="N75" s="43" t="str">
        <f>IF($B75="","",IFERROR(IF(VLOOKUP($B75,$B$2:$O74,13,0)="","",VLOOKUP($B75,$B$2:$O74,13,0)),""))</f>
        <v/>
      </c>
      <c r="O75" s="43" t="str">
        <f>IF($B75="","",IFERROR(IF(VLOOKUP($B75,$B$2:$O74,14,0)="","",VLOOKUP($B75,$B$2:$O74,14,0)),""))</f>
        <v/>
      </c>
    </row>
    <row r="76" spans="1:16" x14ac:dyDescent="0.25">
      <c r="A76" t="str" cm="1">
        <f t="array" ref="A76">IF(OR(B76="",E76=""),"",CONCATENATE(IFERROR(IF(SEARCH(B76,_xlfn.TEXTJOIN(",",TRUE,IF(E$2:E75=E76,B$2:B75,"")))&gt;0,"Duplikát parametru","Parametr OK"),"Parametr OK"),"; ",MATCH(B76,B:B,0)))</f>
        <v>Parametr OK; 17</v>
      </c>
      <c r="B76" t="str">
        <f>IF('CZ Alfanumerické hodnoty'!B76="","",VLOOKUP('CZ Alfanumerické hodnoty'!B76,'Parametry a typy produktů'!C:D,2,0))</f>
        <v>Typ napájanie</v>
      </c>
      <c r="C76" s="13" t="str" cm="1">
        <f t="array" ref="C76:D76">IF(A76="","",_xlfn.XLOOKUP(B76,'Parametry a typy produktů'!D:D,'Parametry a typy produktů'!A:B,"Parametr nenalezen"))</f>
        <v>Číselníková hodnota</v>
      </c>
      <c r="D76">
        <v>0</v>
      </c>
      <c r="E76" s="30" t="str">
        <f>IF('CZ Alfanumerické hodnoty'!B76="","",HLOOKUP('CZ Alfanumerické hodnoty'!E76,'Parametry a typy produktů'!$F$1:$AW$3,2,0))</f>
        <v>Videozvončeky</v>
      </c>
      <c r="F76" s="43" t="str">
        <f>IF($B76="","",IFERROR(IF(VLOOKUP($B76,$B$2:$O75,5,0)="","",VLOOKUP($B76,$B$2:$O75,5,0)),""))</f>
        <v>Sieťové</v>
      </c>
      <c r="G76" s="43" t="str">
        <f>IF($B76="","",IFERROR(IF(VLOOKUP($B76,$B$2:$O75,6,0)="","",VLOOKUP($B76,$B$2:$O75,6,0)),""))</f>
        <v>Batériové</v>
      </c>
      <c r="H76" s="43" t="str">
        <f>IF($B76="","",IFERROR(IF(VLOOKUP($B76,$B$2:$O75,7,0)="","",VLOOKUP($B76,$B$2:$O75,7,0)),""))</f>
        <v>Bez batérií</v>
      </c>
      <c r="I76" s="43" t="str">
        <f>IF($B76="","",IFERROR(IF(VLOOKUP($B76,$B$2:$O75,8,0)="","",VLOOKUP($B76,$B$2:$O75,8,0)),""))</f>
        <v>230 V</v>
      </c>
      <c r="J76" s="43" t="str">
        <f>IF($B76="","",IFERROR(IF(VLOOKUP($B76,$B$2:$O75,9,0)="","",VLOOKUP($B76,$B$2:$O75,9,0)),""))</f>
        <v>12 V</v>
      </c>
      <c r="K76" s="43" t="str">
        <f>IF($B76="","",IFERROR(IF(VLOOKUP($B76,$B$2:$O75,10,0)="","",VLOOKUP($B76,$B$2:$O75,10,0)),""))</f>
        <v/>
      </c>
      <c r="L76" s="43" t="str">
        <f>IF($B76="","",IFERROR(IF(VLOOKUP($B76,$B$2:$O75,11,0)="","",VLOOKUP($B76,$B$2:$O75,11,0)),""))</f>
        <v/>
      </c>
      <c r="M76" s="43" t="str">
        <f>IF($B76="","",IFERROR(IF(VLOOKUP($B76,$B$2:$O75,12,0)="","",VLOOKUP($B76,$B$2:$O75,12,0)),""))</f>
        <v/>
      </c>
      <c r="N76" s="43" t="str">
        <f>IF($B76="","",IFERROR(IF(VLOOKUP($B76,$B$2:$O75,13,0)="","",VLOOKUP($B76,$B$2:$O75,13,0)),""))</f>
        <v/>
      </c>
      <c r="O76" s="43" t="str">
        <f>IF($B76="","",IFERROR(IF(VLOOKUP($B76,$B$2:$O75,14,0)="","",VLOOKUP($B76,$B$2:$O75,14,0)),""))</f>
        <v/>
      </c>
    </row>
    <row r="77" spans="1:16" x14ac:dyDescent="0.25">
      <c r="A77" t="str" cm="1">
        <f t="array" ref="A77">IF(OR(B77="",E77=""),"",CONCATENATE(IFERROR(IF(SEARCH(B77,_xlfn.TEXTJOIN(",",TRUE,IF(E$2:E76=E77,B$2:B76,"")))&gt;0,"Duplikát parametru","Parametr OK"),"Parametr OK"),"; ",MATCH(B77,B:B,0)))</f>
        <v>Parametr OK; 18</v>
      </c>
      <c r="B77" t="str">
        <f>IF('CZ Alfanumerické hodnoty'!B77="","",VLOOKUP('CZ Alfanumerické hodnoty'!B77,'Parametry a typy produktů'!C:D,2,0))</f>
        <v>Maximálne rozlišenie</v>
      </c>
      <c r="C77" s="13" t="str" cm="1">
        <f t="array" ref="C77:D77">IF(A77="","",_xlfn.XLOOKUP(B77,'Parametry a typy produktů'!D:D,'Parametry a typy produktů'!A:B,"Parametr nenalezen"))</f>
        <v>Číselníková hodnota</v>
      </c>
      <c r="D77">
        <v>0</v>
      </c>
      <c r="E77" s="30" t="str">
        <f>IF('CZ Alfanumerické hodnoty'!B77="","",HLOOKUP('CZ Alfanumerické hodnoty'!E77,'Parametry a typy produktů'!$F$1:$AW$3,2,0))</f>
        <v>Videozvončeky</v>
      </c>
      <c r="F77" s="43" t="str">
        <f>IF($B77="","",IFERROR(IF(VLOOKUP($B77,$B$2:$O76,5,0)="","",VLOOKUP($B77,$B$2:$O76,5,0)),""))</f>
        <v>FullHD</v>
      </c>
      <c r="G77" s="43" t="str">
        <f>IF($B77="","",IFERROR(IF(VLOOKUP($B77,$B$2:$O76,6,0)="","",VLOOKUP($B77,$B$2:$O76,6,0)),""))</f>
        <v>HD</v>
      </c>
      <c r="H77" s="43" t="str">
        <f>IF($B77="","",IFERROR(IF(VLOOKUP($B77,$B$2:$O76,7,0)="","",VLOOKUP($B77,$B$2:$O76,7,0)),""))</f>
        <v/>
      </c>
      <c r="I77" s="43" t="str">
        <f>IF($B77="","",IFERROR(IF(VLOOKUP($B77,$B$2:$O76,8,0)="","",VLOOKUP($B77,$B$2:$O76,8,0)),""))</f>
        <v/>
      </c>
      <c r="J77" s="43" t="str">
        <f>IF($B77="","",IFERROR(IF(VLOOKUP($B77,$B$2:$O76,9,0)="","",VLOOKUP($B77,$B$2:$O76,9,0)),""))</f>
        <v/>
      </c>
      <c r="K77" s="43" t="str">
        <f>IF($B77="","",IFERROR(IF(VLOOKUP($B77,$B$2:$O76,10,0)="","",VLOOKUP($B77,$B$2:$O76,10,0)),""))</f>
        <v/>
      </c>
      <c r="L77" s="43" t="str">
        <f>IF($B77="","",IFERROR(IF(VLOOKUP($B77,$B$2:$O76,11,0)="","",VLOOKUP($B77,$B$2:$O76,11,0)),""))</f>
        <v/>
      </c>
      <c r="M77" s="43" t="str">
        <f>IF($B77="","",IFERROR(IF(VLOOKUP($B77,$B$2:$O76,12,0)="","",VLOOKUP($B77,$B$2:$O76,12,0)),""))</f>
        <v/>
      </c>
      <c r="N77" s="43" t="str">
        <f>IF($B77="","",IFERROR(IF(VLOOKUP($B77,$B$2:$O76,13,0)="","",VLOOKUP($B77,$B$2:$O76,13,0)),""))</f>
        <v/>
      </c>
      <c r="O77" s="43" t="str">
        <f>IF($B77="","",IFERROR(IF(VLOOKUP($B77,$B$2:$O76,14,0)="","",VLOOKUP($B77,$B$2:$O76,14,0)),""))</f>
        <v/>
      </c>
    </row>
    <row r="78" spans="1:16" x14ac:dyDescent="0.25">
      <c r="A78" t="str" cm="1">
        <f t="array" ref="A78">IF(OR(B78="",E78=""),"",CONCATENATE(IFERROR(IF(SEARCH(B78,_xlfn.TEXTJOIN(",",TRUE,IF(E$2:E77=E78,B$2:B77,"")))&gt;0,"Duplikát parametru","Parametr OK"),"Parametr OK"),"; ",MATCH(B78,B:B,0)))</f>
        <v>Parametr OK; 19</v>
      </c>
      <c r="B78" t="str">
        <f>IF('CZ Alfanumerické hodnoty'!B78="","",VLOOKUP('CZ Alfanumerické hodnoty'!B78,'Parametry a typy produktů'!C:D,2,0))</f>
        <v>Typ úložiska</v>
      </c>
      <c r="C78" s="13" t="str" cm="1">
        <f t="array" ref="C78:D78">IF(A78="","",_xlfn.XLOOKUP(B78,'Parametry a typy produktů'!D:D,'Parametry a typy produktů'!A:B,"Parametr nenalezen"))</f>
        <v>Multihodnota</v>
      </c>
      <c r="D78">
        <v>0</v>
      </c>
      <c r="E78" s="30" t="str">
        <f>IF('CZ Alfanumerické hodnoty'!B78="","",HLOOKUP('CZ Alfanumerické hodnoty'!E78,'Parametry a typy produktů'!$F$1:$AW$3,2,0))</f>
        <v>Videozvončeky</v>
      </c>
      <c r="F78" s="43" t="str">
        <f>IF($B78="","",IFERROR(IF(VLOOKUP($B78,$B$2:$O77,5,0)="","",VLOOKUP($B78,$B$2:$O77,5,0)),""))</f>
        <v>Pamäťová karta|Cloud</v>
      </c>
      <c r="G78" s="43" t="str">
        <f>IF($B78="","",IFERROR(IF(VLOOKUP($B78,$B$2:$O77,6,0)="","",VLOOKUP($B78,$B$2:$O77,6,0)),""))</f>
        <v/>
      </c>
      <c r="H78" s="43" t="str">
        <f>IF($B78="","",IFERROR(IF(VLOOKUP($B78,$B$2:$O77,7,0)="","",VLOOKUP($B78,$B$2:$O77,7,0)),""))</f>
        <v/>
      </c>
      <c r="I78" s="43" t="str">
        <f>IF($B78="","",IFERROR(IF(VLOOKUP($B78,$B$2:$O77,8,0)="","",VLOOKUP($B78,$B$2:$O77,8,0)),""))</f>
        <v/>
      </c>
      <c r="J78" s="43" t="str">
        <f>IF($B78="","",IFERROR(IF(VLOOKUP($B78,$B$2:$O77,9,0)="","",VLOOKUP($B78,$B$2:$O77,9,0)),""))</f>
        <v/>
      </c>
      <c r="K78" s="43" t="str">
        <f>IF($B78="","",IFERROR(IF(VLOOKUP($B78,$B$2:$O77,10,0)="","",VLOOKUP($B78,$B$2:$O77,10,0)),""))</f>
        <v/>
      </c>
      <c r="L78" s="43" t="str">
        <f>IF($B78="","",IFERROR(IF(VLOOKUP($B78,$B$2:$O77,11,0)="","",VLOOKUP($B78,$B$2:$O77,11,0)),""))</f>
        <v/>
      </c>
      <c r="M78" s="43" t="str">
        <f>IF($B78="","",IFERROR(IF(VLOOKUP($B78,$B$2:$O77,12,0)="","",VLOOKUP($B78,$B$2:$O77,12,0)),""))</f>
        <v/>
      </c>
      <c r="N78" s="43" t="str">
        <f>IF($B78="","",IFERROR(IF(VLOOKUP($B78,$B$2:$O77,13,0)="","",VLOOKUP($B78,$B$2:$O77,13,0)),""))</f>
        <v/>
      </c>
      <c r="O78" s="43" t="str">
        <f>IF($B78="","",IFERROR(IF(VLOOKUP($B78,$B$2:$O77,14,0)="","",VLOOKUP($B78,$B$2:$O77,14,0)),""))</f>
        <v/>
      </c>
    </row>
    <row r="79" spans="1:16" x14ac:dyDescent="0.25">
      <c r="A79" t="str" cm="1">
        <f t="array" ref="A79">IF(OR(B79="",E79=""),"",CONCATENATE(IFERROR(IF(SEARCH(B79,_xlfn.TEXTJOIN(",",TRUE,IF(E$2:E78=E79,B$2:B78,"")))&gt;0,"Duplikát parametru","Parametr OK"),"Parametr OK"),"; ",MATCH(B79,B:B,0)))</f>
        <v>Parametr OK; 20</v>
      </c>
      <c r="B79" t="str">
        <f>IF('CZ Alfanumerické hodnoty'!B79="","",VLOOKUP('CZ Alfanumerické hodnoty'!B79,'Parametry a typy produktů'!C:D,2,0))</f>
        <v>Jazyk aplikácie</v>
      </c>
      <c r="C79" s="13" t="str" cm="1">
        <f t="array" ref="C79:D79">IF(A79="","",_xlfn.XLOOKUP(B79,'Parametry a typy produktů'!D:D,'Parametry a typy produktů'!A:B,"Parametr nenalezen"))</f>
        <v>Multihodnota</v>
      </c>
      <c r="D79">
        <v>0</v>
      </c>
      <c r="E79" s="30" t="str">
        <f>IF('CZ Alfanumerické hodnoty'!B79="","",HLOOKUP('CZ Alfanumerické hodnoty'!E79,'Parametry a typy produktů'!$F$1:$AW$3,2,0))</f>
        <v>Videozvončeky</v>
      </c>
      <c r="F79" s="43" t="str">
        <f>IF($B79="","",IFERROR(IF(VLOOKUP($B79,$B$2:$O78,5,0)="","",VLOOKUP($B79,$B$2:$O78,5,0)),""))</f>
        <v>Čeština|Slovenština|Angličtina</v>
      </c>
      <c r="G79" s="43" t="str">
        <f>IF($B79="","",IFERROR(IF(VLOOKUP($B79,$B$2:$O78,6,0)="","",VLOOKUP($B79,$B$2:$O78,6,0)),""))</f>
        <v/>
      </c>
      <c r="H79" s="43" t="str">
        <f>IF($B79="","",IFERROR(IF(VLOOKUP($B79,$B$2:$O78,7,0)="","",VLOOKUP($B79,$B$2:$O78,7,0)),""))</f>
        <v/>
      </c>
      <c r="I79" s="43" t="str">
        <f>IF($B79="","",IFERROR(IF(VLOOKUP($B79,$B$2:$O78,8,0)="","",VLOOKUP($B79,$B$2:$O78,8,0)),""))</f>
        <v/>
      </c>
      <c r="J79" s="43" t="str">
        <f>IF($B79="","",IFERROR(IF(VLOOKUP($B79,$B$2:$O78,9,0)="","",VLOOKUP($B79,$B$2:$O78,9,0)),""))</f>
        <v/>
      </c>
      <c r="K79" s="43" t="str">
        <f>IF($B79="","",IFERROR(IF(VLOOKUP($B79,$B$2:$O78,10,0)="","",VLOOKUP($B79,$B$2:$O78,10,0)),""))</f>
        <v/>
      </c>
      <c r="L79" s="43" t="str">
        <f>IF($B79="","",IFERROR(IF(VLOOKUP($B79,$B$2:$O78,11,0)="","",VLOOKUP($B79,$B$2:$O78,11,0)),""))</f>
        <v/>
      </c>
      <c r="M79" s="43" t="str">
        <f>IF($B79="","",IFERROR(IF(VLOOKUP($B79,$B$2:$O78,12,0)="","",VLOOKUP($B79,$B$2:$O78,12,0)),""))</f>
        <v/>
      </c>
      <c r="N79" s="43" t="str">
        <f>IF($B79="","",IFERROR(IF(VLOOKUP($B79,$B$2:$O78,13,0)="","",VLOOKUP($B79,$B$2:$O78,13,0)),""))</f>
        <v/>
      </c>
      <c r="O79" s="43" t="str">
        <f>IF($B79="","",IFERROR(IF(VLOOKUP($B79,$B$2:$O78,14,0)="","",VLOOKUP($B79,$B$2:$O78,14,0)),""))</f>
        <v/>
      </c>
    </row>
    <row r="80" spans="1:16" x14ac:dyDescent="0.25">
      <c r="A80" t="str" cm="1">
        <f t="array" ref="A80">IF(OR(B80="",E80=""),"",CONCATENATE(IFERROR(IF(SEARCH(B80,_xlfn.TEXTJOIN(",",TRUE,IF(E$2:E79=E80,B$2:B79,"")))&gt;0,"Duplikát parametru","Parametr OK"),"Parametr OK"),"; ",MATCH(B80,B:B,0)))</f>
        <v>Parametr OK; 21</v>
      </c>
      <c r="B80" t="str">
        <f>IF('CZ Alfanumerické hodnoty'!B80="","",VLOOKUP('CZ Alfanumerické hodnoty'!B80,'Parametry a typy produktů'!C:D,2,0))</f>
        <v>Kompatibilita s operačným systémom</v>
      </c>
      <c r="C80" s="13" t="str" cm="1">
        <f t="array" ref="C80:D80">IF(A80="","",_xlfn.XLOOKUP(B80,'Parametry a typy produktů'!D:D,'Parametry a typy produktů'!A:B,"Parametr nenalezen"))</f>
        <v>Multihodnota</v>
      </c>
      <c r="D80">
        <v>0</v>
      </c>
      <c r="E80" s="30" t="str">
        <f>IF('CZ Alfanumerické hodnoty'!B80="","",HLOOKUP('CZ Alfanumerické hodnoty'!E80,'Parametry a typy produktů'!$F$1:$AW$3,2,0))</f>
        <v>Videozvončeky</v>
      </c>
      <c r="F80" s="43" t="str">
        <f>IF($B80="","",IFERROR(IF(VLOOKUP($B80,$B$2:$O79,5,0)="","",VLOOKUP($B80,$B$2:$O79,5,0)),""))</f>
        <v>Android|iOS</v>
      </c>
      <c r="G80" s="43" t="str">
        <f>IF($B80="","",IFERROR(IF(VLOOKUP($B80,$B$2:$O79,6,0)="","",VLOOKUP($B80,$B$2:$O79,6,0)),""))</f>
        <v/>
      </c>
      <c r="H80" s="43" t="str">
        <f>IF($B80="","",IFERROR(IF(VLOOKUP($B80,$B$2:$O79,7,0)="","",VLOOKUP($B80,$B$2:$O79,7,0)),""))</f>
        <v/>
      </c>
      <c r="I80" s="43" t="str">
        <f>IF($B80="","",IFERROR(IF(VLOOKUP($B80,$B$2:$O79,8,0)="","",VLOOKUP($B80,$B$2:$O79,8,0)),""))</f>
        <v/>
      </c>
      <c r="J80" s="43" t="str">
        <f>IF($B80="","",IFERROR(IF(VLOOKUP($B80,$B$2:$O79,9,0)="","",VLOOKUP($B80,$B$2:$O79,9,0)),""))</f>
        <v/>
      </c>
      <c r="K80" s="43" t="str">
        <f>IF($B80="","",IFERROR(IF(VLOOKUP($B80,$B$2:$O79,10,0)="","",VLOOKUP($B80,$B$2:$O79,10,0)),""))</f>
        <v/>
      </c>
      <c r="L80" s="43" t="str">
        <f>IF($B80="","",IFERROR(IF(VLOOKUP($B80,$B$2:$O79,11,0)="","",VLOOKUP($B80,$B$2:$O79,11,0)),""))</f>
        <v/>
      </c>
      <c r="M80" s="43" t="str">
        <f>IF($B80="","",IFERROR(IF(VLOOKUP($B80,$B$2:$O79,12,0)="","",VLOOKUP($B80,$B$2:$O79,12,0)),""))</f>
        <v/>
      </c>
      <c r="N80" s="43" t="str">
        <f>IF($B80="","",IFERROR(IF(VLOOKUP($B80,$B$2:$O79,13,0)="","",VLOOKUP($B80,$B$2:$O79,13,0)),""))</f>
        <v/>
      </c>
      <c r="O80" s="43" t="str">
        <f>IF($B80="","",IFERROR(IF(VLOOKUP($B80,$B$2:$O79,14,0)="","",VLOOKUP($B80,$B$2:$O79,14,0)),""))</f>
        <v/>
      </c>
      <c r="P80" s="31"/>
    </row>
    <row r="81" spans="1:16" x14ac:dyDescent="0.25">
      <c r="A81" t="str" cm="1">
        <f t="array" ref="A81">IF(OR(B81="",E81=""),"",CONCATENATE(IFERROR(IF(SEARCH(B81,_xlfn.TEXTJOIN(",",TRUE,IF(E$2:E80=E81,B$2:B80,"")))&gt;0,"Duplikát parametru","Parametr OK"),"Parametr OK"),"; ",MATCH(B81,B:B,0)))</f>
        <v>Parametr OK; 22</v>
      </c>
      <c r="B81" t="str">
        <f>IF('CZ Alfanumerické hodnoty'!B81="","",VLOOKUP('CZ Alfanumerické hodnoty'!B81,'Parametry a typy produktů'!C:D,2,0))</f>
        <v>Kompresia videa</v>
      </c>
      <c r="C81" s="13" t="str" cm="1">
        <f t="array" ref="C81:D81">IF(A81="","",_xlfn.XLOOKUP(B81,'Parametry a typy produktů'!D:D,'Parametry a typy produktů'!A:B,"Parametr nenalezen"))</f>
        <v>Číselníková hodnota</v>
      </c>
      <c r="D81">
        <v>0</v>
      </c>
      <c r="E81" s="30" t="str">
        <f>IF('CZ Alfanumerické hodnoty'!B81="","",HLOOKUP('CZ Alfanumerické hodnoty'!E81,'Parametry a typy produktů'!$F$1:$AW$3,2,0))</f>
        <v>Videozvončeky</v>
      </c>
      <c r="F81" s="43" t="str">
        <f>IF($B81="","",IFERROR(IF(VLOOKUP($B81,$B$2:$O80,5,0)="","",VLOOKUP($B81,$B$2:$O80,5,0)),""))</f>
        <v>H.264</v>
      </c>
      <c r="G81" s="43" t="str">
        <f>IF($B81="","",IFERROR(IF(VLOOKUP($B81,$B$2:$O80,6,0)="","",VLOOKUP($B81,$B$2:$O80,6,0)),""))</f>
        <v>H.265</v>
      </c>
      <c r="H81" s="43" t="str">
        <f>IF($B81="","",IFERROR(IF(VLOOKUP($B81,$B$2:$O80,7,0)="","",VLOOKUP($B81,$B$2:$O80,7,0)),""))</f>
        <v/>
      </c>
      <c r="I81" s="43" t="str">
        <f>IF($B81="","",IFERROR(IF(VLOOKUP($B81,$B$2:$O80,8,0)="","",VLOOKUP($B81,$B$2:$O80,8,0)),""))</f>
        <v/>
      </c>
      <c r="J81" s="43" t="str">
        <f>IF($B81="","",IFERROR(IF(VLOOKUP($B81,$B$2:$O80,9,0)="","",VLOOKUP($B81,$B$2:$O80,9,0)),""))</f>
        <v/>
      </c>
      <c r="K81" s="43" t="str">
        <f>IF($B81="","",IFERROR(IF(VLOOKUP($B81,$B$2:$O80,10,0)="","",VLOOKUP($B81,$B$2:$O80,10,0)),""))</f>
        <v/>
      </c>
      <c r="L81" s="43" t="str">
        <f>IF($B81="","",IFERROR(IF(VLOOKUP($B81,$B$2:$O80,11,0)="","",VLOOKUP($B81,$B$2:$O80,11,0)),""))</f>
        <v/>
      </c>
      <c r="M81" s="43" t="str">
        <f>IF($B81="","",IFERROR(IF(VLOOKUP($B81,$B$2:$O80,12,0)="","",VLOOKUP($B81,$B$2:$O80,12,0)),""))</f>
        <v/>
      </c>
      <c r="N81" s="43" t="str">
        <f>IF($B81="","",IFERROR(IF(VLOOKUP($B81,$B$2:$O80,13,0)="","",VLOOKUP($B81,$B$2:$O80,13,0)),""))</f>
        <v/>
      </c>
      <c r="O81" s="43" t="str">
        <f>IF($B81="","",IFERROR(IF(VLOOKUP($B81,$B$2:$O80,14,0)="","",VLOOKUP($B81,$B$2:$O80,14,0)),""))</f>
        <v/>
      </c>
      <c r="P81" s="31"/>
    </row>
    <row r="82" spans="1:16" x14ac:dyDescent="0.25">
      <c r="A82" t="str" cm="1">
        <f t="array" ref="A82">IF(OR(B82="",E82=""),"",CONCATENATE(IFERROR(IF(SEARCH(B82,_xlfn.TEXTJOIN(",",TRUE,IF(E$2:E81=E82,B$2:B81,"")))&gt;0,"Duplikát parametru","Parametr OK"),"Parametr OK"),"; ",MATCH(B82,B:B,0)))</f>
        <v>Parametr OK; 23</v>
      </c>
      <c r="B82" t="str">
        <f>IF('CZ Alfanumerické hodnoty'!B82="","",VLOOKUP('CZ Alfanumerické hodnoty'!B82,'Parametry a typy produktů'!C:D,2,0))</f>
        <v>Typ karty SD</v>
      </c>
      <c r="C82" s="13" t="str" cm="1">
        <f t="array" ref="C82:D82">IF(A82="","",_xlfn.XLOOKUP(B82,'Parametry a typy produktů'!D:D,'Parametry a typy produktů'!A:B,"Parametr nenalezen"))</f>
        <v>Číselníková hodnota</v>
      </c>
      <c r="D82" s="17">
        <v>0</v>
      </c>
      <c r="E82" s="30" t="str">
        <f>IF('CZ Alfanumerické hodnoty'!B82="","",HLOOKUP('CZ Alfanumerické hodnoty'!E82,'Parametry a typy produktů'!$F$1:$AW$3,2,0))</f>
        <v>Videozvončeky</v>
      </c>
      <c r="F82" s="43" t="str">
        <f>IF($B82="","",IFERROR(IF(VLOOKUP($B82,$B$2:$O81,5,0)="","",VLOOKUP($B82,$B$2:$O81,5,0)),""))</f>
        <v>microSDHC</v>
      </c>
      <c r="G82" s="43" t="str">
        <f>IF($B82="","",IFERROR(IF(VLOOKUP($B82,$B$2:$O81,6,0)="","",VLOOKUP($B82,$B$2:$O81,6,0)),""))</f>
        <v>microSDXC</v>
      </c>
      <c r="H82" s="43" t="str">
        <f>IF($B82="","",IFERROR(IF(VLOOKUP($B82,$B$2:$O81,7,0)="","",VLOOKUP($B82,$B$2:$O81,7,0)),""))</f>
        <v/>
      </c>
      <c r="I82" s="43" t="str">
        <f>IF($B82="","",IFERROR(IF(VLOOKUP($B82,$B$2:$O81,8,0)="","",VLOOKUP($B82,$B$2:$O81,8,0)),""))</f>
        <v/>
      </c>
      <c r="J82" s="43" t="str">
        <f>IF($B82="","",IFERROR(IF(VLOOKUP($B82,$B$2:$O81,9,0)="","",VLOOKUP($B82,$B$2:$O81,9,0)),""))</f>
        <v/>
      </c>
      <c r="K82" s="43" t="str">
        <f>IF($B82="","",IFERROR(IF(VLOOKUP($B82,$B$2:$O81,10,0)="","",VLOOKUP($B82,$B$2:$O81,10,0)),""))</f>
        <v/>
      </c>
      <c r="L82" s="43" t="str">
        <f>IF($B82="","",IFERROR(IF(VLOOKUP($B82,$B$2:$O81,11,0)="","",VLOOKUP($B82,$B$2:$O81,11,0)),""))</f>
        <v/>
      </c>
      <c r="M82" s="43" t="str">
        <f>IF($B82="","",IFERROR(IF(VLOOKUP($B82,$B$2:$O81,12,0)="","",VLOOKUP($B82,$B$2:$O81,12,0)),""))</f>
        <v/>
      </c>
      <c r="N82" s="43" t="str">
        <f>IF($B82="","",IFERROR(IF(VLOOKUP($B82,$B$2:$O81,13,0)="","",VLOOKUP($B82,$B$2:$O81,13,0)),""))</f>
        <v/>
      </c>
      <c r="O82" s="43" t="str">
        <f>IF($B82="","",IFERROR(IF(VLOOKUP($B82,$B$2:$O81,14,0)="","",VLOOKUP($B82,$B$2:$O81,14,0)),""))</f>
        <v/>
      </c>
      <c r="P82" s="31"/>
    </row>
    <row r="83" spans="1:16" x14ac:dyDescent="0.25">
      <c r="A83" t="str" cm="1">
        <f t="array" ref="A83">IF(OR(B83="",E83=""),"",CONCATENATE(IFERROR(IF(SEARCH(B83,_xlfn.TEXTJOIN(",",TRUE,IF(E$2:E82=E83,B$2:B82,"")))&gt;0,"Duplikát parametru","Parametr OK"),"Parametr OK"),"; ",MATCH(B83,B:B,0)))</f>
        <v>Parametr OK; 24</v>
      </c>
      <c r="B83" t="str">
        <f>IF('CZ Alfanumerické hodnoty'!B83="","",VLOOKUP('CZ Alfanumerické hodnoty'!B83,'Parametry a typy produktů'!C:D,2,0))</f>
        <v>Stupeň krytia (IP)</v>
      </c>
      <c r="C83" s="13" t="str" cm="1">
        <f t="array" ref="C83:D83">IF(A83="","",_xlfn.XLOOKUP(B83,'Parametry a typy produktů'!D:D,'Parametry a typy produktů'!A:B,"Parametr nenalezen"))</f>
        <v>Číselníková hodnota</v>
      </c>
      <c r="D83" s="17">
        <v>0</v>
      </c>
      <c r="E83" s="30" t="str">
        <f>IF('CZ Alfanumerické hodnoty'!B83="","",HLOOKUP('CZ Alfanumerické hodnoty'!E83,'Parametry a typy produktů'!$F$1:$AW$3,2,0))</f>
        <v>Videozvončeky</v>
      </c>
      <c r="F83" s="43" t="str">
        <f>IF($B83="","",IFERROR(IF(VLOOKUP($B83,$B$2:$O82,5,0)="","",VLOOKUP($B83,$B$2:$O82,5,0)),""))</f>
        <v>IP20</v>
      </c>
      <c r="G83" s="43" t="str">
        <f>IF($B83="","",IFERROR(IF(VLOOKUP($B83,$B$2:$O82,6,0)="","",VLOOKUP($B83,$B$2:$O82,6,0)),""))</f>
        <v>IP44</v>
      </c>
      <c r="H83" s="43" t="str">
        <f>IF($B83="","",IFERROR(IF(VLOOKUP($B83,$B$2:$O82,7,0)="","",VLOOKUP($B83,$B$2:$O82,7,0)),""))</f>
        <v>IP54</v>
      </c>
      <c r="I83" s="43" t="str">
        <f>IF($B83="","",IFERROR(IF(VLOOKUP($B83,$B$2:$O82,8,0)="","",VLOOKUP($B83,$B$2:$O82,8,0)),""))</f>
        <v>IP65+</v>
      </c>
      <c r="J83" s="43" t="str">
        <f>IF($B83="","",IFERROR(IF(VLOOKUP($B83,$B$2:$O82,9,0)="","",VLOOKUP($B83,$B$2:$O82,9,0)),""))</f>
        <v/>
      </c>
      <c r="K83" s="43" t="str">
        <f>IF($B83="","",IFERROR(IF(VLOOKUP($B83,$B$2:$O82,10,0)="","",VLOOKUP($B83,$B$2:$O82,10,0)),""))</f>
        <v/>
      </c>
      <c r="L83" s="43" t="str">
        <f>IF($B83="","",IFERROR(IF(VLOOKUP($B83,$B$2:$O82,11,0)="","",VLOOKUP($B83,$B$2:$O82,11,0)),""))</f>
        <v/>
      </c>
      <c r="M83" s="43" t="str">
        <f>IF($B83="","",IFERROR(IF(VLOOKUP($B83,$B$2:$O82,12,0)="","",VLOOKUP($B83,$B$2:$O82,12,0)),""))</f>
        <v/>
      </c>
      <c r="N83" s="43" t="str">
        <f>IF($B83="","",IFERROR(IF(VLOOKUP($B83,$B$2:$O82,13,0)="","",VLOOKUP($B83,$B$2:$O82,13,0)),""))</f>
        <v/>
      </c>
      <c r="O83" s="43" t="str">
        <f>IF($B83="","",IFERROR(IF(VLOOKUP($B83,$B$2:$O82,14,0)="","",VLOOKUP($B83,$B$2:$O82,14,0)),""))</f>
        <v/>
      </c>
      <c r="P83" s="31"/>
    </row>
    <row r="84" spans="1:16" x14ac:dyDescent="0.25">
      <c r="A84" t="str" cm="1">
        <f t="array" ref="A84">IF(OR(B84="",E84=""),"",CONCATENATE(IFERROR(IF(SEARCH(B84,_xlfn.TEXTJOIN(",",TRUE,IF(E$2:E83=E84,B$2:B83,"")))&gt;0,"Duplikát parametru","Parametr OK"),"Parametr OK"),"; ",MATCH(B84,B:B,0)))</f>
        <v>Parametr OK; 67</v>
      </c>
      <c r="B84" t="str">
        <f>IF('CZ Alfanumerické hodnoty'!B84="","",VLOOKUP('CZ Alfanumerické hodnoty'!B84,'Parametry a typy produktů'!C:D,2,0))</f>
        <v>Typ batérie</v>
      </c>
      <c r="C84" s="13" t="str" cm="1">
        <f t="array" ref="C84:D84">IF(A84="","",_xlfn.XLOOKUP(B84,'Parametry a typy produktů'!D:D,'Parametry a typy produktů'!A:B,"Parametr nenalezen"))</f>
        <v>Multihodnota</v>
      </c>
      <c r="D84" s="17">
        <v>0</v>
      </c>
      <c r="E84" s="30" t="str">
        <f>IF('CZ Alfanumerické hodnoty'!B84="","",HLOOKUP('CZ Alfanumerické hodnoty'!E84,'Parametry a typy produktů'!$F$1:$AW$3,2,0))</f>
        <v>Videozvončeky</v>
      </c>
      <c r="F84" s="43" t="str">
        <f>IF($B84="","",IFERROR(IF(VLOOKUP($B84,$B$2:$O83,5,0)="","",VLOOKUP($B84,$B$2:$O83,5,0)),""))</f>
        <v>Integrovaná|AAA|AA|LI-Ion 18650</v>
      </c>
      <c r="G84" s="43" t="str">
        <f>IF($B84="","",IFERROR(IF(VLOOKUP($B84,$B$2:$O83,6,0)="","",VLOOKUP($B84,$B$2:$O83,6,0)),""))</f>
        <v/>
      </c>
      <c r="H84" s="43" t="str">
        <f>IF($B84="","",IFERROR(IF(VLOOKUP($B84,$B$2:$O83,7,0)="","",VLOOKUP($B84,$B$2:$O83,7,0)),""))</f>
        <v/>
      </c>
      <c r="I84" s="43" t="str">
        <f>IF($B84="","",IFERROR(IF(VLOOKUP($B84,$B$2:$O83,8,0)="","",VLOOKUP($B84,$B$2:$O83,8,0)),""))</f>
        <v/>
      </c>
      <c r="J84" s="43" t="str">
        <f>IF($B84="","",IFERROR(IF(VLOOKUP($B84,$B$2:$O83,9,0)="","",VLOOKUP($B84,$B$2:$O83,9,0)),""))</f>
        <v/>
      </c>
      <c r="K84" s="43" t="str">
        <f>IF($B84="","",IFERROR(IF(VLOOKUP($B84,$B$2:$O83,10,0)="","",VLOOKUP($B84,$B$2:$O83,10,0)),""))</f>
        <v/>
      </c>
      <c r="L84" s="43" t="str">
        <f>IF($B84="","",IFERROR(IF(VLOOKUP($B84,$B$2:$O83,11,0)="","",VLOOKUP($B84,$B$2:$O83,11,0)),""))</f>
        <v/>
      </c>
      <c r="M84" s="43" t="str">
        <f>IF($B84="","",IFERROR(IF(VLOOKUP($B84,$B$2:$O83,12,0)="","",VLOOKUP($B84,$B$2:$O83,12,0)),""))</f>
        <v/>
      </c>
      <c r="N84" s="43" t="str">
        <f>IF($B84="","",IFERROR(IF(VLOOKUP($B84,$B$2:$O83,13,0)="","",VLOOKUP($B84,$B$2:$O83,13,0)),""))</f>
        <v/>
      </c>
      <c r="O84" s="43" t="str">
        <f>IF($B84="","",IFERROR(IF(VLOOKUP($B84,$B$2:$O83,14,0)="","",VLOOKUP($B84,$B$2:$O83,14,0)),""))</f>
        <v/>
      </c>
      <c r="P84" s="31"/>
    </row>
    <row r="85" spans="1:16" x14ac:dyDescent="0.25">
      <c r="A85" t="str" cm="1">
        <f t="array" ref="A85">IF(OR(B85="",E85=""),"",CONCATENATE(IFERROR(IF(SEARCH(B85,_xlfn.TEXTJOIN(",",TRUE,IF(E$2:E84=E85,B$2:B84,"")))&gt;0,"Duplikát parametru","Parametr OK"),"Parametr OK"),"; ",MATCH(B85,B:B,0)))</f>
        <v>Parametr OK; 17</v>
      </c>
      <c r="B85" t="str">
        <f>IF('CZ Alfanumerické hodnoty'!B85="","",VLOOKUP('CZ Alfanumerické hodnoty'!B85,'Parametry a typy produktů'!C:D,2,0))</f>
        <v>Typ napájanie</v>
      </c>
      <c r="C85" s="13" t="str" cm="1">
        <f t="array" ref="C85:D85">IF(A85="","",_xlfn.XLOOKUP(B85,'Parametry a typy produktů'!D:D,'Parametry a typy produktů'!A:B,"Parametr nenalezen"))</f>
        <v>Číselníková hodnota</v>
      </c>
      <c r="D85">
        <v>0</v>
      </c>
      <c r="E85" s="30" t="str">
        <f>IF('CZ Alfanumerické hodnoty'!B85="","",HLOOKUP('CZ Alfanumerické hodnoty'!E85,'Parametry a typy produktů'!$F$1:$AW$3,2,0))</f>
        <v>Hodiny s budíkom</v>
      </c>
      <c r="F85" s="43" t="str">
        <f>IF($B85="","",IFERROR(IF(VLOOKUP($B85,$B$2:$O84,5,0)="","",VLOOKUP($B85,$B$2:$O84,5,0)),""))</f>
        <v>Sieťové</v>
      </c>
      <c r="G85" s="43" t="str">
        <f>IF($B85="","",IFERROR(IF(VLOOKUP($B85,$B$2:$O84,6,0)="","",VLOOKUP($B85,$B$2:$O84,6,0)),""))</f>
        <v>Batériové</v>
      </c>
      <c r="H85" s="43" t="str">
        <f>IF($B85="","",IFERROR(IF(VLOOKUP($B85,$B$2:$O84,7,0)="","",VLOOKUP($B85,$B$2:$O84,7,0)),""))</f>
        <v>Bez batérií</v>
      </c>
      <c r="I85" s="43" t="str">
        <f>IF($B85="","",IFERROR(IF(VLOOKUP($B85,$B$2:$O84,8,0)="","",VLOOKUP($B85,$B$2:$O84,8,0)),""))</f>
        <v>230 V</v>
      </c>
      <c r="J85" s="43" t="str">
        <f>IF($B85="","",IFERROR(IF(VLOOKUP($B85,$B$2:$O84,9,0)="","",VLOOKUP($B85,$B$2:$O84,9,0)),""))</f>
        <v>12 V</v>
      </c>
      <c r="K85" s="43" t="str">
        <f>IF($B85="","",IFERROR(IF(VLOOKUP($B85,$B$2:$O84,10,0)="","",VLOOKUP($B85,$B$2:$O84,10,0)),""))</f>
        <v/>
      </c>
      <c r="L85" s="43" t="str">
        <f>IF($B85="","",IFERROR(IF(VLOOKUP($B85,$B$2:$O84,11,0)="","",VLOOKUP($B85,$B$2:$O84,11,0)),""))</f>
        <v/>
      </c>
      <c r="M85" s="43" t="str">
        <f>IF($B85="","",IFERROR(IF(VLOOKUP($B85,$B$2:$O84,12,0)="","",VLOOKUP($B85,$B$2:$O84,12,0)),""))</f>
        <v/>
      </c>
      <c r="N85" s="43" t="str">
        <f>IF($B85="","",IFERROR(IF(VLOOKUP($B85,$B$2:$O84,13,0)="","",VLOOKUP($B85,$B$2:$O84,13,0)),""))</f>
        <v/>
      </c>
      <c r="O85" s="43" t="str">
        <f>IF($B85="","",IFERROR(IF(VLOOKUP($B85,$B$2:$O84,14,0)="","",VLOOKUP($B85,$B$2:$O84,14,0)),""))</f>
        <v/>
      </c>
      <c r="P85" s="31"/>
    </row>
    <row r="86" spans="1:16" x14ac:dyDescent="0.25">
      <c r="A86" t="str" cm="1">
        <f t="array" ref="A86">IF(OR(B86="",E86=""),"",CONCATENATE(IFERROR(IF(SEARCH(B86,_xlfn.TEXTJOIN(",",TRUE,IF(E$2:E85=E86,B$2:B85,"")))&gt;0,"Duplikát parametru","Parametr OK"),"Parametr OK"),"; ",MATCH(B86,B:B,0)))</f>
        <v>Parametr OK; 33</v>
      </c>
      <c r="B86" t="str">
        <f>IF('CZ Alfanumerické hodnoty'!B86="","",VLOOKUP('CZ Alfanumerické hodnoty'!B86,'Parametry a typy produktů'!C:D,2,0))</f>
        <v>Farba</v>
      </c>
      <c r="C86" s="13" t="str" cm="1">
        <f t="array" ref="C86:D86">IF(A86="","",_xlfn.XLOOKUP(B86,'Parametry a typy produktů'!D:D,'Parametry a typy produktů'!A:B,"Parametr nenalezen"))</f>
        <v>Číselníková hodnota</v>
      </c>
      <c r="D86" s="17">
        <v>0</v>
      </c>
      <c r="E86" s="30" t="str">
        <f>IF('CZ Alfanumerické hodnoty'!B86="","",HLOOKUP('CZ Alfanumerické hodnoty'!E86,'Parametry a typy produktů'!$F$1:$AW$3,2,0))</f>
        <v>Hodiny s budíkom</v>
      </c>
      <c r="F86" s="43" t="str">
        <f>IF($B86="","",IFERROR(IF(VLOOKUP($B86,$B$2:$O85,5,0)="","",VLOOKUP($B86,$B$2:$O85,5,0)),""))</f>
        <v>Čierna</v>
      </c>
      <c r="G86" s="43" t="str">
        <f>IF($B86="","",IFERROR(IF(VLOOKUP($B86,$B$2:$O85,6,0)="","",VLOOKUP($B86,$B$2:$O85,6,0)),""))</f>
        <v>Biela</v>
      </c>
      <c r="H86" s="43" t="str">
        <f>IF($B86="","",IFERROR(IF(VLOOKUP($B86,$B$2:$O85,7,0)="","",VLOOKUP($B86,$B$2:$O85,7,0)),""))</f>
        <v>Hnedá</v>
      </c>
      <c r="I86" s="43" t="str">
        <f>IF($B86="","",IFERROR(IF(VLOOKUP($B86,$B$2:$O85,8,0)="","",VLOOKUP($B86,$B$2:$O85,8,0)),""))</f>
        <v>Červená</v>
      </c>
      <c r="J86" s="43" t="str">
        <f>IF($B86="","",IFERROR(IF(VLOOKUP($B86,$B$2:$O85,9,0)="","",VLOOKUP($B86,$B$2:$O85,9,0)),""))</f>
        <v>Zelená</v>
      </c>
      <c r="K86" s="43" t="str">
        <f>IF($B86="","",IFERROR(IF(VLOOKUP($B86,$B$2:$O85,10,0)="","",VLOOKUP($B86,$B$2:$O85,10,0)),""))</f>
        <v>Modrá</v>
      </c>
      <c r="L86" s="43" t="str">
        <f>IF($B86="","",IFERROR(IF(VLOOKUP($B86,$B$2:$O85,11,0)="","",VLOOKUP($B86,$B$2:$O85,11,0)),""))</f>
        <v>Žltá</v>
      </c>
      <c r="M86" s="43" t="str">
        <f>IF($B86="","",IFERROR(IF(VLOOKUP($B86,$B$2:$O85,12,0)="","",VLOOKUP($B86,$B$2:$O85,12,0)),""))</f>
        <v>Fialová</v>
      </c>
      <c r="N86" s="43" t="str">
        <f>IF($B86="","",IFERROR(IF(VLOOKUP($B86,$B$2:$O85,13,0)="","",VLOOKUP($B86,$B$2:$O85,13,0)),""))</f>
        <v>Ružová</v>
      </c>
      <c r="O86" s="43" t="str">
        <f>IF($B86="","",IFERROR(IF(VLOOKUP($B86,$B$2:$O85,14,0)="","",VLOOKUP($B86,$B$2:$O85,14,0)),""))</f>
        <v>Viacfarebná</v>
      </c>
      <c r="P86" s="31"/>
    </row>
    <row r="87" spans="1:16" x14ac:dyDescent="0.25">
      <c r="A87" t="str" cm="1">
        <f t="array" ref="A87">IF(OR(B87="",E87=""),"",CONCATENATE(IFERROR(IF(SEARCH(B87,_xlfn.TEXTJOIN(",",TRUE,IF(E$2:E86=E87,B$2:B86,"")))&gt;0,"Duplikát parametru","Parametr OK"),"Parametr OK"),"; ",MATCH(B87,B:B,0)))</f>
        <v>Parametr OK; 17</v>
      </c>
      <c r="B87" t="str">
        <f>IF('CZ Alfanumerické hodnoty'!B87="","",VLOOKUP('CZ Alfanumerické hodnoty'!B87,'Parametry a typy produktů'!C:D,2,0))</f>
        <v>Typ napájanie</v>
      </c>
      <c r="C87" s="13" t="str" cm="1">
        <f t="array" ref="C87:D87">IF(A87="","",_xlfn.XLOOKUP(B87,'Parametry a typy produktů'!D:D,'Parametry a typy produktů'!A:B,"Parametr nenalezen"))</f>
        <v>Číselníková hodnota</v>
      </c>
      <c r="D87">
        <v>0</v>
      </c>
      <c r="E87" s="30" t="str">
        <f>IF('CZ Alfanumerické hodnoty'!B87="","",HLOOKUP('CZ Alfanumerické hodnoty'!E87,'Parametry a typy produktů'!$F$1:$AW$3,2,0))</f>
        <v>USB adaptéry</v>
      </c>
      <c r="F87" s="43" t="str">
        <f>IF($B87="","",IFERROR(IF(VLOOKUP($B87,$B$2:$O86,5,0)="","",VLOOKUP($B87,$B$2:$O86,5,0)),""))</f>
        <v>Sieťové</v>
      </c>
      <c r="G87" s="43" t="str">
        <f>IF($B87="","",IFERROR(IF(VLOOKUP($B87,$B$2:$O86,6,0)="","",VLOOKUP($B87,$B$2:$O86,6,0)),""))</f>
        <v>Batériové</v>
      </c>
      <c r="H87" s="43" t="str">
        <f>IF($B87="","",IFERROR(IF(VLOOKUP($B87,$B$2:$O86,7,0)="","",VLOOKUP($B87,$B$2:$O86,7,0)),""))</f>
        <v>Bez batérií</v>
      </c>
      <c r="I87" s="43" t="str">
        <f>IF($B87="","",IFERROR(IF(VLOOKUP($B87,$B$2:$O86,8,0)="","",VLOOKUP($B87,$B$2:$O86,8,0)),""))</f>
        <v>230 V</v>
      </c>
      <c r="J87" s="43" t="str">
        <f>IF($B87="","",IFERROR(IF(VLOOKUP($B87,$B$2:$O86,9,0)="","",VLOOKUP($B87,$B$2:$O86,9,0)),""))</f>
        <v>12 V</v>
      </c>
      <c r="K87" s="43" t="str">
        <f>IF($B87="","",IFERROR(IF(VLOOKUP($B87,$B$2:$O86,10,0)="","",VLOOKUP($B87,$B$2:$O86,10,0)),""))</f>
        <v/>
      </c>
      <c r="L87" s="43" t="str">
        <f>IF($B87="","",IFERROR(IF(VLOOKUP($B87,$B$2:$O86,11,0)="","",VLOOKUP($B87,$B$2:$O86,11,0)),""))</f>
        <v/>
      </c>
      <c r="M87" s="43" t="str">
        <f>IF($B87="","",IFERROR(IF(VLOOKUP($B87,$B$2:$O86,12,0)="","",VLOOKUP($B87,$B$2:$O86,12,0)),""))</f>
        <v/>
      </c>
      <c r="N87" s="43" t="str">
        <f>IF($B87="","",IFERROR(IF(VLOOKUP($B87,$B$2:$O86,13,0)="","",VLOOKUP($B87,$B$2:$O86,13,0)),""))</f>
        <v/>
      </c>
      <c r="O87" s="43" t="str">
        <f>IF($B87="","",IFERROR(IF(VLOOKUP($B87,$B$2:$O86,14,0)="","",VLOOKUP($B87,$B$2:$O86,14,0)),""))</f>
        <v/>
      </c>
      <c r="P87" s="31"/>
    </row>
    <row r="88" spans="1:16" x14ac:dyDescent="0.25">
      <c r="A88" t="str" cm="1">
        <f t="array" ref="A88">IF(OR(B88="",E88=""),"",CONCATENATE(IFERROR(IF(SEARCH(B88,_xlfn.TEXTJOIN(",",TRUE,IF(E$2:E87=E88,B$2:B87,"")))&gt;0,"Duplikát parametru","Parametr OK"),"Parametr OK"),"; ",MATCH(B88,B:B,0)))</f>
        <v>Parametr OK; 17</v>
      </c>
      <c r="B88" t="str">
        <f>IF('CZ Alfanumerické hodnoty'!B88="","",VLOOKUP('CZ Alfanumerické hodnoty'!B88,'Parametry a typy produktů'!C:D,2,0))</f>
        <v>Typ napájanie</v>
      </c>
      <c r="C88" s="13" t="str" cm="1">
        <f t="array" ref="C88:D88">IF(A88="","",_xlfn.XLOOKUP(B88,'Parametry a typy produktů'!D:D,'Parametry a typy produktů'!A:B,"Parametr nenalezen"))</f>
        <v>Číselníková hodnota</v>
      </c>
      <c r="D88" s="17">
        <v>0</v>
      </c>
      <c r="E88" s="30" t="str">
        <f>IF('CZ Alfanumerické hodnoty'!B88="","",HLOOKUP('CZ Alfanumerické hodnoty'!E88,'Parametry a typy produktů'!$F$1:$AW$3,2,0))</f>
        <v>Nabíjačky batérií</v>
      </c>
      <c r="F88" s="43" t="str">
        <f>IF($B88="","",IFERROR(IF(VLOOKUP($B88,$B$2:$O87,5,0)="","",VLOOKUP($B88,$B$2:$O87,5,0)),""))</f>
        <v>Sieťové</v>
      </c>
      <c r="G88" s="43" t="str">
        <f>IF($B88="","",IFERROR(IF(VLOOKUP($B88,$B$2:$O87,6,0)="","",VLOOKUP($B88,$B$2:$O87,6,0)),""))</f>
        <v>Batériové</v>
      </c>
      <c r="H88" s="43" t="str">
        <f>IF($B88="","",IFERROR(IF(VLOOKUP($B88,$B$2:$O87,7,0)="","",VLOOKUP($B88,$B$2:$O87,7,0)),""))</f>
        <v>Bez batérií</v>
      </c>
      <c r="I88" s="43" t="str">
        <f>IF($B88="","",IFERROR(IF(VLOOKUP($B88,$B$2:$O87,8,0)="","",VLOOKUP($B88,$B$2:$O87,8,0)),""))</f>
        <v>230 V</v>
      </c>
      <c r="J88" s="43" t="str">
        <f>IF($B88="","",IFERROR(IF(VLOOKUP($B88,$B$2:$O87,9,0)="","",VLOOKUP($B88,$B$2:$O87,9,0)),""))</f>
        <v>12 V</v>
      </c>
      <c r="K88" s="43" t="str">
        <f>IF($B88="","",IFERROR(IF(VLOOKUP($B88,$B$2:$O87,10,0)="","",VLOOKUP($B88,$B$2:$O87,10,0)),""))</f>
        <v/>
      </c>
      <c r="L88" s="43" t="str">
        <f>IF($B88="","",IFERROR(IF(VLOOKUP($B88,$B$2:$O87,11,0)="","",VLOOKUP($B88,$B$2:$O87,11,0)),""))</f>
        <v/>
      </c>
      <c r="M88" s="43" t="str">
        <f>IF($B88="","",IFERROR(IF(VLOOKUP($B88,$B$2:$O87,12,0)="","",VLOOKUP($B88,$B$2:$O87,12,0)),""))</f>
        <v/>
      </c>
      <c r="N88" s="43" t="str">
        <f>IF($B88="","",IFERROR(IF(VLOOKUP($B88,$B$2:$O87,13,0)="","",VLOOKUP($B88,$B$2:$O87,13,0)),""))</f>
        <v/>
      </c>
      <c r="O88" s="43" t="str">
        <f>IF($B88="","",IFERROR(IF(VLOOKUP($B88,$B$2:$O87,14,0)="","",VLOOKUP($B88,$B$2:$O87,14,0)),""))</f>
        <v/>
      </c>
      <c r="P88" s="31"/>
    </row>
    <row r="89" spans="1:16" x14ac:dyDescent="0.25">
      <c r="A89" t="str" cm="1">
        <f t="array" ref="A89">IF(OR(B89="",E89=""),"",CONCATENATE(IFERROR(IF(SEARCH(B89,_xlfn.TEXTJOIN(",",TRUE,IF(E$2:E88=E89,B$2:B88,"")))&gt;0,"Duplikát parametru","Parametr OK"),"Parametr OK"),"; ",MATCH(B89,B:B,0)))</f>
        <v>Parametr OK; 67</v>
      </c>
      <c r="B89" t="str">
        <f>IF('CZ Alfanumerické hodnoty'!B89="","",VLOOKUP('CZ Alfanumerické hodnoty'!B89,'Parametry a typy produktů'!C:D,2,0))</f>
        <v>Typ batérie</v>
      </c>
      <c r="C89" s="13" t="str" cm="1">
        <f t="array" ref="C89:D89">IF(A89="","",_xlfn.XLOOKUP(B89,'Parametry a typy produktů'!D:D,'Parametry a typy produktů'!A:B,"Parametr nenalezen"))</f>
        <v>Multihodnota</v>
      </c>
      <c r="D89">
        <v>0</v>
      </c>
      <c r="E89" s="30" t="str">
        <f>IF('CZ Alfanumerické hodnoty'!B89="","",HLOOKUP('CZ Alfanumerické hodnoty'!E89,'Parametry a typy produktů'!$F$1:$AW$3,2,0))</f>
        <v>Nabíjačky batérií</v>
      </c>
      <c r="F89" s="43" t="str">
        <f>IF($B89="","",IFERROR(IF(VLOOKUP($B89,$B$2:$O88,5,0)="","",VLOOKUP($B89,$B$2:$O88,5,0)),""))</f>
        <v>Integrovaná|AAA|AA|LI-Ion 18650</v>
      </c>
      <c r="G89" s="43" t="str">
        <f>IF($B89="","",IFERROR(IF(VLOOKUP($B89,$B$2:$O88,6,0)="","",VLOOKUP($B89,$B$2:$O88,6,0)),""))</f>
        <v/>
      </c>
      <c r="H89" s="43" t="str">
        <f>IF($B89="","",IFERROR(IF(VLOOKUP($B89,$B$2:$O88,7,0)="","",VLOOKUP($B89,$B$2:$O88,7,0)),""))</f>
        <v/>
      </c>
      <c r="I89" s="43" t="str">
        <f>IF($B89="","",IFERROR(IF(VLOOKUP($B89,$B$2:$O88,8,0)="","",VLOOKUP($B89,$B$2:$O88,8,0)),""))</f>
        <v/>
      </c>
      <c r="J89" s="43" t="str">
        <f>IF($B89="","",IFERROR(IF(VLOOKUP($B89,$B$2:$O88,9,0)="","",VLOOKUP($B89,$B$2:$O88,9,0)),""))</f>
        <v/>
      </c>
      <c r="K89" s="43" t="str">
        <f>IF($B89="","",IFERROR(IF(VLOOKUP($B89,$B$2:$O88,10,0)="","",VLOOKUP($B89,$B$2:$O88,10,0)),""))</f>
        <v/>
      </c>
      <c r="L89" s="43" t="str">
        <f>IF($B89="","",IFERROR(IF(VLOOKUP($B89,$B$2:$O88,11,0)="","",VLOOKUP($B89,$B$2:$O88,11,0)),""))</f>
        <v/>
      </c>
      <c r="M89" s="43" t="str">
        <f>IF($B89="","",IFERROR(IF(VLOOKUP($B89,$B$2:$O88,12,0)="","",VLOOKUP($B89,$B$2:$O88,12,0)),""))</f>
        <v/>
      </c>
      <c r="N89" s="43" t="str">
        <f>IF($B89="","",IFERROR(IF(VLOOKUP($B89,$B$2:$O88,13,0)="","",VLOOKUP($B89,$B$2:$O88,13,0)),""))</f>
        <v/>
      </c>
      <c r="O89" s="43" t="str">
        <f>IF($B89="","",IFERROR(IF(VLOOKUP($B89,$B$2:$O88,14,0)="","",VLOOKUP($B89,$B$2:$O88,14,0)),""))</f>
        <v/>
      </c>
      <c r="P89" s="31"/>
    </row>
    <row r="90" spans="1:16" x14ac:dyDescent="0.25">
      <c r="A90" t="str" cm="1">
        <f t="array" ref="A90">IF(OR(B90="",E90=""),"",CONCATENATE(IFERROR(IF(SEARCH(B90,_xlfn.TEXTJOIN(",",TRUE,IF(E$2:E89=E90,B$2:B89,"")))&gt;0,"Duplikát parametru","Parametr OK"),"Parametr OK"),"; ",MATCH(B90,B:B,0)))</f>
        <v>Parametr OK; 2</v>
      </c>
      <c r="B90" t="str">
        <f>IF('CZ Alfanumerické hodnoty'!B90="","",VLOOKUP('CZ Alfanumerické hodnoty'!B90,'Parametry a typy produktů'!C:D,2,0))</f>
        <v>Vnútorné / vonkajšie použitie</v>
      </c>
      <c r="C90" s="13" t="str" cm="1">
        <f t="array" ref="C90:D90">IF(A90="","",_xlfn.XLOOKUP(B90,'Parametry a typy produktů'!D:D,'Parametry a typy produktů'!A:B,"Parametr nenalezen"))</f>
        <v>Číselníková hodnota</v>
      </c>
      <c r="D90">
        <v>0</v>
      </c>
      <c r="E90" s="30" t="str">
        <f>IF('CZ Alfanumerické hodnoty'!B90="","",HLOOKUP('CZ Alfanumerické hodnoty'!E90,'Parametry a typy produktů'!$F$1:$AW$3,2,0))</f>
        <v>Časovače</v>
      </c>
      <c r="F90" s="43" t="str">
        <f>IF($B90="","",IFERROR(IF(VLOOKUP($B90,$B$2:$O89,5,0)="","",VLOOKUP($B90,$B$2:$O89,5,0)),""))</f>
        <v>Vnútorné</v>
      </c>
      <c r="G90" s="43" t="str">
        <f>IF($B90="","",IFERROR(IF(VLOOKUP($B90,$B$2:$O89,6,0)="","",VLOOKUP($B90,$B$2:$O89,6,0)),""))</f>
        <v>Vonkajšie</v>
      </c>
      <c r="H90" s="43" t="str">
        <f>IF($B90="","",IFERROR(IF(VLOOKUP($B90,$B$2:$O89,7,0)="","",VLOOKUP($B90,$B$2:$O89,7,0)),""))</f>
        <v/>
      </c>
      <c r="I90" s="43" t="str">
        <f>IF($B90="","",IFERROR(IF(VLOOKUP($B90,$B$2:$O89,8,0)="","",VLOOKUP($B90,$B$2:$O89,8,0)),""))</f>
        <v/>
      </c>
      <c r="J90" s="43" t="str">
        <f>IF($B90="","",IFERROR(IF(VLOOKUP($B90,$B$2:$O89,9,0)="","",VLOOKUP($B90,$B$2:$O89,9,0)),""))</f>
        <v/>
      </c>
      <c r="K90" s="43" t="str">
        <f>IF($B90="","",IFERROR(IF(VLOOKUP($B90,$B$2:$O89,10,0)="","",VLOOKUP($B90,$B$2:$O89,10,0)),""))</f>
        <v/>
      </c>
      <c r="L90" s="43" t="str">
        <f>IF($B90="","",IFERROR(IF(VLOOKUP($B90,$B$2:$O89,11,0)="","",VLOOKUP($B90,$B$2:$O89,11,0)),""))</f>
        <v/>
      </c>
      <c r="M90" s="43" t="str">
        <f>IF($B90="","",IFERROR(IF(VLOOKUP($B90,$B$2:$O89,12,0)="","",VLOOKUP($B90,$B$2:$O89,12,0)),""))</f>
        <v/>
      </c>
      <c r="N90" s="43" t="str">
        <f>IF($B90="","",IFERROR(IF(VLOOKUP($B90,$B$2:$O89,13,0)="","",VLOOKUP($B90,$B$2:$O89,13,0)),""))</f>
        <v/>
      </c>
      <c r="O90" s="43" t="str">
        <f>IF($B90="","",IFERROR(IF(VLOOKUP($B90,$B$2:$O89,14,0)="","",VLOOKUP($B90,$B$2:$O89,14,0)),""))</f>
        <v/>
      </c>
      <c r="P90" s="31"/>
    </row>
    <row r="91" spans="1:16" x14ac:dyDescent="0.25">
      <c r="A91" t="str" cm="1">
        <f t="array" ref="A91">IF(OR(B91="",E91=""),"",CONCATENATE(IFERROR(IF(SEARCH(B91,_xlfn.TEXTJOIN(",",TRUE,IF(E$2:E90=E91,B$2:B90,"")))&gt;0,"Duplikát parametru","Parametr OK"),"Parametr OK"),"; ",MATCH(B91,B:B,0)))</f>
        <v>Parametr OK; 91</v>
      </c>
      <c r="B91" t="str">
        <f>IF('CZ Alfanumerické hodnoty'!B91="","",VLOOKUP('CZ Alfanumerické hodnoty'!B91,'Parametry a typy produktů'!C:D,2,0))</f>
        <v>Časový úsek</v>
      </c>
      <c r="C91" s="13" t="str" cm="1">
        <f t="array" ref="C91:D91">IF(A91="","",_xlfn.XLOOKUP(B91,'Parametry a typy produktů'!D:D,'Parametry a typy produktů'!A:B,"Parametr nenalezen"))</f>
        <v>Číselníková hodnota</v>
      </c>
      <c r="D91" s="17">
        <v>0</v>
      </c>
      <c r="E91" s="30" t="str">
        <f>IF('CZ Alfanumerické hodnoty'!B91="","",HLOOKUP('CZ Alfanumerické hodnoty'!E91,'Parametry a typy produktů'!$F$1:$AW$3,2,0))</f>
        <v>Časovače</v>
      </c>
      <c r="F91" s="43" t="s">
        <v>544</v>
      </c>
      <c r="G91" s="43" t="s">
        <v>545</v>
      </c>
      <c r="H91" s="43" t="str">
        <f>IF($B91="","",IFERROR(IF(VLOOKUP($B91,$B$2:$O90,7,0)="","",VLOOKUP($B91,$B$2:$O90,7,0)),""))</f>
        <v/>
      </c>
      <c r="I91" s="43" t="str">
        <f>IF($B91="","",IFERROR(IF(VLOOKUP($B91,$B$2:$O90,8,0)="","",VLOOKUP($B91,$B$2:$O90,8,0)),""))</f>
        <v/>
      </c>
      <c r="J91" s="43" t="str">
        <f>IF($B91="","",IFERROR(IF(VLOOKUP($B91,$B$2:$O90,9,0)="","",VLOOKUP($B91,$B$2:$O90,9,0)),""))</f>
        <v/>
      </c>
      <c r="K91" s="43" t="str">
        <f>IF($B91="","",IFERROR(IF(VLOOKUP($B91,$B$2:$O90,10,0)="","",VLOOKUP($B91,$B$2:$O90,10,0)),""))</f>
        <v/>
      </c>
      <c r="L91" s="43" t="str">
        <f>IF($B91="","",IFERROR(IF(VLOOKUP($B91,$B$2:$O90,11,0)="","",VLOOKUP($B91,$B$2:$O90,11,0)),""))</f>
        <v/>
      </c>
      <c r="M91" s="43" t="str">
        <f>IF($B91="","",IFERROR(IF(VLOOKUP($B91,$B$2:$O90,12,0)="","",VLOOKUP($B91,$B$2:$O90,12,0)),""))</f>
        <v/>
      </c>
      <c r="N91" s="43" t="str">
        <f>IF($B91="","",IFERROR(IF(VLOOKUP($B91,$B$2:$O90,13,0)="","",VLOOKUP($B91,$B$2:$O90,13,0)),""))</f>
        <v/>
      </c>
      <c r="O91" s="43" t="str">
        <f>IF($B91="","",IFERROR(IF(VLOOKUP($B91,$B$2:$O90,14,0)="","",VLOOKUP($B91,$B$2:$O90,14,0)),""))</f>
        <v/>
      </c>
      <c r="P91" s="31"/>
    </row>
    <row r="92" spans="1:16" x14ac:dyDescent="0.25">
      <c r="A92" t="str" cm="1">
        <f t="array" ref="A92">IF(OR(B92="",E92=""),"",CONCATENATE(IFERROR(IF(SEARCH(B92,_xlfn.TEXTJOIN(",",TRUE,IF(E$2:E91=E92,B$2:B91,"")))&gt;0,"Duplikát parametru","Parametr OK"),"Parametr OK"),"; ",MATCH(B92,B:B,0)))</f>
        <v>Parametr OK; 2</v>
      </c>
      <c r="B92" t="str">
        <f>IF('CZ Alfanumerické hodnoty'!B92="","",VLOOKUP('CZ Alfanumerické hodnoty'!B92,'Parametry a typy produktů'!C:D,2,0))</f>
        <v>Vnútorné / vonkajšie použitie</v>
      </c>
      <c r="C92" s="13" t="str" cm="1">
        <f t="array" ref="C92:D92">IF(A92="","",_xlfn.XLOOKUP(B92,'Parametry a typy produktů'!D:D,'Parametry a typy produktů'!A:B,"Parametr nenalezen"))</f>
        <v>Číselníková hodnota</v>
      </c>
      <c r="D92">
        <v>0</v>
      </c>
      <c r="E92" s="30" t="str">
        <f>IF('CZ Alfanumerické hodnoty'!B92="","",HLOOKUP('CZ Alfanumerické hodnoty'!E92,'Parametry a typy produktů'!$F$1:$AW$3,2,0))</f>
        <v xml:space="preserve">Diaľkovo ovládané zásuvky </v>
      </c>
      <c r="F92" s="43" t="str">
        <f>IF($B92="","",IFERROR(IF(VLOOKUP($B92,$B$2:$O91,5,0)="","",VLOOKUP($B92,$B$2:$O91,5,0)),""))</f>
        <v>Vnútorné</v>
      </c>
      <c r="G92" s="43" t="str">
        <f>IF($B92="","",IFERROR(IF(VLOOKUP($B92,$B$2:$O91,6,0)="","",VLOOKUP($B92,$B$2:$O91,6,0)),""))</f>
        <v>Vonkajšie</v>
      </c>
      <c r="H92" s="43" t="str">
        <f>IF($B92="","",IFERROR(IF(VLOOKUP($B92,$B$2:$O91,7,0)="","",VLOOKUP($B92,$B$2:$O91,7,0)),""))</f>
        <v/>
      </c>
      <c r="I92" s="43" t="str">
        <f>IF($B92="","",IFERROR(IF(VLOOKUP($B92,$B$2:$O91,8,0)="","",VLOOKUP($B92,$B$2:$O91,8,0)),""))</f>
        <v/>
      </c>
      <c r="J92" s="43" t="str">
        <f>IF($B92="","",IFERROR(IF(VLOOKUP($B92,$B$2:$O91,9,0)="","",VLOOKUP($B92,$B$2:$O91,9,0)),""))</f>
        <v/>
      </c>
      <c r="K92" s="43" t="str">
        <f>IF($B92="","",IFERROR(IF(VLOOKUP($B92,$B$2:$O91,10,0)="","",VLOOKUP($B92,$B$2:$O91,10,0)),""))</f>
        <v/>
      </c>
      <c r="L92" s="43" t="str">
        <f>IF($B92="","",IFERROR(IF(VLOOKUP($B92,$B$2:$O91,11,0)="","",VLOOKUP($B92,$B$2:$O91,11,0)),""))</f>
        <v/>
      </c>
      <c r="M92" s="43" t="str">
        <f>IF($B92="","",IFERROR(IF(VLOOKUP($B92,$B$2:$O91,12,0)="","",VLOOKUP($B92,$B$2:$O91,12,0)),""))</f>
        <v/>
      </c>
      <c r="N92" s="43" t="str">
        <f>IF($B92="","",IFERROR(IF(VLOOKUP($B92,$B$2:$O91,13,0)="","",VLOOKUP($B92,$B$2:$O91,13,0)),""))</f>
        <v/>
      </c>
      <c r="O92" s="43" t="str">
        <f>IF($B92="","",IFERROR(IF(VLOOKUP($B92,$B$2:$O91,14,0)="","",VLOOKUP($B92,$B$2:$O91,14,0)),""))</f>
        <v/>
      </c>
      <c r="P92" s="31"/>
    </row>
    <row r="93" spans="1:16" x14ac:dyDescent="0.25">
      <c r="A93" t="str" cm="1">
        <f t="array" ref="A93">IF(OR(B93="",E93=""),"",CONCATENATE(IFERROR(IF(SEARCH(B93,_xlfn.TEXTJOIN(",",TRUE,IF(E$2:E92=E93,B$2:B92,"")))&gt;0,"Duplikát parametru","Parametr OK"),"Parametr OK"),"; ",MATCH(B93,B:B,0)))</f>
        <v>Parametr OK; 93</v>
      </c>
      <c r="B93" t="str">
        <f>IF('CZ Alfanumerické hodnoty'!B93="","",VLOOKUP('CZ Alfanumerické hodnoty'!B93,'Parametry a typy produktů'!C:D,2,0))</f>
        <v>Druh komunikácie</v>
      </c>
      <c r="C93" s="13" t="str" cm="1">
        <f t="array" ref="C93:D93">IF(A93="","",_xlfn.XLOOKUP(B93,'Parametry a typy produktů'!D:D,'Parametry a typy produktů'!A:B,"Parametr nenalezen"))</f>
        <v>Číselníková hodnota</v>
      </c>
      <c r="D93" s="17">
        <v>0</v>
      </c>
      <c r="E93" s="30" t="str">
        <f>IF('CZ Alfanumerické hodnoty'!B93="","",HLOOKUP('CZ Alfanumerické hodnoty'!E93,'Parametry a typy produktů'!$F$1:$AW$3,2,0))</f>
        <v xml:space="preserve">Diaľkovo ovládané zásuvky </v>
      </c>
      <c r="F93" s="43" t="s">
        <v>509</v>
      </c>
      <c r="G93" s="43" t="s">
        <v>456</v>
      </c>
      <c r="H93" s="43" t="s">
        <v>510</v>
      </c>
      <c r="I93" s="43" t="str">
        <f>IF($B93="","",IFERROR(IF(VLOOKUP($B93,$B$2:$O92,8,0)="","",VLOOKUP($B93,$B$2:$O92,8,0)),""))</f>
        <v/>
      </c>
      <c r="J93" s="43" t="str">
        <f>IF($B93="","",IFERROR(IF(VLOOKUP($B93,$B$2:$O92,9,0)="","",VLOOKUP($B93,$B$2:$O92,9,0)),""))</f>
        <v/>
      </c>
      <c r="K93" s="43" t="str">
        <f>IF($B93="","",IFERROR(IF(VLOOKUP($B93,$B$2:$O92,10,0)="","",VLOOKUP($B93,$B$2:$O92,10,0)),""))</f>
        <v/>
      </c>
      <c r="L93" s="43" t="str">
        <f>IF($B93="","",IFERROR(IF(VLOOKUP($B93,$B$2:$O92,11,0)="","",VLOOKUP($B93,$B$2:$O92,11,0)),""))</f>
        <v/>
      </c>
      <c r="M93" s="43" t="str">
        <f>IF($B93="","",IFERROR(IF(VLOOKUP($B93,$B$2:$O92,12,0)="","",VLOOKUP($B93,$B$2:$O92,12,0)),""))</f>
        <v/>
      </c>
      <c r="N93" s="43" t="str">
        <f>IF($B93="","",IFERROR(IF(VLOOKUP($B93,$B$2:$O92,13,0)="","",VLOOKUP($B93,$B$2:$O92,13,0)),""))</f>
        <v/>
      </c>
      <c r="O93" s="43" t="str">
        <f>IF($B93="","",IFERROR(IF(VLOOKUP($B93,$B$2:$O92,14,0)="","",VLOOKUP($B93,$B$2:$O92,14,0)),""))</f>
        <v/>
      </c>
      <c r="P93" s="31"/>
    </row>
    <row r="94" spans="1:16" x14ac:dyDescent="0.25">
      <c r="A94" t="str" cm="1">
        <f t="array" ref="A94">IF(OR(B94="",E94=""),"",CONCATENATE(IFERROR(IF(SEARCH(B94,_xlfn.TEXTJOIN(",",TRUE,IF(E$2:E93=E94,B$2:B93,"")))&gt;0,"Duplikát parametru","Parametr OK"),"Parametr OK"),"; ",MATCH(B94,B:B,0)))</f>
        <v>Parametr OK; 24</v>
      </c>
      <c r="B94" t="str">
        <f>IF('CZ Alfanumerické hodnoty'!B94="","",VLOOKUP('CZ Alfanumerické hodnoty'!B94,'Parametry a typy produktů'!C:D,2,0))</f>
        <v>Stupeň krytia (IP)</v>
      </c>
      <c r="C94" s="13" t="str" cm="1">
        <f t="array" ref="C94:D94">IF(A94="","",_xlfn.XLOOKUP(B94,'Parametry a typy produktů'!D:D,'Parametry a typy produktů'!A:B,"Parametr nenalezen"))</f>
        <v>Číselníková hodnota</v>
      </c>
      <c r="D94">
        <v>0</v>
      </c>
      <c r="E94" s="30" t="str">
        <f>IF('CZ Alfanumerické hodnoty'!B94="","",HLOOKUP('CZ Alfanumerické hodnoty'!E94,'Parametry a typy produktů'!$F$1:$AW$3,2,0))</f>
        <v>Konvektory</v>
      </c>
      <c r="F94" s="43" t="str">
        <f>IF($B94="","",IFERROR(IF(VLOOKUP($B94,$B$2:$O93,5,0)="","",VLOOKUP($B94,$B$2:$O93,5,0)),""))</f>
        <v>IP20</v>
      </c>
      <c r="G94" s="43" t="str">
        <f>IF($B94="","",IFERROR(IF(VLOOKUP($B94,$B$2:$O93,6,0)="","",VLOOKUP($B94,$B$2:$O93,6,0)),""))</f>
        <v>IP44</v>
      </c>
      <c r="H94" s="43" t="str">
        <f>IF($B94="","",IFERROR(IF(VLOOKUP($B94,$B$2:$O93,7,0)="","",VLOOKUP($B94,$B$2:$O93,7,0)),""))</f>
        <v>IP54</v>
      </c>
      <c r="I94" s="43" t="str">
        <f>IF($B94="","",IFERROR(IF(VLOOKUP($B94,$B$2:$O93,8,0)="","",VLOOKUP($B94,$B$2:$O93,8,0)),""))</f>
        <v>IP65+</v>
      </c>
      <c r="J94" s="43" t="str">
        <f>IF($B94="","",IFERROR(IF(VLOOKUP($B94,$B$2:$O93,9,0)="","",VLOOKUP($B94,$B$2:$O93,9,0)),""))</f>
        <v/>
      </c>
      <c r="K94" s="43" t="str">
        <f>IF($B94="","",IFERROR(IF(VLOOKUP($B94,$B$2:$O93,10,0)="","",VLOOKUP($B94,$B$2:$O93,10,0)),""))</f>
        <v/>
      </c>
      <c r="L94" s="43" t="str">
        <f>IF($B94="","",IFERROR(IF(VLOOKUP($B94,$B$2:$O93,11,0)="","",VLOOKUP($B94,$B$2:$O93,11,0)),""))</f>
        <v/>
      </c>
      <c r="M94" s="43" t="str">
        <f>IF($B94="","",IFERROR(IF(VLOOKUP($B94,$B$2:$O93,12,0)="","",VLOOKUP($B94,$B$2:$O93,12,0)),""))</f>
        <v/>
      </c>
      <c r="N94" s="43" t="str">
        <f>IF($B94="","",IFERROR(IF(VLOOKUP($B94,$B$2:$O93,13,0)="","",VLOOKUP($B94,$B$2:$O93,13,0)),""))</f>
        <v/>
      </c>
      <c r="O94" s="43" t="str">
        <f>IF($B94="","",IFERROR(IF(VLOOKUP($B94,$B$2:$O93,14,0)="","",VLOOKUP($B94,$B$2:$O93,14,0)),""))</f>
        <v/>
      </c>
      <c r="P94" s="31"/>
    </row>
    <row r="95" spans="1:16" x14ac:dyDescent="0.25">
      <c r="A95" t="str" cm="1">
        <f t="array" ref="A95">IF(OR(B95="",E95=""),"",CONCATENATE(IFERROR(IF(SEARCH(B95,_xlfn.TEXTJOIN(",",TRUE,IF(E$2:E94=E95,B$2:B94,"")))&gt;0,"Duplikát parametru","Parametr OK"),"Parametr OK"),"; ",MATCH(B95,B:B,0)))</f>
        <v>Parametr OK; 95</v>
      </c>
      <c r="B95" t="str">
        <f>IF('CZ Alfanumerické hodnoty'!B95="","",VLOOKUP('CZ Alfanumerické hodnoty'!B95,'Parametry a typy produktů'!C:D,2,0))</f>
        <v>Druh merania</v>
      </c>
      <c r="C95" s="13" t="str" cm="1">
        <f t="array" ref="C95:D95">IF(A95="","",_xlfn.XLOOKUP(B95,'Parametry a typy produktů'!D:D,'Parametry a typy produktů'!A:B,"Parametr nenalezen"))</f>
        <v>Číselníková hodnota</v>
      </c>
      <c r="D95">
        <v>0</v>
      </c>
      <c r="E95" s="30" t="str">
        <f>IF('CZ Alfanumerické hodnoty'!B95="","",HLOOKUP('CZ Alfanumerické hodnoty'!E95,'Parametry a typy produktů'!$F$1:$AW$3,2,0))</f>
        <v>Teplomery</v>
      </c>
      <c r="F95" s="43" t="s">
        <v>463</v>
      </c>
      <c r="G95" s="43" t="s">
        <v>464</v>
      </c>
      <c r="H95" s="43" t="s">
        <v>465</v>
      </c>
      <c r="I95" s="43" t="str">
        <f>IF($B95="","",IFERROR(IF(VLOOKUP($B95,$B$2:$O94,8,0)="","",VLOOKUP($B95,$B$2:$O94,8,0)),""))</f>
        <v/>
      </c>
      <c r="J95" s="43" t="str">
        <f>IF($B95="","",IFERROR(IF(VLOOKUP($B95,$B$2:$O94,9,0)="","",VLOOKUP($B95,$B$2:$O94,9,0)),""))</f>
        <v/>
      </c>
      <c r="K95" s="43" t="str">
        <f>IF($B95="","",IFERROR(IF(VLOOKUP($B95,$B$2:$O94,10,0)="","",VLOOKUP($B95,$B$2:$O94,10,0)),""))</f>
        <v/>
      </c>
      <c r="L95" s="43" t="str">
        <f>IF($B95="","",IFERROR(IF(VLOOKUP($B95,$B$2:$O94,11,0)="","",VLOOKUP($B95,$B$2:$O94,11,0)),""))</f>
        <v/>
      </c>
      <c r="M95" s="43" t="str">
        <f>IF($B95="","",IFERROR(IF(VLOOKUP($B95,$B$2:$O94,12,0)="","",VLOOKUP($B95,$B$2:$O94,12,0)),""))</f>
        <v/>
      </c>
      <c r="N95" s="43" t="str">
        <f>IF($B95="","",IFERROR(IF(VLOOKUP($B95,$B$2:$O94,13,0)="","",VLOOKUP($B95,$B$2:$O94,13,0)),""))</f>
        <v/>
      </c>
      <c r="O95" s="43" t="str">
        <f>IF($B95="","",IFERROR(IF(VLOOKUP($B95,$B$2:$O94,14,0)="","",VLOOKUP($B95,$B$2:$O94,14,0)),""))</f>
        <v/>
      </c>
    </row>
    <row r="96" spans="1:16" x14ac:dyDescent="0.25">
      <c r="A96" t="str" cm="1">
        <f t="array" ref="A96">IF(OR(B96="",E96=""),"",CONCATENATE(IFERROR(IF(SEARCH(B96,_xlfn.TEXTJOIN(",",TRUE,IF(E$2:E95=E96,B$2:B95,"")))&gt;0,"Duplikát parametru","Parametr OK"),"Parametr OK"),"; ",MATCH(B96,B:B,0)))</f>
        <v>Parametr OK; 96</v>
      </c>
      <c r="B96" t="str">
        <f>IF('CZ Alfanumerické hodnoty'!B96="","",VLOOKUP('CZ Alfanumerické hodnoty'!B96,'Parametry a typy produktů'!C:D,2,0))</f>
        <v xml:space="preserve">Rozsah merania teploty </v>
      </c>
      <c r="C96" s="13" t="str" cm="1">
        <f t="array" ref="C96:D96">IF(A96="","",_xlfn.XLOOKUP(B96,'Parametry a typy produktů'!D:D,'Parametry a typy produktů'!A:B,"Parametr nenalezen"))</f>
        <v>Číselníková hodnota</v>
      </c>
      <c r="D96">
        <v>0</v>
      </c>
      <c r="E96" s="30" t="str">
        <f>IF('CZ Alfanumerické hodnoty'!B96="","",HLOOKUP('CZ Alfanumerické hodnoty'!E96,'Parametry a typy produktů'!$F$1:$AW$3,2,0))</f>
        <v>Teplomery</v>
      </c>
      <c r="F96" s="31" t="s">
        <v>511</v>
      </c>
      <c r="G96" s="31" t="s">
        <v>513</v>
      </c>
      <c r="H96" s="31" t="s">
        <v>512</v>
      </c>
      <c r="I96" s="43" t="str">
        <f>IF($B96="","",IFERROR(IF(VLOOKUP($B96,$B$2:$O95,8,0)="","",VLOOKUP($B96,$B$2:$O95,8,0)),""))</f>
        <v/>
      </c>
      <c r="J96" s="43" t="str">
        <f>IF($B96="","",IFERROR(IF(VLOOKUP($B96,$B$2:$O95,9,0)="","",VLOOKUP($B96,$B$2:$O95,9,0)),""))</f>
        <v/>
      </c>
      <c r="K96" s="43" t="str">
        <f>IF($B96="","",IFERROR(IF(VLOOKUP($B96,$B$2:$O95,10,0)="","",VLOOKUP($B96,$B$2:$O95,10,0)),""))</f>
        <v/>
      </c>
      <c r="L96" s="43" t="str">
        <f>IF($B96="","",IFERROR(IF(VLOOKUP($B96,$B$2:$O95,11,0)="","",VLOOKUP($B96,$B$2:$O95,11,0)),""))</f>
        <v/>
      </c>
      <c r="M96" s="43" t="str">
        <f>IF($B96="","",IFERROR(IF(VLOOKUP($B96,$B$2:$O95,12,0)="","",VLOOKUP($B96,$B$2:$O95,12,0)),""))</f>
        <v/>
      </c>
      <c r="N96" s="43" t="str">
        <f>IF($B96="","",IFERROR(IF(VLOOKUP($B96,$B$2:$O95,13,0)="","",VLOOKUP($B96,$B$2:$O95,13,0)),""))</f>
        <v/>
      </c>
      <c r="O96" s="43" t="str">
        <f>IF($B96="","",IFERROR(IF(VLOOKUP($B96,$B$2:$O95,14,0)="","",VLOOKUP($B96,$B$2:$O95,14,0)),""))</f>
        <v/>
      </c>
    </row>
    <row r="97" spans="1:15" x14ac:dyDescent="0.25">
      <c r="A97" t="str" cm="1">
        <f t="array" ref="A97">IF(OR(B97="",E97=""),"",CONCATENATE(IFERROR(IF(SEARCH(B97,_xlfn.TEXTJOIN(",",TRUE,IF(E$2:E96=E97,B$2:B96,"")))&gt;0,"Duplikát parametru","Parametr OK"),"Parametr OK"),"; ",MATCH(B97,B:B,0)))</f>
        <v>Parametr OK; 33</v>
      </c>
      <c r="B97" t="str">
        <f>IF('CZ Alfanumerické hodnoty'!B97="","",VLOOKUP('CZ Alfanumerické hodnoty'!B97,'Parametry a typy produktů'!C:D,2,0))</f>
        <v>Farba</v>
      </c>
      <c r="C97" s="13" t="str" cm="1">
        <f t="array" ref="C97:D97">IF(A97="","",_xlfn.XLOOKUP(B97,'Parametry a typy produktů'!D:D,'Parametry a typy produktů'!A:B,"Parametr nenalezen"))</f>
        <v>Číselníková hodnota</v>
      </c>
      <c r="D97">
        <v>0</v>
      </c>
      <c r="E97" s="30" t="str">
        <f>IF('CZ Alfanumerické hodnoty'!B97="","",HLOOKUP('CZ Alfanumerické hodnoty'!E97,'Parametry a typy produktů'!$F$1:$AW$3,2,0))</f>
        <v>Izolačné PVC pásiky</v>
      </c>
      <c r="F97" s="43" t="str">
        <f>IF($B97="","",IFERROR(IF(VLOOKUP($B97,$B$2:$O96,5,0)="","",VLOOKUP($B97,$B$2:$O96,5,0)),""))</f>
        <v>Čierna</v>
      </c>
      <c r="G97" s="43" t="str">
        <f>IF($B97="","",IFERROR(IF(VLOOKUP($B97,$B$2:$O96,6,0)="","",VLOOKUP($B97,$B$2:$O96,6,0)),""))</f>
        <v>Biela</v>
      </c>
      <c r="H97" s="43" t="str">
        <f>IF($B97="","",IFERROR(IF(VLOOKUP($B97,$B$2:$O96,7,0)="","",VLOOKUP($B97,$B$2:$O96,7,0)),""))</f>
        <v>Hnedá</v>
      </c>
      <c r="I97" s="43" t="str">
        <f>IF($B97="","",IFERROR(IF(VLOOKUP($B97,$B$2:$O96,8,0)="","",VLOOKUP($B97,$B$2:$O96,8,0)),""))</f>
        <v>Červená</v>
      </c>
      <c r="J97" s="43" t="str">
        <f>IF($B97="","",IFERROR(IF(VLOOKUP($B97,$B$2:$O96,9,0)="","",VLOOKUP($B97,$B$2:$O96,9,0)),""))</f>
        <v>Zelená</v>
      </c>
      <c r="K97" s="43" t="str">
        <f>IF($B97="","",IFERROR(IF(VLOOKUP($B97,$B$2:$O96,10,0)="","",VLOOKUP($B97,$B$2:$O96,10,0)),""))</f>
        <v>Modrá</v>
      </c>
      <c r="L97" s="43" t="str">
        <f>IF($B97="","",IFERROR(IF(VLOOKUP($B97,$B$2:$O96,11,0)="","",VLOOKUP($B97,$B$2:$O96,11,0)),""))</f>
        <v>Žltá</v>
      </c>
      <c r="M97" s="43" t="str">
        <f>IF($B97="","",IFERROR(IF(VLOOKUP($B97,$B$2:$O96,12,0)="","",VLOOKUP($B97,$B$2:$O96,12,0)),""))</f>
        <v>Fialová</v>
      </c>
      <c r="N97" s="43" t="str">
        <f>IF($B97="","",IFERROR(IF(VLOOKUP($B97,$B$2:$O96,13,0)="","",VLOOKUP($B97,$B$2:$O96,13,0)),""))</f>
        <v>Ružová</v>
      </c>
      <c r="O97" s="43" t="str">
        <f>IF($B97="","",IFERROR(IF(VLOOKUP($B97,$B$2:$O96,14,0)="","",VLOOKUP($B97,$B$2:$O96,14,0)),""))</f>
        <v>Viacfarebná</v>
      </c>
    </row>
    <row r="98" spans="1:15" x14ac:dyDescent="0.25">
      <c r="A98" t="str" cm="1">
        <f t="array" ref="A98">IF(OR(B98="",E98=""),"",CONCATENATE(IFERROR(IF(SEARCH(B98,_xlfn.TEXTJOIN(",",TRUE,IF(E$2:E97=E98,B$2:B97,"")))&gt;0,"Duplikát parametru","Parametr OK"),"Parametr OK"),"; ",MATCH(B98,B:B,0)))</f>
        <v>Parametr OK; 33</v>
      </c>
      <c r="B98" t="str">
        <f>IF('CZ Alfanumerické hodnoty'!B98="","",VLOOKUP('CZ Alfanumerické hodnoty'!B98,'Parametry a typy produktů'!C:D,2,0))</f>
        <v>Farba</v>
      </c>
      <c r="C98" s="13" t="str" cm="1">
        <f t="array" ref="C98:D98">IF(A98="","",_xlfn.XLOOKUP(B98,'Parametry a typy produktů'!D:D,'Parametry a typy produktů'!A:B,"Parametr nenalezen"))</f>
        <v>Číselníková hodnota</v>
      </c>
      <c r="D98">
        <v>0</v>
      </c>
      <c r="E98" s="30" t="str">
        <f>IF('CZ Alfanumerické hodnoty'!B98="","",HLOOKUP('CZ Alfanumerické hodnoty'!E98,'Parametry a typy produktů'!$F$1:$AW$3,2,0))</f>
        <v>Instalačný materiál</v>
      </c>
      <c r="F98" s="43" t="str">
        <f>IF($B98="","",IFERROR(IF(VLOOKUP($B98,$B$2:$O97,5,0)="","",VLOOKUP($B98,$B$2:$O97,5,0)),""))</f>
        <v>Čierna</v>
      </c>
      <c r="G98" s="43" t="str">
        <f>IF($B98="","",IFERROR(IF(VLOOKUP($B98,$B$2:$O97,6,0)="","",VLOOKUP($B98,$B$2:$O97,6,0)),""))</f>
        <v>Biela</v>
      </c>
      <c r="H98" s="43" t="str">
        <f>IF($B98="","",IFERROR(IF(VLOOKUP($B98,$B$2:$O97,7,0)="","",VLOOKUP($B98,$B$2:$O97,7,0)),""))</f>
        <v>Hnedá</v>
      </c>
      <c r="I98" s="43" t="str">
        <f>IF($B98="","",IFERROR(IF(VLOOKUP($B98,$B$2:$O97,8,0)="","",VLOOKUP($B98,$B$2:$O97,8,0)),""))</f>
        <v>Červená</v>
      </c>
      <c r="J98" s="43" t="str">
        <f>IF($B98="","",IFERROR(IF(VLOOKUP($B98,$B$2:$O97,9,0)="","",VLOOKUP($B98,$B$2:$O97,9,0)),""))</f>
        <v>Zelená</v>
      </c>
      <c r="K98" s="43" t="str">
        <f>IF($B98="","",IFERROR(IF(VLOOKUP($B98,$B$2:$O97,10,0)="","",VLOOKUP($B98,$B$2:$O97,10,0)),""))</f>
        <v>Modrá</v>
      </c>
      <c r="L98" s="43" t="str">
        <f>IF($B98="","",IFERROR(IF(VLOOKUP($B98,$B$2:$O97,11,0)="","",VLOOKUP($B98,$B$2:$O97,11,0)),""))</f>
        <v>Žltá</v>
      </c>
      <c r="M98" s="43" t="str">
        <f>IF($B98="","",IFERROR(IF(VLOOKUP($B98,$B$2:$O97,12,0)="","",VLOOKUP($B98,$B$2:$O97,12,0)),""))</f>
        <v>Fialová</v>
      </c>
      <c r="N98" s="43" t="str">
        <f>IF($B98="","",IFERROR(IF(VLOOKUP($B98,$B$2:$O97,13,0)="","",VLOOKUP($B98,$B$2:$O97,13,0)),""))</f>
        <v>Ružová</v>
      </c>
      <c r="O98" s="43" t="str">
        <f>IF($B98="","",IFERROR(IF(VLOOKUP($B98,$B$2:$O97,14,0)="","",VLOOKUP($B98,$B$2:$O97,14,0)),""))</f>
        <v>Viacfarebná</v>
      </c>
    </row>
    <row r="99" spans="1:15" x14ac:dyDescent="0.25">
      <c r="A99" t="str" cm="1">
        <f t="array" ref="A99">IF(OR(B99="",E99=""),"",CONCATENATE(IFERROR(IF(SEARCH(B99,_xlfn.TEXTJOIN(",",TRUE,IF(E$2:E98=E99,B$2:B98,"")))&gt;0,"Duplikát parametru","Parametr OK"),"Parametr OK"),"; ",MATCH(B99,B:B,0)))</f>
        <v>Parametr OK; 24</v>
      </c>
      <c r="B99" t="str">
        <f>IF('CZ Alfanumerické hodnoty'!B99="","",VLOOKUP('CZ Alfanumerické hodnoty'!B99,'Parametry a typy produktů'!C:D,2,0))</f>
        <v>Stupeň krytia (IP)</v>
      </c>
      <c r="C99" s="13" t="str" cm="1">
        <f t="array" ref="C99:D99">IF(A99="","",_xlfn.XLOOKUP(B99,'Parametry a typy produktů'!D:D,'Parametry a typy produktů'!A:B,"Parametr nenalezen"))</f>
        <v>Číselníková hodnota</v>
      </c>
      <c r="D99">
        <v>0</v>
      </c>
      <c r="E99" s="30" t="str">
        <f>IF('CZ Alfanumerické hodnoty'!B99="","",HLOOKUP('CZ Alfanumerické hodnoty'!E99,'Parametry a typy produktů'!$F$1:$AW$3,2,0))</f>
        <v>Vidlice a zásuvky</v>
      </c>
      <c r="F99" s="43" t="str">
        <f>IF($B99="","",IFERROR(IF(VLOOKUP($B99,$B$2:$O98,5,0)="","",VLOOKUP($B99,$B$2:$O98,5,0)),""))</f>
        <v>IP20</v>
      </c>
      <c r="G99" s="43" t="str">
        <f>IF($B99="","",IFERROR(IF(VLOOKUP($B99,$B$2:$O98,6,0)="","",VLOOKUP($B99,$B$2:$O98,6,0)),""))</f>
        <v>IP44</v>
      </c>
      <c r="H99" s="43" t="str">
        <f>IF($B99="","",IFERROR(IF(VLOOKUP($B99,$B$2:$O98,7,0)="","",VLOOKUP($B99,$B$2:$O98,7,0)),""))</f>
        <v>IP54</v>
      </c>
      <c r="I99" s="43" t="str">
        <f>IF($B99="","",IFERROR(IF(VLOOKUP($B99,$B$2:$O98,8,0)="","",VLOOKUP($B99,$B$2:$O98,8,0)),""))</f>
        <v>IP65+</v>
      </c>
      <c r="J99" s="43" t="str">
        <f>IF($B99="","",IFERROR(IF(VLOOKUP($B99,$B$2:$O98,9,0)="","",VLOOKUP($B99,$B$2:$O98,9,0)),""))</f>
        <v/>
      </c>
      <c r="K99" s="43" t="str">
        <f>IF($B99="","",IFERROR(IF(VLOOKUP($B99,$B$2:$O98,10,0)="","",VLOOKUP($B99,$B$2:$O98,10,0)),""))</f>
        <v/>
      </c>
      <c r="L99" s="43" t="str">
        <f>IF($B99="","",IFERROR(IF(VLOOKUP($B99,$B$2:$O98,11,0)="","",VLOOKUP($B99,$B$2:$O98,11,0)),""))</f>
        <v/>
      </c>
      <c r="M99" s="43" t="str">
        <f>IF($B99="","",IFERROR(IF(VLOOKUP($B99,$B$2:$O98,12,0)="","",VLOOKUP($B99,$B$2:$O98,12,0)),""))</f>
        <v/>
      </c>
      <c r="N99" s="43" t="str">
        <f>IF($B99="","",IFERROR(IF(VLOOKUP($B99,$B$2:$O98,13,0)="","",VLOOKUP($B99,$B$2:$O98,13,0)),""))</f>
        <v/>
      </c>
      <c r="O99" s="43" t="str">
        <f>IF($B99="","",IFERROR(IF(VLOOKUP($B99,$B$2:$O98,14,0)="","",VLOOKUP($B99,$B$2:$O98,14,0)),""))</f>
        <v/>
      </c>
    </row>
    <row r="100" spans="1:15" x14ac:dyDescent="0.25">
      <c r="A100" t="str" cm="1">
        <f t="array" ref="A100">IF(OR(B100="",E100=""),"",CONCATENATE(IFERROR(IF(SEARCH(B100,_xlfn.TEXTJOIN(",",TRUE,IF(E$2:E99=E100,B$2:B99,"")))&gt;0,"Duplikát parametru","Parametr OK"),"Parametr OK"),"; ",MATCH(B100,B:B,0)))</f>
        <v>Parametr OK; 33</v>
      </c>
      <c r="B100" t="str">
        <f>IF('CZ Alfanumerické hodnoty'!B100="","",VLOOKUP('CZ Alfanumerické hodnoty'!B100,'Parametry a typy produktů'!C:D,2,0))</f>
        <v>Farba</v>
      </c>
      <c r="C100" s="13" t="str" cm="1">
        <f t="array" ref="C100:D100">IF(A100="","",_xlfn.XLOOKUP(B100,'Parametry a typy produktů'!D:D,'Parametry a typy produktů'!A:B,"Parametr nenalezen"))</f>
        <v>Číselníková hodnota</v>
      </c>
      <c r="D100">
        <v>0</v>
      </c>
      <c r="E100" s="30" t="str">
        <f>IF('CZ Alfanumerické hodnoty'!B100="","",HLOOKUP('CZ Alfanumerické hodnoty'!E100,'Parametry a typy produktů'!$F$1:$AW$3,2,0))</f>
        <v>Vidlice a zásuvky</v>
      </c>
      <c r="F100" s="43" t="str">
        <f>IF($B100="","",IFERROR(IF(VLOOKUP($B100,$B$2:$O99,5,0)="","",VLOOKUP($B100,$B$2:$O99,5,0)),""))</f>
        <v>Čierna</v>
      </c>
      <c r="G100" s="43" t="str">
        <f>IF($B100="","",IFERROR(IF(VLOOKUP($B100,$B$2:$O99,6,0)="","",VLOOKUP($B100,$B$2:$O99,6,0)),""))</f>
        <v>Biela</v>
      </c>
      <c r="H100" s="43" t="str">
        <f>IF($B100="","",IFERROR(IF(VLOOKUP($B100,$B$2:$O99,7,0)="","",VLOOKUP($B100,$B$2:$O99,7,0)),""))</f>
        <v>Hnedá</v>
      </c>
      <c r="I100" s="43" t="str">
        <f>IF($B100="","",IFERROR(IF(VLOOKUP($B100,$B$2:$O99,8,0)="","",VLOOKUP($B100,$B$2:$O99,8,0)),""))</f>
        <v>Červená</v>
      </c>
      <c r="J100" s="43" t="str">
        <f>IF($B100="","",IFERROR(IF(VLOOKUP($B100,$B$2:$O99,9,0)="","",VLOOKUP($B100,$B$2:$O99,9,0)),""))</f>
        <v>Zelená</v>
      </c>
      <c r="K100" s="43" t="str">
        <f>IF($B100="","",IFERROR(IF(VLOOKUP($B100,$B$2:$O99,10,0)="","",VLOOKUP($B100,$B$2:$O99,10,0)),""))</f>
        <v>Modrá</v>
      </c>
      <c r="L100" s="43" t="str">
        <f>IF($B100="","",IFERROR(IF(VLOOKUP($B100,$B$2:$O99,11,0)="","",VLOOKUP($B100,$B$2:$O99,11,0)),""))</f>
        <v>Žltá</v>
      </c>
      <c r="M100" s="43" t="str">
        <f>IF($B100="","",IFERROR(IF(VLOOKUP($B100,$B$2:$O99,12,0)="","",VLOOKUP($B100,$B$2:$O99,12,0)),""))</f>
        <v>Fialová</v>
      </c>
      <c r="N100" s="43" t="str">
        <f>IF($B100="","",IFERROR(IF(VLOOKUP($B100,$B$2:$O99,13,0)="","",VLOOKUP($B100,$B$2:$O99,13,0)),""))</f>
        <v>Ružová</v>
      </c>
      <c r="O100" s="43" t="str">
        <f>IF($B100="","",IFERROR(IF(VLOOKUP($B100,$B$2:$O99,14,0)="","",VLOOKUP($B100,$B$2:$O99,14,0)),""))</f>
        <v>Viacfarebná</v>
      </c>
    </row>
    <row r="101" spans="1:15" x14ac:dyDescent="0.25">
      <c r="A101" t="str" cm="1">
        <f t="array" ref="A101">IF(OR(B101="",E101=""),"",CONCATENATE(IFERROR(IF(SEARCH(B101,_xlfn.TEXTJOIN(",",TRUE,IF(E$2:E100=E101,B$2:B100,"")))&gt;0,"Duplikát parametru","Parametr OK"),"Parametr OK"),"; ",MATCH(B101,B:B,0)))</f>
        <v>Parametr OK; 101</v>
      </c>
      <c r="B101" t="str">
        <f>IF('CZ Alfanumerické hodnoty'!B101="","",VLOOKUP('CZ Alfanumerické hodnoty'!B101,'Parametry a typy produktů'!C:D,2,0))</f>
        <v>Napätie (V)</v>
      </c>
      <c r="C101" s="13" t="str" cm="1">
        <f t="array" ref="C101:D101">IF(A101="","",_xlfn.XLOOKUP(B101,'Parametry a typy produktů'!D:D,'Parametry a typy produktů'!A:B,"Parametr nenalezen"))</f>
        <v>Číselníková hodnota</v>
      </c>
      <c r="D101" t="str">
        <v>V</v>
      </c>
      <c r="E101" s="30" t="str">
        <f>IF('CZ Alfanumerické hodnoty'!B101="","",HLOOKUP('CZ Alfanumerické hodnoty'!E101,'Parametry a typy produktů'!$F$1:$AW$3,2,0))</f>
        <v>Vidlice a zásuvky</v>
      </c>
      <c r="F101" s="43" t="s">
        <v>507</v>
      </c>
      <c r="G101" s="43" t="s">
        <v>656</v>
      </c>
      <c r="H101" s="43" t="str">
        <f>IF($B101="","",IFERROR(IF(VLOOKUP($B101,$B$2:$O100,7,0)="","",VLOOKUP($B101,$B$2:$O100,7,0)),""))</f>
        <v/>
      </c>
      <c r="I101" s="43" t="str">
        <f>IF($B101="","",IFERROR(IF(VLOOKUP($B101,$B$2:$O100,8,0)="","",VLOOKUP($B101,$B$2:$O100,8,0)),""))</f>
        <v/>
      </c>
      <c r="J101" s="43" t="str">
        <f>IF($B101="","",IFERROR(IF(VLOOKUP($B101,$B$2:$O100,9,0)="","",VLOOKUP($B101,$B$2:$O100,9,0)),""))</f>
        <v/>
      </c>
      <c r="K101" s="43" t="str">
        <f>IF($B101="","",IFERROR(IF(VLOOKUP($B101,$B$2:$O100,10,0)="","",VLOOKUP($B101,$B$2:$O100,10,0)),""))</f>
        <v/>
      </c>
      <c r="L101" s="43" t="str">
        <f>IF($B101="","",IFERROR(IF(VLOOKUP($B101,$B$2:$O100,11,0)="","",VLOOKUP($B101,$B$2:$O100,11,0)),""))</f>
        <v/>
      </c>
      <c r="M101" s="43" t="str">
        <f>IF($B101="","",IFERROR(IF(VLOOKUP($B101,$B$2:$O100,12,0)="","",VLOOKUP($B101,$B$2:$O100,12,0)),""))</f>
        <v/>
      </c>
      <c r="N101" s="43" t="str">
        <f>IF($B101="","",IFERROR(IF(VLOOKUP($B101,$B$2:$O100,13,0)="","",VLOOKUP($B101,$B$2:$O100,13,0)),""))</f>
        <v/>
      </c>
      <c r="O101" s="43" t="str">
        <f>IF($B101="","",IFERROR(IF(VLOOKUP($B101,$B$2:$O100,14,0)="","",VLOOKUP($B101,$B$2:$O100,14,0)),""))</f>
        <v/>
      </c>
    </row>
    <row r="102" spans="1:15" x14ac:dyDescent="0.25">
      <c r="A102" t="str" cm="1">
        <f t="array" ref="A102">IF(OR(B102="",E102=""),"",CONCATENATE(IFERROR(IF(SEARCH(B102,_xlfn.TEXTJOIN(",",TRUE,IF(E$2:E101=E102,B$2:B101,"")))&gt;0,"Duplikát parametru","Parametr OK"),"Parametr OK"),"; ",MATCH(B102,B:B,0)))</f>
        <v>Parametr OK; 33</v>
      </c>
      <c r="B102" t="str">
        <f>IF('CZ Alfanumerické hodnoty'!B102="","",VLOOKUP('CZ Alfanumerické hodnoty'!B102,'Parametry a typy produktů'!C:D,2,0))</f>
        <v>Farba</v>
      </c>
      <c r="C102" s="13" t="str" cm="1">
        <f t="array" ref="C102:D102">IF(A102="","",_xlfn.XLOOKUP(B102,'Parametry a typy produktů'!D:D,'Parametry a typy produktů'!A:B,"Parametr nenalezen"))</f>
        <v>Číselníková hodnota</v>
      </c>
      <c r="D102">
        <v>0</v>
      </c>
      <c r="E102" s="30" t="str">
        <f>IF('CZ Alfanumerické hodnoty'!B102="","",HLOOKUP('CZ Alfanumerické hodnoty'!E102,'Parametry a typy produktů'!$F$1:$AW$3,2,0))</f>
        <v>Rozbočovače</v>
      </c>
      <c r="F102" s="43" t="str">
        <f>IF($B102="","",IFERROR(IF(VLOOKUP($B102,$B$2:$O101,5,0)="","",VLOOKUP($B102,$B$2:$O101,5,0)),""))</f>
        <v>Čierna</v>
      </c>
      <c r="G102" s="43" t="str">
        <f>IF($B102="","",IFERROR(IF(VLOOKUP($B102,$B$2:$O101,6,0)="","",VLOOKUP($B102,$B$2:$O101,6,0)),""))</f>
        <v>Biela</v>
      </c>
      <c r="H102" s="43" t="str">
        <f>IF($B102="","",IFERROR(IF(VLOOKUP($B102,$B$2:$O101,7,0)="","",VLOOKUP($B102,$B$2:$O101,7,0)),""))</f>
        <v>Hnedá</v>
      </c>
      <c r="I102" s="43" t="str">
        <f>IF($B102="","",IFERROR(IF(VLOOKUP($B102,$B$2:$O101,8,0)="","",VLOOKUP($B102,$B$2:$O101,8,0)),""))</f>
        <v>Červená</v>
      </c>
      <c r="J102" s="43" t="str">
        <f>IF($B102="","",IFERROR(IF(VLOOKUP($B102,$B$2:$O101,9,0)="","",VLOOKUP($B102,$B$2:$O101,9,0)),""))</f>
        <v>Zelená</v>
      </c>
      <c r="K102" s="43" t="str">
        <f>IF($B102="","",IFERROR(IF(VLOOKUP($B102,$B$2:$O101,10,0)="","",VLOOKUP($B102,$B$2:$O101,10,0)),""))</f>
        <v>Modrá</v>
      </c>
      <c r="L102" s="43" t="str">
        <f>IF($B102="","",IFERROR(IF(VLOOKUP($B102,$B$2:$O101,11,0)="","",VLOOKUP($B102,$B$2:$O101,11,0)),""))</f>
        <v>Žltá</v>
      </c>
      <c r="M102" s="43" t="str">
        <f>IF($B102="","",IFERROR(IF(VLOOKUP($B102,$B$2:$O101,12,0)="","",VLOOKUP($B102,$B$2:$O101,12,0)),""))</f>
        <v>Fialová</v>
      </c>
      <c r="N102" s="43" t="str">
        <f>IF($B102="","",IFERROR(IF(VLOOKUP($B102,$B$2:$O101,13,0)="","",VLOOKUP($B102,$B$2:$O101,13,0)),""))</f>
        <v>Ružová</v>
      </c>
      <c r="O102" s="43" t="str">
        <f>IF($B102="","",IFERROR(IF(VLOOKUP($B102,$B$2:$O101,14,0)="","",VLOOKUP($B102,$B$2:$O101,14,0)),""))</f>
        <v>Viacfarebná</v>
      </c>
    </row>
    <row r="103" spans="1:15" x14ac:dyDescent="0.25">
      <c r="A103" t="str" cm="1">
        <f t="array" ref="A103">IF(OR(B103="",E103=""),"",CONCATENATE(IFERROR(IF(SEARCH(B103,_xlfn.TEXTJOIN(",",TRUE,IF(E$2:E102=E103,B$2:B102,"")))&gt;0,"Duplikát parametru","Parametr OK"),"Parametr OK"),"; ",MATCH(B103,B:B,0)))</f>
        <v>Parametr OK; 24</v>
      </c>
      <c r="B103" t="str">
        <f>IF('CZ Alfanumerické hodnoty'!B103="","",VLOOKUP('CZ Alfanumerické hodnoty'!B103,'Parametry a typy produktů'!C:D,2,0))</f>
        <v>Stupeň krytia (IP)</v>
      </c>
      <c r="C103" s="13" t="str" cm="1">
        <f t="array" ref="C103:D103">IF(A103="","",_xlfn.XLOOKUP(B103,'Parametry a typy produktů'!D:D,'Parametry a typy produktů'!A:B,"Parametr nenalezen"))</f>
        <v>Číselníková hodnota</v>
      </c>
      <c r="D103">
        <v>0</v>
      </c>
      <c r="E103" s="30" t="str">
        <f>IF('CZ Alfanumerické hodnoty'!B103="","",HLOOKUP('CZ Alfanumerické hodnoty'!E103,'Parametry a typy produktů'!$F$1:$AW$3,2,0))</f>
        <v>Rozbočovače</v>
      </c>
      <c r="F103" s="43" t="str">
        <f>IF($B103="","",IFERROR(IF(VLOOKUP($B103,$B$2:$O102,5,0)="","",VLOOKUP($B103,$B$2:$O102,5,0)),""))</f>
        <v>IP20</v>
      </c>
      <c r="G103" s="43" t="str">
        <f>IF($B103="","",IFERROR(IF(VLOOKUP($B103,$B$2:$O102,6,0)="","",VLOOKUP($B103,$B$2:$O102,6,0)),""))</f>
        <v>IP44</v>
      </c>
      <c r="H103" s="43" t="str">
        <f>IF($B103="","",IFERROR(IF(VLOOKUP($B103,$B$2:$O102,7,0)="","",VLOOKUP($B103,$B$2:$O102,7,0)),""))</f>
        <v>IP54</v>
      </c>
      <c r="I103" s="43" t="str">
        <f>IF($B103="","",IFERROR(IF(VLOOKUP($B103,$B$2:$O102,8,0)="","",VLOOKUP($B103,$B$2:$O102,8,0)),""))</f>
        <v>IP65+</v>
      </c>
      <c r="J103" s="43" t="str">
        <f>IF($B103="","",IFERROR(IF(VLOOKUP($B103,$B$2:$O102,9,0)="","",VLOOKUP($B103,$B$2:$O102,9,0)),""))</f>
        <v/>
      </c>
      <c r="K103" s="43" t="str">
        <f>IF($B103="","",IFERROR(IF(VLOOKUP($B103,$B$2:$O102,10,0)="","",VLOOKUP($B103,$B$2:$O102,10,0)),""))</f>
        <v/>
      </c>
      <c r="L103" s="43" t="str">
        <f>IF($B103="","",IFERROR(IF(VLOOKUP($B103,$B$2:$O102,11,0)="","",VLOOKUP($B103,$B$2:$O102,11,0)),""))</f>
        <v/>
      </c>
      <c r="M103" s="43" t="str">
        <f>IF($B103="","",IFERROR(IF(VLOOKUP($B103,$B$2:$O102,12,0)="","",VLOOKUP($B103,$B$2:$O102,12,0)),""))</f>
        <v/>
      </c>
      <c r="N103" s="43" t="str">
        <f>IF($B103="","",IFERROR(IF(VLOOKUP($B103,$B$2:$O102,13,0)="","",VLOOKUP($B103,$B$2:$O102,13,0)),""))</f>
        <v/>
      </c>
      <c r="O103" s="43" t="str">
        <f>IF($B103="","",IFERROR(IF(VLOOKUP($B103,$B$2:$O102,14,0)="","",VLOOKUP($B103,$B$2:$O102,14,0)),""))</f>
        <v/>
      </c>
    </row>
    <row r="104" spans="1:15" x14ac:dyDescent="0.25">
      <c r="A104" t="str" cm="1">
        <f t="array" ref="A104">IF(OR(B104="",E104=""),"",CONCATENATE(IFERROR(IF(SEARCH(B104,_xlfn.TEXTJOIN(",",TRUE,IF(E$2:E103=E104,B$2:B103,"")))&gt;0,"Duplikát parametru","Parametr OK"),"Parametr OK"),"; ",MATCH(B104,B:B,0)))</f>
        <v>Parametr OK; 104</v>
      </c>
      <c r="B104" t="str">
        <f>IF('CZ Alfanumerické hodnoty'!B104="","",VLOOKUP('CZ Alfanumerické hodnoty'!B104,'Parametry a typy produktů'!C:D,2,0))</f>
        <v>Určené pre</v>
      </c>
      <c r="C104" s="13" t="str" cm="1">
        <f t="array" ref="C104:D104">IF(A104="","",_xlfn.XLOOKUP(B104,'Parametry a typy produktů'!D:D,'Parametry a typy produktů'!A:B,"Parametr nenalezen"))</f>
        <v>Číselníková hodnota</v>
      </c>
      <c r="D104">
        <v>0</v>
      </c>
      <c r="E104" s="30" t="str">
        <f>IF('CZ Alfanumerické hodnoty'!B104="","",HLOOKUP('CZ Alfanumerické hodnoty'!E104,'Parametry a typy produktů'!$F$1:$AW$3,2,0))</f>
        <v>Cestovné adaptéry</v>
      </c>
      <c r="F104" s="43" t="s">
        <v>670</v>
      </c>
      <c r="G104" s="43" t="s">
        <v>671</v>
      </c>
      <c r="H104" s="43" t="s">
        <v>673</v>
      </c>
      <c r="I104" s="43" t="str">
        <f>IF($B104="","",IFERROR(IF(VLOOKUP($B104,$B$2:$O103,8,0)="","",VLOOKUP($B104,$B$2:$O103,8,0)),""))</f>
        <v/>
      </c>
      <c r="J104" s="43" t="str">
        <f>IF($B104="","",IFERROR(IF(VLOOKUP($B104,$B$2:$O103,9,0)="","",VLOOKUP($B104,$B$2:$O103,9,0)),""))</f>
        <v/>
      </c>
      <c r="K104" s="43" t="str">
        <f>IF($B104="","",IFERROR(IF(VLOOKUP($B104,$B$2:$O103,10,0)="","",VLOOKUP($B104,$B$2:$O103,10,0)),""))</f>
        <v/>
      </c>
      <c r="L104" s="43" t="str">
        <f>IF($B104="","",IFERROR(IF(VLOOKUP($B104,$B$2:$O103,11,0)="","",VLOOKUP($B104,$B$2:$O103,11,0)),""))</f>
        <v/>
      </c>
      <c r="M104" s="43" t="str">
        <f>IF($B104="","",IFERROR(IF(VLOOKUP($B104,$B$2:$O103,12,0)="","",VLOOKUP($B104,$B$2:$O103,12,0)),""))</f>
        <v/>
      </c>
      <c r="N104" s="43" t="str">
        <f>IF($B104="","",IFERROR(IF(VLOOKUP($B104,$B$2:$O103,13,0)="","",VLOOKUP($B104,$B$2:$O103,13,0)),""))</f>
        <v/>
      </c>
      <c r="O104" s="43" t="str">
        <f>IF($B104="","",IFERROR(IF(VLOOKUP($B104,$B$2:$O103,14,0)="","",VLOOKUP($B104,$B$2:$O103,14,0)),""))</f>
        <v/>
      </c>
    </row>
    <row r="105" spans="1:15" x14ac:dyDescent="0.25">
      <c r="A105" t="str" cm="1">
        <f t="array" ref="A105">IF(OR(B105="",E105=""),"",CONCATENATE(IFERROR(IF(SEARCH(B105,_xlfn.TEXTJOIN(",",TRUE,IF(E$2:E104=E105,B$2:B104,"")))&gt;0,"Duplikát parametru","Parametr OK"),"Parametr OK"),"; ",MATCH(B105,B:B,0)))</f>
        <v>Parametr OK; 105</v>
      </c>
      <c r="B105" t="str">
        <f>IF('CZ Alfanumerické hodnoty'!B105="","",VLOOKUP('CZ Alfanumerické hodnoty'!B105,'Parametry a typy produktů'!C:D,2,0))</f>
        <v>Použitie v krajinách</v>
      </c>
      <c r="C105" s="13" t="str" cm="1">
        <f t="array" ref="C105:D105">IF(A105="","",_xlfn.XLOOKUP(B105,'Parametry a typy produktů'!D:D,'Parametry a typy produktů'!A:B,"Parametr nenalezen"))</f>
        <v>Číselníková hodnota</v>
      </c>
      <c r="D105">
        <v>0</v>
      </c>
      <c r="E105" s="30" t="str">
        <f>IF('CZ Alfanumerické hodnoty'!B105="","",HLOOKUP('CZ Alfanumerické hodnoty'!E105,'Parametry a typy produktů'!$F$1:$AW$3,2,0))</f>
        <v>Cestovné adaptéry</v>
      </c>
      <c r="F105" s="43" t="s">
        <v>687</v>
      </c>
      <c r="G105" s="43" t="s">
        <v>683</v>
      </c>
      <c r="H105" s="43" t="s">
        <v>684</v>
      </c>
      <c r="I105" s="43" t="str">
        <f>IF($B105="","",IFERROR(IF(VLOOKUP($B105,$B$2:$O104,8,0)="","",VLOOKUP($B105,$B$2:$O104,8,0)),""))</f>
        <v/>
      </c>
      <c r="J105" s="43" t="str">
        <f>IF($B105="","",IFERROR(IF(VLOOKUP($B105,$B$2:$O104,9,0)="","",VLOOKUP($B105,$B$2:$O104,9,0)),""))</f>
        <v/>
      </c>
      <c r="K105" s="43" t="str">
        <f>IF($B105="","",IFERROR(IF(VLOOKUP($B105,$B$2:$O104,10,0)="","",VLOOKUP($B105,$B$2:$O104,10,0)),""))</f>
        <v/>
      </c>
      <c r="L105" s="43" t="str">
        <f>IF($B105="","",IFERROR(IF(VLOOKUP($B105,$B$2:$O104,11,0)="","",VLOOKUP($B105,$B$2:$O104,11,0)),""))</f>
        <v/>
      </c>
      <c r="M105" s="43" t="str">
        <f>IF($B105="","",IFERROR(IF(VLOOKUP($B105,$B$2:$O104,12,0)="","",VLOOKUP($B105,$B$2:$O104,12,0)),""))</f>
        <v/>
      </c>
      <c r="N105" s="43" t="str">
        <f>IF($B105="","",IFERROR(IF(VLOOKUP($B105,$B$2:$O104,13,0)="","",VLOOKUP($B105,$B$2:$O104,13,0)),""))</f>
        <v/>
      </c>
      <c r="O105" s="43" t="str">
        <f>IF($B105="","",IFERROR(IF(VLOOKUP($B105,$B$2:$O104,14,0)="","",VLOOKUP($B105,$B$2:$O104,14,0)),""))</f>
        <v/>
      </c>
    </row>
    <row r="106" spans="1:15" x14ac:dyDescent="0.25">
      <c r="A106" t="str" cm="1">
        <f t="array" ref="A106">IF(OR(B106="",E106=""),"",CONCATENATE(IFERROR(IF(SEARCH(B106,_xlfn.TEXTJOIN(",",TRUE,IF(E$2:E105=E106,B$2:B105,"")))&gt;0,"Duplikát parametru","Parametr OK"),"Parametr OK"),"; ",MATCH(B106,B:B,0)))</f>
        <v>Parametr OK; 24</v>
      </c>
      <c r="B106" t="str">
        <f>IF('CZ Alfanumerické hodnoty'!B106="","",VLOOKUP('CZ Alfanumerické hodnoty'!B106,'Parametry a typy produktů'!C:D,2,0))</f>
        <v>Stupeň krytia (IP)</v>
      </c>
      <c r="C106" s="13" t="str" cm="1">
        <f t="array" ref="C106:D106">IF(A106="","",_xlfn.XLOOKUP(B106,'Parametry a typy produktů'!D:D,'Parametry a typy produktů'!A:B,"Parametr nenalezen"))</f>
        <v>Číselníková hodnota</v>
      </c>
      <c r="D106">
        <v>0</v>
      </c>
      <c r="E106" s="30" t="str">
        <f>IF('CZ Alfanumerické hodnoty'!B106="","",HLOOKUP('CZ Alfanumerické hodnoty'!E106,'Parametry a typy produktů'!$F$1:$AW$3,2,0))</f>
        <v>Predlžovacie prívody</v>
      </c>
      <c r="F106" s="43" t="str">
        <f>IF($B106="","",IFERROR(IF(VLOOKUP($B106,$B$2:$O105,5,0)="","",VLOOKUP($B106,$B$2:$O105,5,0)),""))</f>
        <v>IP20</v>
      </c>
      <c r="G106" s="43" t="str">
        <f>IF($B106="","",IFERROR(IF(VLOOKUP($B106,$B$2:$O105,6,0)="","",VLOOKUP($B106,$B$2:$O105,6,0)),""))</f>
        <v>IP44</v>
      </c>
      <c r="H106" s="43" t="str">
        <f>IF($B106="","",IFERROR(IF(VLOOKUP($B106,$B$2:$O105,7,0)="","",VLOOKUP($B106,$B$2:$O105,7,0)),""))</f>
        <v>IP54</v>
      </c>
      <c r="I106" s="43" t="str">
        <f>IF($B106="","",IFERROR(IF(VLOOKUP($B106,$B$2:$O105,8,0)="","",VLOOKUP($B106,$B$2:$O105,8,0)),""))</f>
        <v>IP65+</v>
      </c>
      <c r="J106" s="43" t="str">
        <f>IF($B106="","",IFERROR(IF(VLOOKUP($B106,$B$2:$O105,9,0)="","",VLOOKUP($B106,$B$2:$O105,9,0)),""))</f>
        <v/>
      </c>
      <c r="K106" s="43" t="str">
        <f>IF($B106="","",IFERROR(IF(VLOOKUP($B106,$B$2:$O105,10,0)="","",VLOOKUP($B106,$B$2:$O105,10,0)),""))</f>
        <v/>
      </c>
      <c r="L106" s="43" t="str">
        <f>IF($B106="","",IFERROR(IF(VLOOKUP($B106,$B$2:$O105,11,0)="","",VLOOKUP($B106,$B$2:$O105,11,0)),""))</f>
        <v/>
      </c>
      <c r="M106" s="43" t="str">
        <f>IF($B106="","",IFERROR(IF(VLOOKUP($B106,$B$2:$O105,12,0)="","",VLOOKUP($B106,$B$2:$O105,12,0)),""))</f>
        <v/>
      </c>
      <c r="N106" s="43" t="str">
        <f>IF($B106="","",IFERROR(IF(VLOOKUP($B106,$B$2:$O105,13,0)="","",VLOOKUP($B106,$B$2:$O105,13,0)),""))</f>
        <v/>
      </c>
      <c r="O106" s="43" t="str">
        <f>IF($B106="","",IFERROR(IF(VLOOKUP($B106,$B$2:$O105,14,0)="","",VLOOKUP($B106,$B$2:$O105,14,0)),""))</f>
        <v/>
      </c>
    </row>
    <row r="107" spans="1:15" x14ac:dyDescent="0.25">
      <c r="A107" t="str" cm="1">
        <f t="array" ref="A107">IF(OR(B107="",E107=""),"",CONCATENATE(IFERROR(IF(SEARCH(B107,_xlfn.TEXTJOIN(",",TRUE,IF(E$2:E106=E107,B$2:B106,"")))&gt;0,"Duplikát parametru","Parametr OK"),"Parametr OK"),"; ",MATCH(B107,B:B,0)))</f>
        <v>Parametr OK; 33</v>
      </c>
      <c r="B107" t="str">
        <f>IF('CZ Alfanumerické hodnoty'!B107="","",VLOOKUP('CZ Alfanumerické hodnoty'!B107,'Parametry a typy produktů'!C:D,2,0))</f>
        <v>Farba</v>
      </c>
      <c r="C107" s="13" t="str" cm="1">
        <f t="array" ref="C107:D107">IF(A107="","",_xlfn.XLOOKUP(B107,'Parametry a typy produktů'!D:D,'Parametry a typy produktů'!A:B,"Parametr nenalezen"))</f>
        <v>Číselníková hodnota</v>
      </c>
      <c r="D107">
        <v>0</v>
      </c>
      <c r="E107" s="30" t="str">
        <f>IF('CZ Alfanumerické hodnoty'!B107="","",HLOOKUP('CZ Alfanumerické hodnoty'!E107,'Parametry a typy produktů'!$F$1:$AW$3,2,0))</f>
        <v>Predlžovacie prívody</v>
      </c>
      <c r="F107" s="43" t="str">
        <f>IF($B107="","",IFERROR(IF(VLOOKUP($B107,$B$2:$O106,5,0)="","",VLOOKUP($B107,$B$2:$O106,5,0)),""))</f>
        <v>Čierna</v>
      </c>
      <c r="G107" s="43" t="str">
        <f>IF($B107="","",IFERROR(IF(VLOOKUP($B107,$B$2:$O106,6,0)="","",VLOOKUP($B107,$B$2:$O106,6,0)),""))</f>
        <v>Biela</v>
      </c>
      <c r="H107" s="43" t="str">
        <f>IF($B107="","",IFERROR(IF(VLOOKUP($B107,$B$2:$O106,7,0)="","",VLOOKUP($B107,$B$2:$O106,7,0)),""))</f>
        <v>Hnedá</v>
      </c>
      <c r="I107" s="43" t="str">
        <f>IF($B107="","",IFERROR(IF(VLOOKUP($B107,$B$2:$O106,8,0)="","",VLOOKUP($B107,$B$2:$O106,8,0)),""))</f>
        <v>Červená</v>
      </c>
      <c r="J107" s="43" t="str">
        <f>IF($B107="","",IFERROR(IF(VLOOKUP($B107,$B$2:$O106,9,0)="","",VLOOKUP($B107,$B$2:$O106,9,0)),""))</f>
        <v>Zelená</v>
      </c>
      <c r="K107" s="43" t="str">
        <f>IF($B107="","",IFERROR(IF(VLOOKUP($B107,$B$2:$O106,10,0)="","",VLOOKUP($B107,$B$2:$O106,10,0)),""))</f>
        <v>Modrá</v>
      </c>
      <c r="L107" s="43" t="str">
        <f>IF($B107="","",IFERROR(IF(VLOOKUP($B107,$B$2:$O106,11,0)="","",VLOOKUP($B107,$B$2:$O106,11,0)),""))</f>
        <v>Žltá</v>
      </c>
      <c r="M107" s="43" t="str">
        <f>IF($B107="","",IFERROR(IF(VLOOKUP($B107,$B$2:$O106,12,0)="","",VLOOKUP($B107,$B$2:$O106,12,0)),""))</f>
        <v>Fialová</v>
      </c>
      <c r="N107" s="43" t="str">
        <f>IF($B107="","",IFERROR(IF(VLOOKUP($B107,$B$2:$O106,13,0)="","",VLOOKUP($B107,$B$2:$O106,13,0)),""))</f>
        <v>Ružová</v>
      </c>
      <c r="O107" s="43" t="str">
        <f>IF($B107="","",IFERROR(IF(VLOOKUP($B107,$B$2:$O106,14,0)="","",VLOOKUP($B107,$B$2:$O106,14,0)),""))</f>
        <v>Viacfarebná</v>
      </c>
    </row>
    <row r="108" spans="1:15" x14ac:dyDescent="0.25">
      <c r="A108" t="str" cm="1">
        <f t="array" ref="A108">IF(OR(B108="",E108=""),"",CONCATENATE(IFERROR(IF(SEARCH(B108,_xlfn.TEXTJOIN(",",TRUE,IF(E$2:E107=E108,B$2:B107,"")))&gt;0,"Duplikát parametru","Parametr OK"),"Parametr OK"),"; ",MATCH(B108,B:B,0)))</f>
        <v>Parametr OK; 108</v>
      </c>
      <c r="B108" t="str">
        <f>IF('CZ Alfanumerické hodnoty'!B108="","",VLOOKUP('CZ Alfanumerické hodnoty'!B108,'Parametry a typy produktů'!C:D,2,0))</f>
        <v>Typ predlžovacieho prívodu</v>
      </c>
      <c r="C108" s="13" t="str" cm="1">
        <f t="array" ref="C108:D108">IF(A108="","",_xlfn.XLOOKUP(B108,'Parametry a typy produktů'!D:D,'Parametry a typy produktů'!A:B,"Parametr nenalezen"))</f>
        <v>Číselníková hodnota</v>
      </c>
      <c r="D108">
        <v>0</v>
      </c>
      <c r="E108" s="30" t="str">
        <f>IF('CZ Alfanumerické hodnoty'!B108="","",HLOOKUP('CZ Alfanumerické hodnoty'!E108,'Parametry a typy produktů'!$F$1:$AW$3,2,0))</f>
        <v>Predlžovacie prívody</v>
      </c>
      <c r="F108" s="43" t="s">
        <v>704</v>
      </c>
      <c r="G108" s="43" t="s">
        <v>705</v>
      </c>
      <c r="H108" s="43" t="s">
        <v>707</v>
      </c>
      <c r="I108" s="43" t="s">
        <v>709</v>
      </c>
      <c r="J108" s="43" t="s">
        <v>711</v>
      </c>
      <c r="K108" s="43" t="str">
        <f>IF($B108="","",IFERROR(IF(VLOOKUP($B108,$B$2:$O107,10,0)="","",VLOOKUP($B108,$B$2:$O107,10,0)),""))</f>
        <v/>
      </c>
      <c r="L108" s="43" t="str">
        <f>IF($B108="","",IFERROR(IF(VLOOKUP($B108,$B$2:$O107,11,0)="","",VLOOKUP($B108,$B$2:$O107,11,0)),""))</f>
        <v/>
      </c>
      <c r="M108" s="43" t="str">
        <f>IF($B108="","",IFERROR(IF(VLOOKUP($B108,$B$2:$O107,12,0)="","",VLOOKUP($B108,$B$2:$O107,12,0)),""))</f>
        <v/>
      </c>
      <c r="N108" s="43" t="str">
        <f>IF($B108="","",IFERROR(IF(VLOOKUP($B108,$B$2:$O107,13,0)="","",VLOOKUP($B108,$B$2:$O107,13,0)),""))</f>
        <v/>
      </c>
      <c r="O108" s="43" t="str">
        <f>IF($B108="","",IFERROR(IF(VLOOKUP($B108,$B$2:$O107,14,0)="","",VLOOKUP($B108,$B$2:$O107,14,0)),""))</f>
        <v/>
      </c>
    </row>
    <row r="109" spans="1:15" x14ac:dyDescent="0.25">
      <c r="A109" t="str" cm="1">
        <f t="array" ref="A109">IF(OR(B109="",E109=""),"",CONCATENATE(IFERROR(IF(SEARCH(B109,_xlfn.TEXTJOIN(",",TRUE,IF(E$2:E108=E109,B$2:B108,"")))&gt;0,"Duplikát parametru","Parametr OK"),"Parametr OK"),"; ",MATCH(B109,B:B,0)))</f>
        <v>Parametr OK; 24</v>
      </c>
      <c r="B109" t="str">
        <f>IF('CZ Alfanumerické hodnoty'!B109="","",VLOOKUP('CZ Alfanumerické hodnoty'!B109,'Parametry a typy produktů'!C:D,2,0))</f>
        <v>Stupeň krytia (IP)</v>
      </c>
      <c r="C109" s="13" t="str" cm="1">
        <f t="array" ref="C109:D109">IF(A109="","",_xlfn.XLOOKUP(B109,'Parametry a typy produktů'!D:D,'Parametry a typy produktů'!A:B,"Parametr nenalezen"))</f>
        <v>Číselníková hodnota</v>
      </c>
      <c r="D109">
        <v>0</v>
      </c>
      <c r="E109" s="30" t="str">
        <f>IF('CZ Alfanumerické hodnoty'!B109="","",HLOOKUP('CZ Alfanumerické hodnoty'!E109,'Parametry a typy produktů'!$F$1:$AW$3,2,0))</f>
        <v>Flexo šnúry</v>
      </c>
      <c r="F109" s="43" t="str">
        <f>IF($B109="","",IFERROR(IF(VLOOKUP($B109,$B$2:$O108,5,0)="","",VLOOKUP($B109,$B$2:$O108,5,0)),""))</f>
        <v>IP20</v>
      </c>
      <c r="G109" s="43" t="str">
        <f>IF($B109="","",IFERROR(IF(VLOOKUP($B109,$B$2:$O108,6,0)="","",VLOOKUP($B109,$B$2:$O108,6,0)),""))</f>
        <v>IP44</v>
      </c>
      <c r="H109" s="43" t="str">
        <f>IF($B109="","",IFERROR(IF(VLOOKUP($B109,$B$2:$O108,7,0)="","",VLOOKUP($B109,$B$2:$O108,7,0)),""))</f>
        <v>IP54</v>
      </c>
      <c r="I109" s="43" t="str">
        <f>IF($B109="","",IFERROR(IF(VLOOKUP($B109,$B$2:$O108,8,0)="","",VLOOKUP($B109,$B$2:$O108,8,0)),""))</f>
        <v>IP65+</v>
      </c>
      <c r="J109" s="43" t="str">
        <f>IF($B109="","",IFERROR(IF(VLOOKUP($B109,$B$2:$O108,9,0)="","",VLOOKUP($B109,$B$2:$O108,9,0)),""))</f>
        <v/>
      </c>
      <c r="K109" s="43" t="str">
        <f>IF($B109="","",IFERROR(IF(VLOOKUP($B109,$B$2:$O108,10,0)="","",VLOOKUP($B109,$B$2:$O108,10,0)),""))</f>
        <v/>
      </c>
      <c r="L109" s="43" t="str">
        <f>IF($B109="","",IFERROR(IF(VLOOKUP($B109,$B$2:$O108,11,0)="","",VLOOKUP($B109,$B$2:$O108,11,0)),""))</f>
        <v/>
      </c>
      <c r="M109" s="43" t="str">
        <f>IF($B109="","",IFERROR(IF(VLOOKUP($B109,$B$2:$O108,12,0)="","",VLOOKUP($B109,$B$2:$O108,12,0)),""))</f>
        <v/>
      </c>
      <c r="N109" s="43" t="str">
        <f>IF($B109="","",IFERROR(IF(VLOOKUP($B109,$B$2:$O108,13,0)="","",VLOOKUP($B109,$B$2:$O108,13,0)),""))</f>
        <v/>
      </c>
      <c r="O109" s="43" t="str">
        <f>IF($B109="","",IFERROR(IF(VLOOKUP($B109,$B$2:$O108,14,0)="","",VLOOKUP($B109,$B$2:$O108,14,0)),""))</f>
        <v/>
      </c>
    </row>
    <row r="110" spans="1:15" x14ac:dyDescent="0.25">
      <c r="A110" t="str" cm="1">
        <f t="array" ref="A110">IF(OR(B110="",E110=""),"",CONCATENATE(IFERROR(IF(SEARCH(B110,_xlfn.TEXTJOIN(",",TRUE,IF(E$2:E109=E110,B$2:B109,"")))&gt;0,"Duplikát parametru","Parametr OK"),"Parametr OK"),"; ",MATCH(B110,B:B,0)))</f>
        <v>Parametr OK; 33</v>
      </c>
      <c r="B110" t="str">
        <f>IF('CZ Alfanumerické hodnoty'!B110="","",VLOOKUP('CZ Alfanumerické hodnoty'!B110,'Parametry a typy produktů'!C:D,2,0))</f>
        <v>Farba</v>
      </c>
      <c r="C110" s="13" t="str" cm="1">
        <f t="array" ref="C110:D110">IF(A110="","",_xlfn.XLOOKUP(B110,'Parametry a typy produktů'!D:D,'Parametry a typy produktů'!A:B,"Parametr nenalezen"))</f>
        <v>Číselníková hodnota</v>
      </c>
      <c r="D110">
        <v>0</v>
      </c>
      <c r="E110" s="30" t="str">
        <f>IF('CZ Alfanumerické hodnoty'!B110="","",HLOOKUP('CZ Alfanumerické hodnoty'!E110,'Parametry a typy produktů'!$F$1:$AW$3,2,0))</f>
        <v>Flexo šnúry</v>
      </c>
      <c r="F110" s="43" t="str">
        <f>IF($B110="","",IFERROR(IF(VLOOKUP($B110,$B$2:$O109,5,0)="","",VLOOKUP($B110,$B$2:$O109,5,0)),""))</f>
        <v>Čierna</v>
      </c>
      <c r="G110" s="43" t="str">
        <f>IF($B110="","",IFERROR(IF(VLOOKUP($B110,$B$2:$O109,6,0)="","",VLOOKUP($B110,$B$2:$O109,6,0)),""))</f>
        <v>Biela</v>
      </c>
      <c r="H110" s="43" t="str">
        <f>IF($B110="","",IFERROR(IF(VLOOKUP($B110,$B$2:$O109,7,0)="","",VLOOKUP($B110,$B$2:$O109,7,0)),""))</f>
        <v>Hnedá</v>
      </c>
      <c r="I110" s="43" t="str">
        <f>IF($B110="","",IFERROR(IF(VLOOKUP($B110,$B$2:$O109,8,0)="","",VLOOKUP($B110,$B$2:$O109,8,0)),""))</f>
        <v>Červená</v>
      </c>
      <c r="J110" s="43" t="str">
        <f>IF($B110="","",IFERROR(IF(VLOOKUP($B110,$B$2:$O109,9,0)="","",VLOOKUP($B110,$B$2:$O109,9,0)),""))</f>
        <v>Zelená</v>
      </c>
      <c r="K110" s="43" t="str">
        <f>IF($B110="","",IFERROR(IF(VLOOKUP($B110,$B$2:$O109,10,0)="","",VLOOKUP($B110,$B$2:$O109,10,0)),""))</f>
        <v>Modrá</v>
      </c>
      <c r="L110" s="43" t="str">
        <f>IF($B110="","",IFERROR(IF(VLOOKUP($B110,$B$2:$O109,11,0)="","",VLOOKUP($B110,$B$2:$O109,11,0)),""))</f>
        <v>Žltá</v>
      </c>
      <c r="M110" s="43" t="str">
        <f>IF($B110="","",IFERROR(IF(VLOOKUP($B110,$B$2:$O109,12,0)="","",VLOOKUP($B110,$B$2:$O109,12,0)),""))</f>
        <v>Fialová</v>
      </c>
      <c r="N110" s="43" t="str">
        <f>IF($B110="","",IFERROR(IF(VLOOKUP($B110,$B$2:$O109,13,0)="","",VLOOKUP($B110,$B$2:$O109,13,0)),""))</f>
        <v>Ružová</v>
      </c>
      <c r="O110" s="43" t="str">
        <f>IF($B110="","",IFERROR(IF(VLOOKUP($B110,$B$2:$O109,14,0)="","",VLOOKUP($B110,$B$2:$O109,14,0)),""))</f>
        <v>Viacfarebná</v>
      </c>
    </row>
    <row r="111" spans="1:15" x14ac:dyDescent="0.25">
      <c r="A111" t="str" cm="1">
        <f t="array" ref="A111">IF(OR(B111="",E111=""),"",CONCATENATE(IFERROR(IF(SEARCH(B111,_xlfn.TEXTJOIN(",",TRUE,IF(E$2:E110=E111,B$2:B110,"")))&gt;0,"Duplikát parametru","Parametr OK"),"Parametr OK"),"; ",MATCH(B111,B:B,0)))</f>
        <v>Parametr OK; 17</v>
      </c>
      <c r="B111" t="str">
        <f>IF('CZ Alfanumerické hodnoty'!B111="","",VLOOKUP('CZ Alfanumerické hodnoty'!B111,'Parametry a typy produktů'!C:D,2,0))</f>
        <v>Typ napájanie</v>
      </c>
      <c r="C111" s="13" t="str" cm="1">
        <f t="array" ref="C111:D111">IF(A111="","",_xlfn.XLOOKUP(B111,'Parametry a typy produktů'!D:D,'Parametry a typy produktů'!A:B,"Parametr nenalezen"))</f>
        <v>Číselníková hodnota</v>
      </c>
      <c r="D111">
        <v>0</v>
      </c>
      <c r="E111" s="30" t="str">
        <f>IF('CZ Alfanumerické hodnoty'!B111="","",HLOOKUP('CZ Alfanumerické hodnoty'!E111,'Parametry a typy produktů'!$F$1:$AW$3,2,0))</f>
        <v>Bezdrôtové zvončeky</v>
      </c>
      <c r="F111" s="43" t="str">
        <f>IF($B111="","",IFERROR(IF(VLOOKUP($B111,$B$2:$O110,5,0)="","",VLOOKUP($B111,$B$2:$O110,5,0)),""))</f>
        <v>Sieťové</v>
      </c>
      <c r="G111" s="43" t="str">
        <f>IF($B111="","",IFERROR(IF(VLOOKUP($B111,$B$2:$O110,6,0)="","",VLOOKUP($B111,$B$2:$O110,6,0)),""))</f>
        <v>Batériové</v>
      </c>
      <c r="H111" s="43" t="str">
        <f>IF($B111="","",IFERROR(IF(VLOOKUP($B111,$B$2:$O110,7,0)="","",VLOOKUP($B111,$B$2:$O110,7,0)),""))</f>
        <v>Bez batérií</v>
      </c>
      <c r="I111" s="43" t="str">
        <f>IF($B111="","",IFERROR(IF(VLOOKUP($B111,$B$2:$O110,8,0)="","",VLOOKUP($B111,$B$2:$O110,8,0)),""))</f>
        <v>230 V</v>
      </c>
      <c r="J111" s="43" t="str">
        <f>IF($B111="","",IFERROR(IF(VLOOKUP($B111,$B$2:$O110,9,0)="","",VLOOKUP($B111,$B$2:$O110,9,0)),""))</f>
        <v>12 V</v>
      </c>
      <c r="K111" s="43" t="str">
        <f>IF($B111="","",IFERROR(IF(VLOOKUP($B111,$B$2:$O110,10,0)="","",VLOOKUP($B111,$B$2:$O110,10,0)),""))</f>
        <v/>
      </c>
      <c r="L111" s="43" t="str">
        <f>IF($B111="","",IFERROR(IF(VLOOKUP($B111,$B$2:$O110,11,0)="","",VLOOKUP($B111,$B$2:$O110,11,0)),""))</f>
        <v/>
      </c>
      <c r="M111" s="43" t="str">
        <f>IF($B111="","",IFERROR(IF(VLOOKUP($B111,$B$2:$O110,12,0)="","",VLOOKUP($B111,$B$2:$O110,12,0)),""))</f>
        <v/>
      </c>
      <c r="N111" s="43" t="str">
        <f>IF($B111="","",IFERROR(IF(VLOOKUP($B111,$B$2:$O110,13,0)="","",VLOOKUP($B111,$B$2:$O110,13,0)),""))</f>
        <v/>
      </c>
      <c r="O111" s="43" t="str">
        <f>IF($B111="","",IFERROR(IF(VLOOKUP($B111,$B$2:$O110,14,0)="","",VLOOKUP($B111,$B$2:$O110,14,0)),""))</f>
        <v/>
      </c>
    </row>
    <row r="112" spans="1:15" x14ac:dyDescent="0.25">
      <c r="A112" t="str" cm="1">
        <f t="array" ref="A112">IF(OR(B112="",E112=""),"",CONCATENATE(IFERROR(IF(SEARCH(B112,_xlfn.TEXTJOIN(",",TRUE,IF(E$2:E111=E112,B$2:B111,"")))&gt;0,"Duplikát parametru","Parametr OK"),"Parametr OK"),"; ",MATCH(B112,B:B,0)))</f>
        <v>Parametr OK; 33</v>
      </c>
      <c r="B112" t="str">
        <f>IF('CZ Alfanumerické hodnoty'!B112="","",VLOOKUP('CZ Alfanumerické hodnoty'!B112,'Parametry a typy produktů'!C:D,2,0))</f>
        <v>Farba</v>
      </c>
      <c r="C112" s="13" t="str" cm="1">
        <f t="array" ref="C112:D112">IF(A112="","",_xlfn.XLOOKUP(B112,'Parametry a typy produktů'!D:D,'Parametry a typy produktů'!A:B,"Parametr nenalezen"))</f>
        <v>Číselníková hodnota</v>
      </c>
      <c r="D112">
        <v>0</v>
      </c>
      <c r="E112" s="30" t="str">
        <f>IF('CZ Alfanumerické hodnoty'!B112="","",HLOOKUP('CZ Alfanumerické hodnoty'!E112,'Parametry a typy produktů'!$F$1:$AW$3,2,0))</f>
        <v>Bezdrôtové zvončeky</v>
      </c>
      <c r="F112" s="43" t="str">
        <f>IF($B112="","",IFERROR(IF(VLOOKUP($B112,$B$2:$O111,5,0)="","",VLOOKUP($B112,$B$2:$O111,5,0)),""))</f>
        <v>Čierna</v>
      </c>
      <c r="G112" s="43" t="str">
        <f>IF($B112="","",IFERROR(IF(VLOOKUP($B112,$B$2:$O111,6,0)="","",VLOOKUP($B112,$B$2:$O111,6,0)),""))</f>
        <v>Biela</v>
      </c>
      <c r="H112" s="43" t="str">
        <f>IF($B112="","",IFERROR(IF(VLOOKUP($B112,$B$2:$O111,7,0)="","",VLOOKUP($B112,$B$2:$O111,7,0)),""))</f>
        <v>Hnedá</v>
      </c>
      <c r="I112" s="43" t="str">
        <f>IF($B112="","",IFERROR(IF(VLOOKUP($B112,$B$2:$O111,8,0)="","",VLOOKUP($B112,$B$2:$O111,8,0)),""))</f>
        <v>Červená</v>
      </c>
      <c r="J112" s="43" t="str">
        <f>IF($B112="","",IFERROR(IF(VLOOKUP($B112,$B$2:$O111,9,0)="","",VLOOKUP($B112,$B$2:$O111,9,0)),""))</f>
        <v>Zelená</v>
      </c>
      <c r="K112" s="43" t="str">
        <f>IF($B112="","",IFERROR(IF(VLOOKUP($B112,$B$2:$O111,10,0)="","",VLOOKUP($B112,$B$2:$O111,10,0)),""))</f>
        <v>Modrá</v>
      </c>
      <c r="L112" s="43" t="str">
        <f>IF($B112="","",IFERROR(IF(VLOOKUP($B112,$B$2:$O111,11,0)="","",VLOOKUP($B112,$B$2:$O111,11,0)),""))</f>
        <v>Žltá</v>
      </c>
      <c r="M112" s="43" t="str">
        <f>IF($B112="","",IFERROR(IF(VLOOKUP($B112,$B$2:$O111,12,0)="","",VLOOKUP($B112,$B$2:$O111,12,0)),""))</f>
        <v>Fialová</v>
      </c>
      <c r="N112" s="43" t="str">
        <f>IF($B112="","",IFERROR(IF(VLOOKUP($B112,$B$2:$O111,13,0)="","",VLOOKUP($B112,$B$2:$O111,13,0)),""))</f>
        <v>Ružová</v>
      </c>
      <c r="O112" s="43" t="str">
        <f>IF($B112="","",IFERROR(IF(VLOOKUP($B112,$B$2:$O111,14,0)="","",VLOOKUP($B112,$B$2:$O111,14,0)),""))</f>
        <v>Viacfarebná</v>
      </c>
    </row>
    <row r="113" spans="1:15" x14ac:dyDescent="0.25">
      <c r="A113" t="str" cm="1">
        <f t="array" ref="A113">IF(OR(B113="",E113=""),"",CONCATENATE(IFERROR(IF(SEARCH(B113,_xlfn.TEXTJOIN(",",TRUE,IF(E$2:E112=E113,B$2:B112,"")))&gt;0,"Duplikát parametru","Parametr OK"),"Parametr OK"),"; ",MATCH(B113,B:B,0)))</f>
        <v>Parametr OK; 2</v>
      </c>
      <c r="B113" t="str">
        <f>IF('CZ Alfanumerické hodnoty'!B113="","",VLOOKUP('CZ Alfanumerické hodnoty'!B113,'Parametry a typy produktů'!C:D,2,0))</f>
        <v>Vnútorné / vonkajšie použitie</v>
      </c>
      <c r="C113" s="13" t="str" cm="1">
        <f t="array" ref="C113:D113">IF(A113="","",_xlfn.XLOOKUP(B113,'Parametry a typy produktů'!D:D,'Parametry a typy produktů'!A:B,"Parametr nenalezen"))</f>
        <v>Číselníková hodnota</v>
      </c>
      <c r="D113">
        <v>0</v>
      </c>
      <c r="E113" s="30" t="str">
        <f>IF('CZ Alfanumerické hodnoty'!B113="","",HLOOKUP('CZ Alfanumerické hodnoty'!E113,'Parametry a typy produktů'!$F$1:$AW$3,2,0))</f>
        <v>Vypínače a zásuvky</v>
      </c>
      <c r="F113" s="43" t="str">
        <f>IF($B113="","",IFERROR(IF(VLOOKUP($B113,$B$2:$O112,5,0)="","",VLOOKUP($B113,$B$2:$O112,5,0)),""))</f>
        <v>Vnútorné</v>
      </c>
      <c r="G113" s="43" t="str">
        <f>IF($B113="","",IFERROR(IF(VLOOKUP($B113,$B$2:$O112,6,0)="","",VLOOKUP($B113,$B$2:$O112,6,0)),""))</f>
        <v>Vonkajšie</v>
      </c>
      <c r="H113" s="43" t="str">
        <f>IF($B113="","",IFERROR(IF(VLOOKUP($B113,$B$2:$O112,7,0)="","",VLOOKUP($B113,$B$2:$O112,7,0)),""))</f>
        <v/>
      </c>
      <c r="I113" s="43" t="str">
        <f>IF($B113="","",IFERROR(IF(VLOOKUP($B113,$B$2:$O112,8,0)="","",VLOOKUP($B113,$B$2:$O112,8,0)),""))</f>
        <v/>
      </c>
      <c r="J113" s="43" t="str">
        <f>IF($B113="","",IFERROR(IF(VLOOKUP($B113,$B$2:$O112,9,0)="","",VLOOKUP($B113,$B$2:$O112,9,0)),""))</f>
        <v/>
      </c>
      <c r="K113" s="43" t="str">
        <f>IF($B113="","",IFERROR(IF(VLOOKUP($B113,$B$2:$O112,10,0)="","",VLOOKUP($B113,$B$2:$O112,10,0)),""))</f>
        <v/>
      </c>
      <c r="L113" s="43" t="str">
        <f>IF($B113="","",IFERROR(IF(VLOOKUP($B113,$B$2:$O112,11,0)="","",VLOOKUP($B113,$B$2:$O112,11,0)),""))</f>
        <v/>
      </c>
      <c r="M113" s="43" t="str">
        <f>IF($B113="","",IFERROR(IF(VLOOKUP($B113,$B$2:$O112,12,0)="","",VLOOKUP($B113,$B$2:$O112,12,0)),""))</f>
        <v/>
      </c>
      <c r="N113" s="43" t="str">
        <f>IF($B113="","",IFERROR(IF(VLOOKUP($B113,$B$2:$O112,13,0)="","",VLOOKUP($B113,$B$2:$O112,13,0)),""))</f>
        <v/>
      </c>
      <c r="O113" s="43" t="str">
        <f>IF($B113="","",IFERROR(IF(VLOOKUP($B113,$B$2:$O112,14,0)="","",VLOOKUP($B113,$B$2:$O112,14,0)),""))</f>
        <v/>
      </c>
    </row>
    <row r="114" spans="1:15" x14ac:dyDescent="0.25">
      <c r="A114" t="str" cm="1">
        <f t="array" ref="A114">IF(OR(B114="",E114=""),"",CONCATENATE(IFERROR(IF(SEARCH(B114,_xlfn.TEXTJOIN(",",TRUE,IF(E$2:E113=E114,B$2:B113,"")))&gt;0,"Duplikát parametru","Parametr OK"),"Parametr OK"),"; ",MATCH(B114,B:B,0)))</f>
        <v>Parametr OK; 24</v>
      </c>
      <c r="B114" t="str">
        <f>IF('CZ Alfanumerické hodnoty'!B114="","",VLOOKUP('CZ Alfanumerické hodnoty'!B114,'Parametry a typy produktů'!C:D,2,0))</f>
        <v>Stupeň krytia (IP)</v>
      </c>
      <c r="C114" s="13" t="str" cm="1">
        <f t="array" ref="C114:D114">IF(A114="","",_xlfn.XLOOKUP(B114,'Parametry a typy produktů'!D:D,'Parametry a typy produktů'!A:B,"Parametr nenalezen"))</f>
        <v>Číselníková hodnota</v>
      </c>
      <c r="D114">
        <v>0</v>
      </c>
      <c r="E114" s="30" t="str">
        <f>IF('CZ Alfanumerické hodnoty'!B114="","",HLOOKUP('CZ Alfanumerické hodnoty'!E114,'Parametry a typy produktů'!$F$1:$AW$3,2,0))</f>
        <v>Vypínače a zásuvky</v>
      </c>
      <c r="F114" s="43" t="str">
        <f>IF($B114="","",IFERROR(IF(VLOOKUP($B114,$B$2:$O113,5,0)="","",VLOOKUP($B114,$B$2:$O113,5,0)),""))</f>
        <v>IP20</v>
      </c>
      <c r="G114" s="43" t="str">
        <f>IF($B114="","",IFERROR(IF(VLOOKUP($B114,$B$2:$O113,6,0)="","",VLOOKUP($B114,$B$2:$O113,6,0)),""))</f>
        <v>IP44</v>
      </c>
      <c r="H114" s="43" t="str">
        <f>IF($B114="","",IFERROR(IF(VLOOKUP($B114,$B$2:$O113,7,0)="","",VLOOKUP($B114,$B$2:$O113,7,0)),""))</f>
        <v>IP54</v>
      </c>
      <c r="I114" s="43" t="str">
        <f>IF($B114="","",IFERROR(IF(VLOOKUP($B114,$B$2:$O113,8,0)="","",VLOOKUP($B114,$B$2:$O113,8,0)),""))</f>
        <v>IP65+</v>
      </c>
      <c r="J114" s="43" t="str">
        <f>IF($B114="","",IFERROR(IF(VLOOKUP($B114,$B$2:$O113,9,0)="","",VLOOKUP($B114,$B$2:$O113,9,0)),""))</f>
        <v/>
      </c>
      <c r="K114" s="43" t="str">
        <f>IF($B114="","",IFERROR(IF(VLOOKUP($B114,$B$2:$O113,10,0)="","",VLOOKUP($B114,$B$2:$O113,10,0)),""))</f>
        <v/>
      </c>
      <c r="L114" s="43" t="str">
        <f>IF($B114="","",IFERROR(IF(VLOOKUP($B114,$B$2:$O113,11,0)="","",VLOOKUP($B114,$B$2:$O113,11,0)),""))</f>
        <v/>
      </c>
      <c r="M114" s="43" t="str">
        <f>IF($B114="","",IFERROR(IF(VLOOKUP($B114,$B$2:$O113,12,0)="","",VLOOKUP($B114,$B$2:$O113,12,0)),""))</f>
        <v/>
      </c>
      <c r="N114" s="43" t="str">
        <f>IF($B114="","",IFERROR(IF(VLOOKUP($B114,$B$2:$O113,13,0)="","",VLOOKUP($B114,$B$2:$O113,13,0)),""))</f>
        <v/>
      </c>
      <c r="O114" s="43" t="str">
        <f>IF($B114="","",IFERROR(IF(VLOOKUP($B114,$B$2:$O113,14,0)="","",VLOOKUP($B114,$B$2:$O113,14,0)),""))</f>
        <v/>
      </c>
    </row>
    <row r="115" spans="1:15" x14ac:dyDescent="0.25">
      <c r="A115" t="str" cm="1">
        <f t="array" ref="A115">IF(OR(B115="",E115=""),"",CONCATENATE(IFERROR(IF(SEARCH(B115,_xlfn.TEXTJOIN(",",TRUE,IF(E$2:E114=E115,B$2:B114,"")))&gt;0,"Duplikát parametru","Parametr OK"),"Parametr OK"),"; ",MATCH(B115,B:B,0)))</f>
        <v>Parametr OK; 115</v>
      </c>
      <c r="B115" t="str">
        <f>IF('CZ Alfanumerické hodnoty'!B115="","",VLOOKUP('CZ Alfanumerické hodnoty'!B115,'Parametry a typy produktů'!C:D,2,0))</f>
        <v>Typ ventilátora</v>
      </c>
      <c r="C115" s="13" t="str" cm="1">
        <f t="array" ref="C115:D115">IF(A115="","",_xlfn.XLOOKUP(B115,'Parametry a typy produktů'!D:D,'Parametry a typy produktů'!A:B,"Parametr nenalezen"))</f>
        <v>Číselníková hodnota</v>
      </c>
      <c r="D115">
        <v>0</v>
      </c>
      <c r="E115" s="30" t="str">
        <f>IF('CZ Alfanumerické hodnoty'!B115="","",HLOOKUP('CZ Alfanumerické hodnoty'!E115,'Parametry a typy produktů'!$F$1:$AW$3,2,0))</f>
        <v>Ventilátory</v>
      </c>
      <c r="F115" s="43" t="s">
        <v>730</v>
      </c>
      <c r="G115" s="43" t="s">
        <v>731</v>
      </c>
      <c r="H115" s="43" t="s">
        <v>729</v>
      </c>
      <c r="I115" s="43" t="s">
        <v>770</v>
      </c>
      <c r="J115" s="43" t="str">
        <f>IF($B115="","",IFERROR(IF(VLOOKUP($B115,$B$2:$O114,9,0)="","",VLOOKUP($B115,$B$2:$O114,9,0)),""))</f>
        <v/>
      </c>
      <c r="K115" s="43" t="str">
        <f>IF($B115="","",IFERROR(IF(VLOOKUP($B115,$B$2:$O114,10,0)="","",VLOOKUP($B115,$B$2:$O114,10,0)),""))</f>
        <v/>
      </c>
      <c r="L115" s="43" t="str">
        <f>IF($B115="","",IFERROR(IF(VLOOKUP($B115,$B$2:$O114,11,0)="","",VLOOKUP($B115,$B$2:$O114,11,0)),""))</f>
        <v/>
      </c>
      <c r="M115" s="43" t="str">
        <f>IF($B115="","",IFERROR(IF(VLOOKUP($B115,$B$2:$O114,12,0)="","",VLOOKUP($B115,$B$2:$O114,12,0)),""))</f>
        <v/>
      </c>
      <c r="N115" s="43" t="str">
        <f>IF($B115="","",IFERROR(IF(VLOOKUP($B115,$B$2:$O114,13,0)="","",VLOOKUP($B115,$B$2:$O114,13,0)),""))</f>
        <v/>
      </c>
      <c r="O115" s="43" t="str">
        <f>IF($B115="","",IFERROR(IF(VLOOKUP($B115,$B$2:$O114,14,0)="","",VLOOKUP($B115,$B$2:$O114,14,0)),""))</f>
        <v/>
      </c>
    </row>
    <row r="116" spans="1:15" x14ac:dyDescent="0.25">
      <c r="A116" t="str" cm="1">
        <f t="array" ref="A116">IF(OR(B116="",E116=""),"",CONCATENATE(IFERROR(IF(SEARCH(B116,_xlfn.TEXTJOIN(",",TRUE,IF(E$2:E115=E116,B$2:B115,"")))&gt;0,"Duplikát parametru","Parametr OK"),"Parametr OK"),"; ",MATCH(B116,B:B,0)))</f>
        <v>Parametr OK; 101</v>
      </c>
      <c r="B116" t="str">
        <f>IF('CZ Alfanumerické hodnoty'!B116="","",VLOOKUP('CZ Alfanumerické hodnoty'!B116,'Parametry a typy produktů'!C:D,2,0))</f>
        <v>Napätie (V)</v>
      </c>
      <c r="C116" s="13" t="str" cm="1">
        <f t="array" ref="C116:D116">IF(A116="","",_xlfn.XLOOKUP(B116,'Parametry a typy produktů'!D:D,'Parametry a typy produktů'!A:B,"Parametr nenalezen"))</f>
        <v>Číselníková hodnota</v>
      </c>
      <c r="D116" t="str">
        <v>V</v>
      </c>
      <c r="E116" s="30" t="str">
        <f>IF('CZ Alfanumerické hodnoty'!B116="","",HLOOKUP('CZ Alfanumerické hodnoty'!E116,'Parametry a typy produktů'!$F$1:$AW$3,2,0))</f>
        <v>Predlžovacie prívody</v>
      </c>
      <c r="F116" s="43" t="s">
        <v>507</v>
      </c>
      <c r="G116" s="43" t="s">
        <v>656</v>
      </c>
      <c r="H116" s="43" t="str">
        <f>IF($B116="","",IFERROR(IF(VLOOKUP($B116,$B$2:$O115,7,0)="","",VLOOKUP($B116,$B$2:$O115,7,0)),""))</f>
        <v/>
      </c>
      <c r="I116" s="43" t="str">
        <f>IF($B116="","",IFERROR(IF(VLOOKUP($B116,$B$2:$O115,8,0)="","",VLOOKUP($B116,$B$2:$O115,8,0)),""))</f>
        <v/>
      </c>
      <c r="J116" s="43" t="str">
        <f>IF($B116="","",IFERROR(IF(VLOOKUP($B116,$B$2:$O115,9,0)="","",VLOOKUP($B116,$B$2:$O115,9,0)),""))</f>
        <v/>
      </c>
      <c r="K116" s="43" t="str">
        <f>IF($B116="","",IFERROR(IF(VLOOKUP($B116,$B$2:$O115,10,0)="","",VLOOKUP($B116,$B$2:$O115,10,0)),""))</f>
        <v/>
      </c>
      <c r="L116" s="43" t="str">
        <f>IF($B116="","",IFERROR(IF(VLOOKUP($B116,$B$2:$O115,11,0)="","",VLOOKUP($B116,$B$2:$O115,11,0)),""))</f>
        <v/>
      </c>
      <c r="M116" s="43" t="str">
        <f>IF($B116="","",IFERROR(IF(VLOOKUP($B116,$B$2:$O115,12,0)="","",VLOOKUP($B116,$B$2:$O115,12,0)),""))</f>
        <v/>
      </c>
      <c r="N116" s="43" t="str">
        <f>IF($B116="","",IFERROR(IF(VLOOKUP($B116,$B$2:$O115,13,0)="","",VLOOKUP($B116,$B$2:$O115,13,0)),""))</f>
        <v/>
      </c>
      <c r="O116" s="43" t="str">
        <f>IF($B116="","",IFERROR(IF(VLOOKUP($B116,$B$2:$O115,14,0)="","",VLOOKUP($B116,$B$2:$O115,14,0)),""))</f>
        <v/>
      </c>
    </row>
    <row r="117" spans="1:15" x14ac:dyDescent="0.25">
      <c r="A117" t="str" cm="1">
        <f t="array" ref="A117">IF(OR(B117="",E117=""),"",CONCATENATE(IFERROR(IF(SEARCH(B117,_xlfn.TEXTJOIN(",",TRUE,IF(E$2:E116=E117,B$2:B116,"")))&gt;0,"Duplikát parametru","Parametr OK"),"Parametr OK"),"; ",MATCH(B117,B:B,0)))</f>
        <v>Parametr OK; 117</v>
      </c>
      <c r="B117" t="str">
        <f>IF('CZ Alfanumerické hodnoty'!B117="","",VLOOKUP('CZ Alfanumerické hodnoty'!B117,'Parametry a typy produktů'!C:D,2,0))</f>
        <v>Ďalšie funkcie</v>
      </c>
      <c r="C117" s="13" t="str" cm="1">
        <f t="array" ref="C117:D117">IF(A117="","",_xlfn.XLOOKUP(B117,'Parametry a typy produktů'!D:D,'Parametry a typy produktů'!A:B,"Parametr nenalezen"))</f>
        <v>Číselníková hodnota</v>
      </c>
      <c r="D117">
        <v>0</v>
      </c>
      <c r="E117" s="30" t="str">
        <f>IF('CZ Alfanumerické hodnoty'!B117="","",HLOOKUP('CZ Alfanumerické hodnoty'!E117,'Parametry a typy produktů'!$F$1:$AW$3,2,0))</f>
        <v>Čističky vzduchu</v>
      </c>
      <c r="F117" s="43" t="s">
        <v>779</v>
      </c>
      <c r="G117" s="43" t="s">
        <v>780</v>
      </c>
      <c r="H117" s="43" t="str">
        <f>IF($B117="","",IFERROR(IF(VLOOKUP($B117,$B$2:$O116,7,0)="","",VLOOKUP($B117,$B$2:$O116,7,0)),""))</f>
        <v/>
      </c>
      <c r="I117" s="43" t="str">
        <f>IF($B117="","",IFERROR(IF(VLOOKUP($B117,$B$2:$O116,8,0)="","",VLOOKUP($B117,$B$2:$O116,8,0)),""))</f>
        <v/>
      </c>
      <c r="J117" s="43" t="str">
        <f>IF($B117="","",IFERROR(IF(VLOOKUP($B117,$B$2:$O116,9,0)="","",VLOOKUP($B117,$B$2:$O116,9,0)),""))</f>
        <v/>
      </c>
      <c r="K117" s="43" t="str">
        <f>IF($B117="","",IFERROR(IF(VLOOKUP($B117,$B$2:$O116,10,0)="","",VLOOKUP($B117,$B$2:$O116,10,0)),""))</f>
        <v/>
      </c>
      <c r="L117" s="43" t="str">
        <f>IF($B117="","",IFERROR(IF(VLOOKUP($B117,$B$2:$O116,11,0)="","",VLOOKUP($B117,$B$2:$O116,11,0)),""))</f>
        <v/>
      </c>
      <c r="M117" s="43" t="str">
        <f>IF($B117="","",IFERROR(IF(VLOOKUP($B117,$B$2:$O116,12,0)="","",VLOOKUP($B117,$B$2:$O116,12,0)),""))</f>
        <v/>
      </c>
      <c r="N117" s="43" t="str">
        <f>IF($B117="","",IFERROR(IF(VLOOKUP($B117,$B$2:$O116,13,0)="","",VLOOKUP($B117,$B$2:$O116,13,0)),""))</f>
        <v/>
      </c>
      <c r="O117" s="43" t="str">
        <f>IF($B117="","",IFERROR(IF(VLOOKUP($B117,$B$2:$O116,14,0)="","",VLOOKUP($B117,$B$2:$O116,14,0)),""))</f>
        <v/>
      </c>
    </row>
    <row r="118" spans="1:15" x14ac:dyDescent="0.25">
      <c r="A118" t="str" cm="1">
        <f t="array" ref="A118">IF(OR(B118="",E118=""),"",CONCATENATE(IFERROR(IF(SEARCH(B118,_xlfn.TEXTJOIN(",",TRUE,IF(E$2:E117=E118,B$2:B117,"")))&gt;0,"Duplikát parametru","Parametr OK"),"Parametr OK"),"; ",MATCH(B118,B:B,0)))</f>
        <v>Parametr OK; 21</v>
      </c>
      <c r="B118" t="str">
        <f>IF('CZ Alfanumerické hodnoty'!B118="","",VLOOKUP('CZ Alfanumerické hodnoty'!B118,'Parametry a typy produktů'!C:D,2,0))</f>
        <v>Kompatibilita s operačným systémom</v>
      </c>
      <c r="C118" s="13" t="str" cm="1">
        <f t="array" ref="C118:D118">IF(A118="","",_xlfn.XLOOKUP(B118,'Parametry a typy produktů'!D:D,'Parametry a typy produktů'!A:B,"Parametr nenalezen"))</f>
        <v>Multihodnota</v>
      </c>
      <c r="D118">
        <v>0</v>
      </c>
      <c r="E118" s="30" t="str">
        <f>IF('CZ Alfanumerické hodnoty'!B118="","",HLOOKUP('CZ Alfanumerické hodnoty'!E118,'Parametry a typy produktů'!$F$1:$AW$3,2,0))</f>
        <v>Čističky vzduchu</v>
      </c>
      <c r="F118" s="43" t="str">
        <f>IF($B118="","",IFERROR(IF(VLOOKUP($B118,$B$2:$O117,5,0)="","",VLOOKUP($B118,$B$2:$O117,5,0)),""))</f>
        <v>Android|iOS</v>
      </c>
      <c r="G118" s="43" t="str">
        <f>IF($B118="","",IFERROR(IF(VLOOKUP($B118,$B$2:$O117,6,0)="","",VLOOKUP($B118,$B$2:$O117,6,0)),""))</f>
        <v/>
      </c>
      <c r="H118" s="43" t="str">
        <f>IF($B118="","",IFERROR(IF(VLOOKUP($B118,$B$2:$O117,7,0)="","",VLOOKUP($B118,$B$2:$O117,7,0)),""))</f>
        <v/>
      </c>
      <c r="I118" s="43" t="str">
        <f>IF($B118="","",IFERROR(IF(VLOOKUP($B118,$B$2:$O117,8,0)="","",VLOOKUP($B118,$B$2:$O117,8,0)),""))</f>
        <v/>
      </c>
      <c r="J118" s="43" t="str">
        <f>IF($B118="","",IFERROR(IF(VLOOKUP($B118,$B$2:$O117,9,0)="","",VLOOKUP($B118,$B$2:$O117,9,0)),""))</f>
        <v/>
      </c>
      <c r="K118" s="43" t="str">
        <f>IF($B118="","",IFERROR(IF(VLOOKUP($B118,$B$2:$O117,10,0)="","",VLOOKUP($B118,$B$2:$O117,10,0)),""))</f>
        <v/>
      </c>
      <c r="L118" s="43" t="str">
        <f>IF($B118="","",IFERROR(IF(VLOOKUP($B118,$B$2:$O117,11,0)="","",VLOOKUP($B118,$B$2:$O117,11,0)),""))</f>
        <v/>
      </c>
      <c r="M118" s="43" t="str">
        <f>IF($B118="","",IFERROR(IF(VLOOKUP($B118,$B$2:$O117,12,0)="","",VLOOKUP($B118,$B$2:$O117,12,0)),""))</f>
        <v/>
      </c>
      <c r="N118" s="43" t="str">
        <f>IF($B118="","",IFERROR(IF(VLOOKUP($B118,$B$2:$O117,13,0)="","",VLOOKUP($B118,$B$2:$O117,13,0)),""))</f>
        <v/>
      </c>
      <c r="O118" s="43" t="str">
        <f>IF($B118="","",IFERROR(IF(VLOOKUP($B118,$B$2:$O117,14,0)="","",VLOOKUP($B118,$B$2:$O117,14,0)),""))</f>
        <v/>
      </c>
    </row>
    <row r="119" spans="1:15" x14ac:dyDescent="0.25">
      <c r="A119" t="str" cm="1">
        <f t="array" ref="A119">IF(OR(B119="",E119=""),"",CONCATENATE(IFERROR(IF(SEARCH(B119,_xlfn.TEXTJOIN(",",TRUE,IF(E$2:E118=E119,B$2:B118,"")))&gt;0,"Duplikát parametru","Parametr OK"),"Parametr OK"),"; ",MATCH(B119,B:B,0)))</f>
        <v>Parametr OK; 67</v>
      </c>
      <c r="B119" t="str">
        <f>IF('CZ Alfanumerické hodnoty'!B119="","",VLOOKUP('CZ Alfanumerické hodnoty'!B119,'Parametry a typy produktů'!C:D,2,0))</f>
        <v>Typ batérie</v>
      </c>
      <c r="C119" s="13" t="str" cm="1">
        <f t="array" ref="C119:D119">IF(A119="","",_xlfn.XLOOKUP(B119,'Parametry a typy produktů'!D:D,'Parametry a typy produktů'!A:B,"Parametr nenalezen"))</f>
        <v>Multihodnota</v>
      </c>
      <c r="D119">
        <v>0</v>
      </c>
      <c r="E119" s="30" t="str">
        <f>IF('CZ Alfanumerické hodnoty'!B119="","",HLOOKUP('CZ Alfanumerické hodnoty'!E119,'Parametry a typy produktů'!$F$1:$CW$3,2,0))</f>
        <v>Vysávače</v>
      </c>
      <c r="F119" s="43" t="str">
        <f>IF($B119="","",IFERROR(IF(VLOOKUP($B119,$B$2:$O118,5,0)="","",VLOOKUP($B119,$B$2:$O118,5,0)),""))</f>
        <v>Integrovaná|AAA|AA|LI-Ion 18650</v>
      </c>
      <c r="G119" s="43" t="str">
        <f>IF($B119="","",IFERROR(IF(VLOOKUP($B119,$B$2:$O118,6,0)="","",VLOOKUP($B119,$B$2:$O118,6,0)),""))</f>
        <v/>
      </c>
      <c r="H119" s="43" t="str">
        <f>IF($B119="","",IFERROR(IF(VLOOKUP($B119,$B$2:$O118,7,0)="","",VLOOKUP($B119,$B$2:$O118,7,0)),""))</f>
        <v/>
      </c>
      <c r="I119" s="43" t="str">
        <f>IF($B119="","",IFERROR(IF(VLOOKUP($B119,$B$2:$O118,8,0)="","",VLOOKUP($B119,$B$2:$O118,8,0)),""))</f>
        <v/>
      </c>
      <c r="J119" s="43" t="str">
        <f>IF($B119="","",IFERROR(IF(VLOOKUP($B119,$B$2:$O118,9,0)="","",VLOOKUP($B119,$B$2:$O118,9,0)),""))</f>
        <v/>
      </c>
      <c r="K119" s="43" t="str">
        <f>IF($B119="","",IFERROR(IF(VLOOKUP($B119,$B$2:$O118,10,0)="","",VLOOKUP($B119,$B$2:$O118,10,0)),""))</f>
        <v/>
      </c>
      <c r="L119" s="43" t="str">
        <f>IF($B119="","",IFERROR(IF(VLOOKUP($B119,$B$2:$O118,11,0)="","",VLOOKUP($B119,$B$2:$O118,11,0)),""))</f>
        <v/>
      </c>
      <c r="M119" s="43" t="str">
        <f>IF($B119="","",IFERROR(IF(VLOOKUP($B119,$B$2:$O118,12,0)="","",VLOOKUP($B119,$B$2:$O118,12,0)),""))</f>
        <v/>
      </c>
      <c r="N119" s="43" t="str">
        <f>IF($B119="","",IFERROR(IF(VLOOKUP($B119,$B$2:$O118,13,0)="","",VLOOKUP($B119,$B$2:$O118,13,0)),""))</f>
        <v/>
      </c>
      <c r="O119" s="43" t="str">
        <f>IF($B119="","",IFERROR(IF(VLOOKUP($B119,$B$2:$O118,14,0)="","",VLOOKUP($B119,$B$2:$O118,14,0)),""))</f>
        <v/>
      </c>
    </row>
    <row r="120" spans="1:15" x14ac:dyDescent="0.25">
      <c r="A120" t="str" cm="1">
        <f t="array" ref="A120">IF(OR(B120="",E120=""),"",CONCATENATE(IFERROR(IF(SEARCH(B120,_xlfn.TEXTJOIN(",",TRUE,IF(E$2:E119=E120,B$2:B119,"")))&gt;0,"Duplikát parametru","Parametr OK"),"Parametr OK"),"; ",MATCH(B120,B:B,0)))</f>
        <v>Parametr OK; 120</v>
      </c>
      <c r="B120" t="str">
        <f>IF('CZ Alfanumerické hodnoty'!B120="","",VLOOKUP('CZ Alfanumerické hodnoty'!B120,'Parametry a typy produktů'!C:D,2,0))</f>
        <v>Použitie</v>
      </c>
      <c r="C120" s="13" t="str" cm="1">
        <f t="array" ref="C120:D120">IF(A120="","",_xlfn.XLOOKUP(B120,'Parametry a typy produktů'!D:D,'Parametry a typy produktů'!A:B,"Parametr nenalezen"))</f>
        <v>Číselníková hodnota</v>
      </c>
      <c r="D120">
        <v>0</v>
      </c>
      <c r="E120" s="30" t="str">
        <f>IF('CZ Alfanumerické hodnoty'!B120="","",HLOOKUP('CZ Alfanumerické hodnoty'!E120,'Parametry a typy produktů'!$F$1:$CW$3,2,0))</f>
        <v>Vysávače</v>
      </c>
      <c r="F120" s="43" t="s">
        <v>794</v>
      </c>
      <c r="G120" s="43" t="s">
        <v>795</v>
      </c>
      <c r="H120" s="43" t="s">
        <v>829</v>
      </c>
      <c r="I120" s="43" t="str">
        <f>IF($B120="","",IFERROR(IF(VLOOKUP($B120,$B$2:$O119,8,0)="","",VLOOKUP($B120,$B$2:$O119,8,0)),""))</f>
        <v/>
      </c>
      <c r="J120" s="43" t="str">
        <f>IF($B120="","",IFERROR(IF(VLOOKUP($B120,$B$2:$O119,9,0)="","",VLOOKUP($B120,$B$2:$O119,9,0)),""))</f>
        <v/>
      </c>
      <c r="K120" s="43" t="str">
        <f>IF($B120="","",IFERROR(IF(VLOOKUP($B120,$B$2:$O119,10,0)="","",VLOOKUP($B120,$B$2:$O119,10,0)),""))</f>
        <v/>
      </c>
      <c r="L120" s="43" t="str">
        <f>IF($B120="","",IFERROR(IF(VLOOKUP($B120,$B$2:$O119,11,0)="","",VLOOKUP($B120,$B$2:$O119,11,0)),""))</f>
        <v/>
      </c>
      <c r="M120" s="43" t="str">
        <f>IF($B120="","",IFERROR(IF(VLOOKUP($B120,$B$2:$O119,12,0)="","",VLOOKUP($B120,$B$2:$O119,12,0)),""))</f>
        <v/>
      </c>
      <c r="N120" s="43" t="str">
        <f>IF($B120="","",IFERROR(IF(VLOOKUP($B120,$B$2:$O119,13,0)="","",VLOOKUP($B120,$B$2:$O119,13,0)),""))</f>
        <v/>
      </c>
      <c r="O120" s="43" t="str">
        <f>IF($B120="","",IFERROR(IF(VLOOKUP($B120,$B$2:$O119,14,0)="","",VLOOKUP($B120,$B$2:$O119,14,0)),""))</f>
        <v/>
      </c>
    </row>
    <row r="121" spans="1:15" x14ac:dyDescent="0.25">
      <c r="A121" t="str" cm="1">
        <f t="array" ref="A121">IF(OR(B121="",E121=""),"",CONCATENATE(IFERROR(IF(SEARCH(B121,_xlfn.TEXTJOIN(",",TRUE,IF(E$2:E120=E121,B$2:B120,"")))&gt;0,"Duplikát parametru","Parametr OK"),"Parametr OK"),"; ",MATCH(B121,B:B,0)))</f>
        <v>Parametr OK; 121</v>
      </c>
      <c r="B121" t="str">
        <f>IF('CZ Alfanumerické hodnoty'!B121="","",VLOOKUP('CZ Alfanumerické hodnoty'!B121,'Parametry a typy produktů'!C:D,2,0))</f>
        <v>Výkonové režimy</v>
      </c>
      <c r="C121" s="13" t="str" cm="1">
        <f t="array" ref="C121:D121">IF(A121="","",_xlfn.XLOOKUP(B121,'Parametry a typy produktů'!D:D,'Parametry a typy produktů'!A:B,"Parametr nenalezen"))</f>
        <v>Číselníková hodnota</v>
      </c>
      <c r="D121">
        <v>0</v>
      </c>
      <c r="E121" s="30" t="str">
        <f>IF('CZ Alfanumerické hodnoty'!B121="","",HLOOKUP('CZ Alfanumerické hodnoty'!E121,'Parametry a typy produktů'!$F$1:$CW$3,2,0))</f>
        <v>Vysávače</v>
      </c>
      <c r="F121" s="43" t="s">
        <v>811</v>
      </c>
      <c r="G121" s="43" t="s">
        <v>812</v>
      </c>
      <c r="H121" s="43" t="s">
        <v>813</v>
      </c>
      <c r="I121" s="43" t="str">
        <f>IF($B121="","",IFERROR(IF(VLOOKUP($B121,$B$2:$O120,8,0)="","",VLOOKUP($B121,$B$2:$O120,8,0)),""))</f>
        <v/>
      </c>
      <c r="J121" s="43" t="str">
        <f>IF($B121="","",IFERROR(IF(VLOOKUP($B121,$B$2:$O120,9,0)="","",VLOOKUP($B121,$B$2:$O120,9,0)),""))</f>
        <v/>
      </c>
      <c r="K121" s="43" t="str">
        <f>IF($B121="","",IFERROR(IF(VLOOKUP($B121,$B$2:$O120,10,0)="","",VLOOKUP($B121,$B$2:$O120,10,0)),""))</f>
        <v/>
      </c>
      <c r="L121" s="43" t="str">
        <f>IF($B121="","",IFERROR(IF(VLOOKUP($B121,$B$2:$O120,11,0)="","",VLOOKUP($B121,$B$2:$O120,11,0)),""))</f>
        <v/>
      </c>
      <c r="M121" s="43" t="str">
        <f>IF($B121="","",IFERROR(IF(VLOOKUP($B121,$B$2:$O120,12,0)="","",VLOOKUP($B121,$B$2:$O120,12,0)),""))</f>
        <v/>
      </c>
      <c r="N121" s="43" t="str">
        <f>IF($B121="","",IFERROR(IF(VLOOKUP($B121,$B$2:$O120,13,0)="","",VLOOKUP($B121,$B$2:$O120,13,0)),""))</f>
        <v/>
      </c>
      <c r="O121" s="43" t="str">
        <f>IF($B121="","",IFERROR(IF(VLOOKUP($B121,$B$2:$O120,14,0)="","",VLOOKUP($B121,$B$2:$O120,14,0)),""))</f>
        <v/>
      </c>
    </row>
    <row r="122" spans="1:15" x14ac:dyDescent="0.25">
      <c r="A122" t="str" cm="1">
        <f t="array" ref="A122">IF(OR(B122="",E122=""),"",CONCATENATE(IFERROR(IF(SEARCH(B122,_xlfn.TEXTJOIN(",",TRUE,IF(E$2:E121=E122,B$2:B121,"")))&gt;0,"Duplikát parametru","Parametr OK"),"Parametr OK"),"; ",MATCH(B122,B:B,0)))</f>
        <v>Parametr OK; 122</v>
      </c>
      <c r="B122" t="str">
        <f>IF('CZ Alfanumerické hodnoty'!B122="","",VLOOKUP('CZ Alfanumerické hodnoty'!B122,'Parametry a typy produktů'!C:D,2,0))</f>
        <v>Typ zariadenia</v>
      </c>
      <c r="C122" s="13" t="str" cm="1">
        <f t="array" ref="C122:D122">IF(A122="","",_xlfn.XLOOKUP(B122,'Parametry a typy produktů'!D:D,'Parametry a typy produktů'!A:B,"Parametr nenalezen"))</f>
        <v>Číselníková hodnota</v>
      </c>
      <c r="D122">
        <v>0</v>
      </c>
      <c r="E122" s="30" t="str">
        <f>IF('CZ Alfanumerické hodnoty'!B122="","",HLOOKUP('CZ Alfanumerické hodnoty'!E122,'Parametry a typy produktů'!$F$1:$CW$3,2,0))</f>
        <v>Starostlivosť o vlasy</v>
      </c>
      <c r="F122" s="43" t="s">
        <v>841</v>
      </c>
      <c r="G122" s="43" t="s">
        <v>823</v>
      </c>
      <c r="H122" s="43" t="s">
        <v>824</v>
      </c>
      <c r="I122" s="43" t="str">
        <f>IF($B122="","",IFERROR(IF(VLOOKUP($B122,$B$2:$O121,8,0)="","",VLOOKUP($B122,$B$2:$O121,8,0)),""))</f>
        <v/>
      </c>
      <c r="J122" s="43" t="str">
        <f>IF($B122="","",IFERROR(IF(VLOOKUP($B122,$B$2:$O121,9,0)="","",VLOOKUP($B122,$B$2:$O121,9,0)),""))</f>
        <v/>
      </c>
      <c r="K122" s="43" t="str">
        <f>IF($B122="","",IFERROR(IF(VLOOKUP($B122,$B$2:$O121,10,0)="","",VLOOKUP($B122,$B$2:$O121,10,0)),""))</f>
        <v/>
      </c>
      <c r="L122" s="43" t="str">
        <f>IF($B122="","",IFERROR(IF(VLOOKUP($B122,$B$2:$O121,11,0)="","",VLOOKUP($B122,$B$2:$O121,11,0)),""))</f>
        <v/>
      </c>
      <c r="M122" s="43" t="str">
        <f>IF($B122="","",IFERROR(IF(VLOOKUP($B122,$B$2:$O121,12,0)="","",VLOOKUP($B122,$B$2:$O121,12,0)),""))</f>
        <v/>
      </c>
      <c r="N122" s="43" t="str">
        <f>IF($B122="","",IFERROR(IF(VLOOKUP($B122,$B$2:$O121,13,0)="","",VLOOKUP($B122,$B$2:$O121,13,0)),""))</f>
        <v/>
      </c>
      <c r="O122" s="43" t="str">
        <f>IF($B122="","",IFERROR(IF(VLOOKUP($B122,$B$2:$O121,14,0)="","",VLOOKUP($B122,$B$2:$O121,14,0)),""))</f>
        <v/>
      </c>
    </row>
    <row r="123" spans="1:15" x14ac:dyDescent="0.25">
      <c r="A123" t="str" cm="1">
        <f t="array" ref="A123">IF(OR(B123="",E123=""),"",CONCATENATE(IFERROR(IF(SEARCH(B123,_xlfn.TEXTJOIN(",",TRUE,IF(E$2:E122=E123,B$2:B122,"")))&gt;0,"Duplikát parametru","Parametr OK"),"Parametr OK"),"; ",MATCH(B123,B:B,0)))</f>
        <v>Parametr OK; 123</v>
      </c>
      <c r="B123" t="str">
        <f>IF('CZ Alfanumerické hodnoty'!B123="","",VLOOKUP('CZ Alfanumerické hodnoty'!B123,'Parametry a typy produktů'!C:D,2,0))</f>
        <v>Účel použitia</v>
      </c>
      <c r="C123" s="13" t="str" cm="1">
        <f t="array" ref="C123:D123">IF(A123="","",_xlfn.XLOOKUP(B123,'Parametry a typy produktů'!D:D,'Parametry a typy produktů'!A:B,"Parametr nenalezen"))</f>
        <v>Číselníková hodnota</v>
      </c>
      <c r="D123">
        <v>0</v>
      </c>
      <c r="E123" s="30" t="str">
        <f>IF('CZ Alfanumerické hodnoty'!B123="","",HLOOKUP('CZ Alfanumerické hodnoty'!E123,'Parametry a typy produktů'!$F$1:$CW$3,2,0))</f>
        <v>Starostlivosť o vlasy</v>
      </c>
      <c r="F123" s="43" t="s">
        <v>839</v>
      </c>
      <c r="G123" s="43" t="s">
        <v>840</v>
      </c>
      <c r="H123" s="43" t="s">
        <v>833</v>
      </c>
      <c r="I123" s="43" t="str">
        <f>IF($B123="","",IFERROR(IF(VLOOKUP($B123,$B$2:$O122,8,0)="","",VLOOKUP($B123,$B$2:$O122,8,0)),""))</f>
        <v/>
      </c>
      <c r="J123" s="43" t="str">
        <f>IF($B123="","",IFERROR(IF(VLOOKUP($B123,$B$2:$O122,9,0)="","",VLOOKUP($B123,$B$2:$O122,9,0)),""))</f>
        <v/>
      </c>
      <c r="K123" s="43" t="str">
        <f>IF($B123="","",IFERROR(IF(VLOOKUP($B123,$B$2:$O122,10,0)="","",VLOOKUP($B123,$B$2:$O122,10,0)),""))</f>
        <v/>
      </c>
      <c r="L123" s="43" t="str">
        <f>IF($B123="","",IFERROR(IF(VLOOKUP($B123,$B$2:$O122,11,0)="","",VLOOKUP($B123,$B$2:$O122,11,0)),""))</f>
        <v/>
      </c>
      <c r="M123" s="43" t="str">
        <f>IF($B123="","",IFERROR(IF(VLOOKUP($B123,$B$2:$O122,12,0)="","",VLOOKUP($B123,$B$2:$O122,12,0)),""))</f>
        <v/>
      </c>
      <c r="N123" s="43" t="str">
        <f>IF($B123="","",IFERROR(IF(VLOOKUP($B123,$B$2:$O122,13,0)="","",VLOOKUP($B123,$B$2:$O122,13,0)),""))</f>
        <v/>
      </c>
      <c r="O123" s="43" t="str">
        <f>IF($B123="","",IFERROR(IF(VLOOKUP($B123,$B$2:$O122,14,0)="","",VLOOKUP($B123,$B$2:$O122,14,0)),""))</f>
        <v/>
      </c>
    </row>
    <row r="124" spans="1:15" x14ac:dyDescent="0.25">
      <c r="A124" t="str" cm="1">
        <f t="array" ref="A124">IF(OR(B124="",E124=""),"",CONCATENATE(IFERROR(IF(SEARCH(B124,_xlfn.TEXTJOIN(",",TRUE,IF(E$2:E123=E124,B$2:B123,"")))&gt;0,"Duplikát parametru","Parametr OK"),"Parametr OK"),"; ",MATCH(B124,B:B,0)))</f>
        <v>Parametr OK; 124</v>
      </c>
      <c r="B124" t="str">
        <f>IF('CZ Alfanumerické hodnoty'!B124="","",VLOOKUP('CZ Alfanumerické hodnoty'!B124,'Parametry a typy produktů'!C:D,2,0))</f>
        <v>Veľkosť notebooku</v>
      </c>
      <c r="C124" s="13" t="str" cm="1">
        <f t="array" ref="C124:D124">IF(A124="","",_xlfn.XLOOKUP(B124,'Parametry a typy produktů'!D:D,'Parametry a typy produktů'!A:B,"Parametr nenalezen"))</f>
        <v>Číselníková hodnota</v>
      </c>
      <c r="D124">
        <v>0</v>
      </c>
      <c r="E124" s="30" t="str">
        <f>IF('CZ Alfanumerické hodnoty'!B124="","",HLOOKUP('CZ Alfanumerické hodnoty'!E124,'Parametry a typy produktů'!$F$1:$CW$3,2,0))</f>
        <v>Brašny na notebooky</v>
      </c>
      <c r="F124" s="43" t="s">
        <v>959</v>
      </c>
      <c r="G124" s="43" t="s">
        <v>963</v>
      </c>
      <c r="H124" s="43" t="s">
        <v>964</v>
      </c>
      <c r="I124" s="43" t="s">
        <v>965</v>
      </c>
      <c r="J124" s="43" t="s">
        <v>966</v>
      </c>
      <c r="K124" s="43" t="s">
        <v>971</v>
      </c>
      <c r="L124" s="43" t="s">
        <v>972</v>
      </c>
      <c r="M124" s="43" t="s">
        <v>973</v>
      </c>
      <c r="N124" s="43" t="s">
        <v>974</v>
      </c>
      <c r="O124" s="43" t="str">
        <f>IF($B124="","",IFERROR(IF(VLOOKUP($B124,$B$2:$O123,14,0)="","",VLOOKUP($B124,$B$2:$O123,14,0)),""))</f>
        <v/>
      </c>
    </row>
    <row r="125" spans="1:15" x14ac:dyDescent="0.25">
      <c r="A125" t="str" cm="1">
        <f t="array" ref="A125">IF(OR(B125="",E125=""),"",CONCATENATE(IFERROR(IF(SEARCH(B125,_xlfn.TEXTJOIN(",",TRUE,IF(E$2:E124=E125,B$2:B124,"")))&gt;0,"Duplikát parametru","Parametr OK"),"Parametr OK"),"; ",MATCH(B125,B:B,0)))</f>
        <v>Parametr OK; 125</v>
      </c>
      <c r="B125" t="str">
        <f>IF('CZ Alfanumerické hodnoty'!B125="","",VLOOKUP('CZ Alfanumerické hodnoty'!B125,'Parametry a typy produktů'!C:D,2,0))</f>
        <v>Farebné prevedenie</v>
      </c>
      <c r="C125" s="13" t="str" cm="1">
        <f t="array" ref="C125:D125">IF(A125="","",_xlfn.XLOOKUP(B125,'Parametry a typy produktů'!D:D,'Parametry a typy produktů'!A:B,"Parametr nenalezen"))</f>
        <v>Číselníková hodnota</v>
      </c>
      <c r="D125">
        <v>0</v>
      </c>
      <c r="E125" s="30" t="str">
        <f>IF('CZ Alfanumerické hodnoty'!B125="","",HLOOKUP('CZ Alfanumerické hodnoty'!E125,'Parametry a typy produktů'!$F$1:$CW$3,2,0))</f>
        <v>Brašny na notebooky</v>
      </c>
      <c r="F125" s="43" t="s">
        <v>862</v>
      </c>
      <c r="G125" s="43" t="s">
        <v>863</v>
      </c>
      <c r="H125" s="43" t="s">
        <v>855</v>
      </c>
      <c r="I125" s="43" t="s">
        <v>856</v>
      </c>
      <c r="J125" s="43" t="s">
        <v>857</v>
      </c>
      <c r="K125" s="43" t="s">
        <v>864</v>
      </c>
      <c r="L125" s="43" t="s">
        <v>859</v>
      </c>
      <c r="M125" s="43" t="s">
        <v>860</v>
      </c>
      <c r="N125" s="43" t="s">
        <v>865</v>
      </c>
      <c r="O125" s="43" t="s">
        <v>866</v>
      </c>
    </row>
    <row r="126" spans="1:15" x14ac:dyDescent="0.25">
      <c r="A126" t="str" cm="1">
        <f t="array" ref="A126">IF(OR(B126="",E126=""),"",CONCATENATE(IFERROR(IF(SEARCH(B126,_xlfn.TEXTJOIN(",",TRUE,IF(E$2:E125=E126,B$2:B125,"")))&gt;0,"Duplikát parametru","Parametr OK"),"Parametr OK"),"; ",MATCH(B126,B:B,0)))</f>
        <v>Parametr OK; 124</v>
      </c>
      <c r="B126" t="str">
        <f>IF('CZ Alfanumerické hodnoty'!B126="","",VLOOKUP('CZ Alfanumerické hodnoty'!B126,'Parametry a typy produktů'!C:D,2,0))</f>
        <v>Veľkosť notebooku</v>
      </c>
      <c r="C126" s="13" t="str" cm="1">
        <f t="array" ref="C126:D126">IF(A126="","",_xlfn.XLOOKUP(B126,'Parametry a typy produktů'!D:D,'Parametry a typy produktů'!A:B,"Parametr nenalezen"))</f>
        <v>Číselníková hodnota</v>
      </c>
      <c r="D126">
        <v>0</v>
      </c>
      <c r="E126" s="30" t="str">
        <f>IF('CZ Alfanumerické hodnoty'!B126="","",HLOOKUP('CZ Alfanumerické hodnoty'!E126,'Parametry a typy produktů'!$F$1:$CW$3,2,0))</f>
        <v>Batohy</v>
      </c>
      <c r="F126" s="43" t="str">
        <f>IF($B126="","",IFERROR(IF(VLOOKUP($B126,$B$2:$O125,5,0)="","",VLOOKUP($B126,$B$2:$O125,5,0)),""))</f>
        <v>11'' a menší</v>
      </c>
      <c r="G126" s="43" t="str">
        <f>IF($B126="","",IFERROR(IF(VLOOKUP($B126,$B$2:$O125,6,0)="","",VLOOKUP($B126,$B$2:$O125,6,0)),""))</f>
        <v>12''</v>
      </c>
      <c r="H126" s="43" t="str">
        <f>IF($B126="","",IFERROR(IF(VLOOKUP($B126,$B$2:$O125,7,0)="","",VLOOKUP($B126,$B$2:$O125,7,0)),""))</f>
        <v>13''</v>
      </c>
      <c r="I126" s="43" t="str">
        <f>IF($B126="","",IFERROR(IF(VLOOKUP($B126,$B$2:$O125,8,0)="","",VLOOKUP($B126,$B$2:$O125,8,0)),""))</f>
        <v>14''</v>
      </c>
      <c r="J126" s="43" t="str">
        <f>IF($B126="","",IFERROR(IF(VLOOKUP($B126,$B$2:$O125,9,0)="","",VLOOKUP($B126,$B$2:$O125,9,0)),""))</f>
        <v>15-16''</v>
      </c>
      <c r="K126" s="43" t="str">
        <f>IF($B126="","",IFERROR(IF(VLOOKUP($B126,$B$2:$O125,10,0)="","",VLOOKUP($B126,$B$2:$O125,10,0)),""))</f>
        <v>17'' a väčší</v>
      </c>
      <c r="L126" s="43" t="str">
        <f>IF($B126="","",IFERROR(IF(VLOOKUP($B126,$B$2:$O125,11,0)="","",VLOOKUP($B126,$B$2:$O125,11,0)),""))</f>
        <v>MacBook 11''</v>
      </c>
      <c r="M126" s="43" t="str">
        <f>IF($B126="","",IFERROR(IF(VLOOKUP($B126,$B$2:$O125,12,0)="","",VLOOKUP($B126,$B$2:$O125,12,0)),""))</f>
        <v>MacBook 13''</v>
      </c>
      <c r="N126" s="43" t="str">
        <f>IF($B126="","",IFERROR(IF(VLOOKUP($B126,$B$2:$O125,13,0)="","",VLOOKUP($B126,$B$2:$O125,13,0)),""))</f>
        <v>MacBook 16''</v>
      </c>
      <c r="O126" s="43" t="s">
        <v>911</v>
      </c>
    </row>
    <row r="127" spans="1:15" x14ac:dyDescent="0.25">
      <c r="A127" t="str" cm="1">
        <f t="array" ref="A127">IF(OR(B127="",E127=""),"",CONCATENATE(IFERROR(IF(SEARCH(B127,_xlfn.TEXTJOIN(",",TRUE,IF(E$2:E126=E127,B$2:B126,"")))&gt;0,"Duplikát parametru","Parametr OK"),"Parametr OK"),"; ",MATCH(B127,B:B,0)))</f>
        <v>Parametr OK; 125</v>
      </c>
      <c r="B127" t="str">
        <f>IF('CZ Alfanumerické hodnoty'!B127="","",VLOOKUP('CZ Alfanumerické hodnoty'!B127,'Parametry a typy produktů'!C:D,2,0))</f>
        <v>Farebné prevedenie</v>
      </c>
      <c r="C127" s="13" t="str" cm="1">
        <f t="array" ref="C127:D127">IF(A127="","",_xlfn.XLOOKUP(B127,'Parametry a typy produktů'!D:D,'Parametry a typy produktů'!A:B,"Parametr nenalezen"))</f>
        <v>Číselníková hodnota</v>
      </c>
      <c r="D127">
        <v>0</v>
      </c>
      <c r="E127" s="30" t="str">
        <f>IF('CZ Alfanumerické hodnoty'!B127="","",HLOOKUP('CZ Alfanumerické hodnoty'!E127,'Parametry a typy produktů'!$F$1:$CW$3,2,0))</f>
        <v>Batohy</v>
      </c>
      <c r="F127" s="43" t="str">
        <f>IF($B127="","",IFERROR(IF(VLOOKUP($B127,$B$2:$O126,5,0)="","",VLOOKUP($B127,$B$2:$O126,5,0)),""))</f>
        <v>Čierne</v>
      </c>
      <c r="G127" s="43" t="str">
        <f>IF($B127="","",IFERROR(IF(VLOOKUP($B127,$B$2:$O126,6,0)="","",VLOOKUP($B127,$B$2:$O126,6,0)),""))</f>
        <v>Sivé</v>
      </c>
      <c r="H127" s="43" t="str">
        <f>IF($B127="","",IFERROR(IF(VLOOKUP($B127,$B$2:$O126,7,0)="","",VLOOKUP($B127,$B$2:$O126,7,0)),""))</f>
        <v>Modré</v>
      </c>
      <c r="I127" s="43" t="str">
        <f>IF($B127="","",IFERROR(IF(VLOOKUP($B127,$B$2:$O126,8,0)="","",VLOOKUP($B127,$B$2:$O126,8,0)),""))</f>
        <v>Červené</v>
      </c>
      <c r="J127" s="43" t="str">
        <f>IF($B127="","",IFERROR(IF(VLOOKUP($B127,$B$2:$O126,9,0)="","",VLOOKUP($B127,$B$2:$O126,9,0)),""))</f>
        <v>Zelené</v>
      </c>
      <c r="K127" s="43" t="str">
        <f>IF($B127="","",IFERROR(IF(VLOOKUP($B127,$B$2:$O126,10,0)="","",VLOOKUP($B127,$B$2:$O126,10,0)),""))</f>
        <v>Žlté</v>
      </c>
      <c r="L127" s="43" t="str">
        <f>IF($B127="","",IFERROR(IF(VLOOKUP($B127,$B$2:$O126,11,0)="","",VLOOKUP($B127,$B$2:$O126,11,0)),""))</f>
        <v>Oranžové</v>
      </c>
      <c r="M127" s="43" t="str">
        <f>IF($B127="","",IFERROR(IF(VLOOKUP($B127,$B$2:$O126,12,0)="","",VLOOKUP($B127,$B$2:$O126,12,0)),""))</f>
        <v>Ružové</v>
      </c>
      <c r="N127" s="43" t="str">
        <f>IF($B127="","",IFERROR(IF(VLOOKUP($B127,$B$2:$O126,13,0)="","",VLOOKUP($B127,$B$2:$O126,13,0)),""))</f>
        <v>Iné</v>
      </c>
      <c r="O127" s="43" t="str">
        <f>IF($B127="","",IFERROR(IF(VLOOKUP($B127,$B$2:$O126,14,0)="","",VLOOKUP($B127,$B$2:$O126,14,0)),""))</f>
        <v>Viacfarebné</v>
      </c>
    </row>
    <row r="128" spans="1:15" x14ac:dyDescent="0.25">
      <c r="A128" t="str" cm="1">
        <f t="array" ref="A128">IF(OR(B128="",E128=""),"",CONCATENATE(IFERROR(IF(SEARCH(B128,_xlfn.TEXTJOIN(",",TRUE,IF(E$2:E127=E128,B$2:B127,"")))&gt;0,"Duplikát parametru","Parametr OK"),"Parametr OK"),"; ",MATCH(B128,B:B,0)))</f>
        <v>Parametr OK; 125</v>
      </c>
      <c r="B128" t="str">
        <f>IF('CZ Alfanumerické hodnoty'!B128="","",VLOOKUP('CZ Alfanumerické hodnoty'!B128,'Parametry a typy produktů'!C:D,2,0))</f>
        <v>Farebné prevedenie</v>
      </c>
      <c r="C128" s="13" t="str" cm="1">
        <f t="array" ref="C128:D128">IF(A128="","",_xlfn.XLOOKUP(B128,'Parametry a typy produktů'!D:D,'Parametry a typy produktů'!A:B,"Parametr nenalezen"))</f>
        <v>Číselníková hodnota</v>
      </c>
      <c r="D128">
        <v>0</v>
      </c>
      <c r="E128" s="30" t="str">
        <f>IF('CZ Alfanumerické hodnoty'!B128="","",HLOOKUP('CZ Alfanumerické hodnoty'!E128,'Parametry a typy produktů'!$F$1:$CW$3,2,0))</f>
        <v>Puzdra na notebooky</v>
      </c>
      <c r="F128" s="43" t="str">
        <f>IF($B128="","",IFERROR(IF(VLOOKUP($B128,$B$2:$O127,5,0)="","",VLOOKUP($B128,$B$2:$O127,5,0)),""))</f>
        <v>Čierne</v>
      </c>
      <c r="G128" s="43" t="str">
        <f>IF($B128="","",IFERROR(IF(VLOOKUP($B128,$B$2:$O127,6,0)="","",VLOOKUP($B128,$B$2:$O127,6,0)),""))</f>
        <v>Sivé</v>
      </c>
      <c r="H128" s="43" t="str">
        <f>IF($B128="","",IFERROR(IF(VLOOKUP($B128,$B$2:$O127,7,0)="","",VLOOKUP($B128,$B$2:$O127,7,0)),""))</f>
        <v>Modré</v>
      </c>
      <c r="I128" s="43" t="str">
        <f>IF($B128="","",IFERROR(IF(VLOOKUP($B128,$B$2:$O127,8,0)="","",VLOOKUP($B128,$B$2:$O127,8,0)),""))</f>
        <v>Červené</v>
      </c>
      <c r="J128" s="43" t="str">
        <f>IF($B128="","",IFERROR(IF(VLOOKUP($B128,$B$2:$O127,9,0)="","",VLOOKUP($B128,$B$2:$O127,9,0)),""))</f>
        <v>Zelené</v>
      </c>
      <c r="K128" s="43" t="str">
        <f>IF($B128="","",IFERROR(IF(VLOOKUP($B128,$B$2:$O127,10,0)="","",VLOOKUP($B128,$B$2:$O127,10,0)),""))</f>
        <v>Žlté</v>
      </c>
      <c r="L128" s="43" t="str">
        <f>IF($B128="","",IFERROR(IF(VLOOKUP($B128,$B$2:$O127,11,0)="","",VLOOKUP($B128,$B$2:$O127,11,0)),""))</f>
        <v>Oranžové</v>
      </c>
      <c r="M128" s="43" t="str">
        <f>IF($B128="","",IFERROR(IF(VLOOKUP($B128,$B$2:$O127,12,0)="","",VLOOKUP($B128,$B$2:$O127,12,0)),""))</f>
        <v>Ružové</v>
      </c>
      <c r="N128" s="43" t="str">
        <f>IF($B128="","",IFERROR(IF(VLOOKUP($B128,$B$2:$O127,13,0)="","",VLOOKUP($B128,$B$2:$O127,13,0)),""))</f>
        <v>Iné</v>
      </c>
      <c r="O128" s="43" t="str">
        <f>IF($B128="","",IFERROR(IF(VLOOKUP($B128,$B$2:$O127,14,0)="","",VLOOKUP($B128,$B$2:$O127,14,0)),""))</f>
        <v>Viacfarebné</v>
      </c>
    </row>
    <row r="129" spans="1:15" x14ac:dyDescent="0.25">
      <c r="A129" t="str" cm="1">
        <f t="array" ref="A129">IF(OR(B129="",E129=""),"",CONCATENATE(IFERROR(IF(SEARCH(B129,_xlfn.TEXTJOIN(",",TRUE,IF(E$2:E128=E129,B$2:B128,"")))&gt;0,"Duplikát parametru","Parametr OK"),"Parametr OK"),"; ",MATCH(B129,B:B,0)))</f>
        <v>Parametr OK; 124</v>
      </c>
      <c r="B129" t="str">
        <f>IF('CZ Alfanumerické hodnoty'!B129="","",VLOOKUP('CZ Alfanumerické hodnoty'!B129,'Parametry a typy produktů'!C:D,2,0))</f>
        <v>Veľkosť notebooku</v>
      </c>
      <c r="C129" s="13" t="str" cm="1">
        <f t="array" ref="C129:D129">IF(A129="","",_xlfn.XLOOKUP(B129,'Parametry a typy produktů'!D:D,'Parametry a typy produktů'!A:B,"Parametr nenalezen"))</f>
        <v>Číselníková hodnota</v>
      </c>
      <c r="D129">
        <v>0</v>
      </c>
      <c r="E129" s="30" t="str">
        <f>IF('CZ Alfanumerické hodnoty'!B129="","",HLOOKUP('CZ Alfanumerické hodnoty'!E129,'Parametry a typy produktů'!$F$1:$CW$3,2,0))</f>
        <v>Puzdra na notebooky</v>
      </c>
      <c r="F129" s="43" t="str">
        <f>IF($B129="","",IFERROR(IF(VLOOKUP($B129,$B$2:$O128,5,0)="","",VLOOKUP($B129,$B$2:$O128,5,0)),""))</f>
        <v>11'' a menší</v>
      </c>
      <c r="G129" s="43" t="str">
        <f>IF($B129="","",IFERROR(IF(VLOOKUP($B129,$B$2:$O128,6,0)="","",VLOOKUP($B129,$B$2:$O128,6,0)),""))</f>
        <v>12''</v>
      </c>
      <c r="H129" s="43" t="str">
        <f>IF($B129="","",IFERROR(IF(VLOOKUP($B129,$B$2:$O128,7,0)="","",VLOOKUP($B129,$B$2:$O128,7,0)),""))</f>
        <v>13''</v>
      </c>
      <c r="I129" s="43" t="str">
        <f>IF($B129="","",IFERROR(IF(VLOOKUP($B129,$B$2:$O128,8,0)="","",VLOOKUP($B129,$B$2:$O128,8,0)),""))</f>
        <v>14''</v>
      </c>
      <c r="J129" s="43" t="str">
        <f>IF($B129="","",IFERROR(IF(VLOOKUP($B129,$B$2:$O128,9,0)="","",VLOOKUP($B129,$B$2:$O128,9,0)),""))</f>
        <v>15-16''</v>
      </c>
      <c r="K129" s="43" t="str">
        <f>IF($B129="","",IFERROR(IF(VLOOKUP($B129,$B$2:$O128,10,0)="","",VLOOKUP($B129,$B$2:$O128,10,0)),""))</f>
        <v>17'' a väčší</v>
      </c>
      <c r="L129" s="43" t="str">
        <f>IF($B129="","",IFERROR(IF(VLOOKUP($B129,$B$2:$O128,11,0)="","",VLOOKUP($B129,$B$2:$O128,11,0)),""))</f>
        <v>MacBook 11''</v>
      </c>
      <c r="M129" s="43" t="str">
        <f>IF($B129="","",IFERROR(IF(VLOOKUP($B129,$B$2:$O128,12,0)="","",VLOOKUP($B129,$B$2:$O128,12,0)),""))</f>
        <v>MacBook 13''</v>
      </c>
      <c r="N129" s="43" t="str">
        <f>IF($B129="","",IFERROR(IF(VLOOKUP($B129,$B$2:$O128,13,0)="","",VLOOKUP($B129,$B$2:$O128,13,0)),""))</f>
        <v>MacBook 16''</v>
      </c>
      <c r="O129" s="43" t="str">
        <f>IF($B129="","",IFERROR(IF(VLOOKUP($B129,$B$2:$O128,14,0)="","",VLOOKUP($B129,$B$2:$O128,14,0)),""))</f>
        <v/>
      </c>
    </row>
    <row r="130" spans="1:15" x14ac:dyDescent="0.25">
      <c r="A130" t="str" cm="1">
        <f t="array" ref="A130">IF(OR(B130="",E130=""),"",CONCATENATE(IFERROR(IF(SEARCH(B130,_xlfn.TEXTJOIN(",",TRUE,IF(E$2:E129=E130,B$2:B129,"")))&gt;0,"Duplikát parametru","Parametr OK"),"Parametr OK"),"; ",MATCH(B130,B:B,0)))</f>
        <v>Parametr OK; 130</v>
      </c>
      <c r="B130" t="str">
        <f>IF('CZ Alfanumerické hodnoty'!B130="","",VLOOKUP('CZ Alfanumerické hodnoty'!B130,'Parametry a typy produktů'!C:D,2,0))</f>
        <v>Veľkosť tabletu</v>
      </c>
      <c r="C130" s="13" t="str" cm="1">
        <f t="array" ref="C130:D130">IF(A130="","",_xlfn.XLOOKUP(B130,'Parametry a typy produktů'!D:D,'Parametry a typy produktů'!A:B,"Parametr nenalezen"))</f>
        <v>Číselníková hodnota</v>
      </c>
      <c r="D130">
        <v>0</v>
      </c>
      <c r="E130" s="30" t="str">
        <f>IF('CZ Alfanumerické hodnoty'!B130="","",HLOOKUP('CZ Alfanumerické hodnoty'!E130,'Parametry a typy produktů'!$F$1:$CW$3,2,0))</f>
        <v>Puzdra na tablety</v>
      </c>
      <c r="F130" s="43" t="s">
        <v>960</v>
      </c>
      <c r="G130" s="43" t="s">
        <v>961</v>
      </c>
      <c r="H130" s="43" t="s">
        <v>962</v>
      </c>
      <c r="I130" s="43" t="str">
        <f>IF($B130="","",IFERROR(IF(VLOOKUP($B130,$B$2:$O129,8,0)="","",VLOOKUP($B130,$B$2:$O129,8,0)),""))</f>
        <v/>
      </c>
      <c r="J130" s="43" t="str">
        <f>IF($B130="","",IFERROR(IF(VLOOKUP($B130,$B$2:$O129,9,0)="","",VLOOKUP($B130,$B$2:$O129,9,0)),""))</f>
        <v/>
      </c>
      <c r="K130" s="43" t="str">
        <f>IF($B130="","",IFERROR(IF(VLOOKUP($B130,$B$2:$O129,10,0)="","",VLOOKUP($B130,$B$2:$O129,10,0)),""))</f>
        <v/>
      </c>
      <c r="L130" s="43" t="str">
        <f>IF($B130="","",IFERROR(IF(VLOOKUP($B130,$B$2:$O129,11,0)="","",VLOOKUP($B130,$B$2:$O129,11,0)),""))</f>
        <v/>
      </c>
      <c r="M130" s="43" t="str">
        <f>IF($B130="","",IFERROR(IF(VLOOKUP($B130,$B$2:$O129,12,0)="","",VLOOKUP($B130,$B$2:$O129,12,0)),""))</f>
        <v/>
      </c>
      <c r="N130" s="43" t="str">
        <f>IF($B130="","",IFERROR(IF(VLOOKUP($B130,$B$2:$O129,13,0)="","",VLOOKUP($B130,$B$2:$O129,13,0)),""))</f>
        <v/>
      </c>
      <c r="O130" s="43" t="str">
        <f>IF($B130="","",IFERROR(IF(VLOOKUP($B130,$B$2:$O129,14,0)="","",VLOOKUP($B130,$B$2:$O129,14,0)),""))</f>
        <v/>
      </c>
    </row>
    <row r="131" spans="1:15" x14ac:dyDescent="0.25">
      <c r="A131" t="str" cm="1">
        <f t="array" ref="A131">IF(OR(B131="",E131=""),"",CONCATENATE(IFERROR(IF(SEARCH(B131,_xlfn.TEXTJOIN(",",TRUE,IF(E$2:E130=E131,B$2:B130,"")))&gt;0,"Duplikát parametru","Parametr OK"),"Parametr OK"),"; ",MATCH(B131,B:B,0)))</f>
        <v>Parametr OK; 131</v>
      </c>
      <c r="B131" t="str">
        <f>IF('CZ Alfanumerické hodnoty'!B131="","",VLOOKUP('CZ Alfanumerické hodnoty'!B131,'Parametry a typy produktů'!C:D,2,0))</f>
        <v>Kategória</v>
      </c>
      <c r="C131" s="13" t="str" cm="1">
        <f t="array" ref="C131:D131">IF(A131="","",_xlfn.XLOOKUP(B131,'Parametry a typy produktů'!D:D,'Parametry a typy produktů'!A:B,"Parametr nenalezen"))</f>
        <v>Číselníková hodnota</v>
      </c>
      <c r="D131">
        <v>0</v>
      </c>
      <c r="E131" s="30" t="str">
        <f>IF('CZ Alfanumerické hodnoty'!B131="","",HLOOKUP('CZ Alfanumerické hodnoty'!E131,'Parametry a typy produktů'!$F$1:$CW$3,2,0))</f>
        <v>Puzdra na tablety</v>
      </c>
      <c r="F131" s="43" t="s">
        <v>888</v>
      </c>
      <c r="G131" s="43" t="s">
        <v>889</v>
      </c>
      <c r="H131" s="43" t="s">
        <v>890</v>
      </c>
      <c r="I131" s="43" t="str">
        <f>IF($B131="","",IFERROR(IF(VLOOKUP($B131,$B$2:$O130,8,0)="","",VLOOKUP($B131,$B$2:$O130,8,0)),""))</f>
        <v/>
      </c>
      <c r="J131" s="43" t="str">
        <f>IF($B131="","",IFERROR(IF(VLOOKUP($B131,$B$2:$O130,9,0)="","",VLOOKUP($B131,$B$2:$O130,9,0)),""))</f>
        <v/>
      </c>
      <c r="K131" s="43" t="str">
        <f>IF($B131="","",IFERROR(IF(VLOOKUP($B131,$B$2:$O130,10,0)="","",VLOOKUP($B131,$B$2:$O130,10,0)),""))</f>
        <v/>
      </c>
      <c r="L131" s="43" t="str">
        <f>IF($B131="","",IFERROR(IF(VLOOKUP($B131,$B$2:$O130,11,0)="","",VLOOKUP($B131,$B$2:$O130,11,0)),""))</f>
        <v/>
      </c>
      <c r="M131" s="43" t="str">
        <f>IF($B131="","",IFERROR(IF(VLOOKUP($B131,$B$2:$O130,12,0)="","",VLOOKUP($B131,$B$2:$O130,12,0)),""))</f>
        <v/>
      </c>
      <c r="N131" s="43" t="str">
        <f>IF($B131="","",IFERROR(IF(VLOOKUP($B131,$B$2:$O130,13,0)="","",VLOOKUP($B131,$B$2:$O130,13,0)),""))</f>
        <v/>
      </c>
      <c r="O131" s="43" t="str">
        <f>IF($B131="","",IFERROR(IF(VLOOKUP($B131,$B$2:$O130,14,0)="","",VLOOKUP($B131,$B$2:$O130,14,0)),""))</f>
        <v/>
      </c>
    </row>
    <row r="132" spans="1:15" x14ac:dyDescent="0.25">
      <c r="A132" t="str" cm="1">
        <f t="array" ref="A132">IF(OR(B132="",E132=""),"",CONCATENATE(IFERROR(IF(SEARCH(B132,_xlfn.TEXTJOIN(",",TRUE,IF(E$2:E131=E132,B$2:B131,"")))&gt;0,"Duplikát parametru","Parametr OK"),"Parametr OK"),"; ",MATCH(B132,B:B,0)))</f>
        <v>Parametr OK; 132</v>
      </c>
      <c r="B132" t="str">
        <f>IF('CZ Alfanumerické hodnoty'!B132="","",VLOOKUP('CZ Alfanumerické hodnoty'!B132,'Parametry a typy produktů'!C:D,2,0))</f>
        <v>Typ batoha</v>
      </c>
      <c r="C132" s="13" t="str" cm="1">
        <f t="array" ref="C132:D132">IF(A132="","",_xlfn.XLOOKUP(B132,'Parametry a typy produktů'!D:D,'Parametry a typy produktů'!A:B,"Parametr nenalezen"))</f>
        <v>Číselníková hodnota</v>
      </c>
      <c r="D132">
        <v>0</v>
      </c>
      <c r="E132" s="30" t="str">
        <f>IF('CZ Alfanumerické hodnoty'!B132="","",HLOOKUP('CZ Alfanumerické hodnoty'!E132,'Parametry a typy produktů'!$F$1:$CW$3,2,0))</f>
        <v>Batohy</v>
      </c>
      <c r="F132" s="43" t="s">
        <v>899</v>
      </c>
      <c r="G132" s="43" t="s">
        <v>902</v>
      </c>
      <c r="H132" s="43" t="s">
        <v>903</v>
      </c>
      <c r="I132" s="46" t="s">
        <v>907</v>
      </c>
      <c r="J132" s="43" t="s">
        <v>865</v>
      </c>
      <c r="K132" s="43" t="str">
        <f>IF($B132="","",IFERROR(IF(VLOOKUP($B132,$B$2:$O131,10,0)="","",VLOOKUP($B132,$B$2:$O131,10,0)),""))</f>
        <v/>
      </c>
      <c r="L132" s="43" t="str">
        <f>IF($B132="","",IFERROR(IF(VLOOKUP($B132,$B$2:$O131,11,0)="","",VLOOKUP($B132,$B$2:$O131,11,0)),""))</f>
        <v/>
      </c>
      <c r="M132" s="43" t="str">
        <f>IF($B132="","",IFERROR(IF(VLOOKUP($B132,$B$2:$O131,12,0)="","",VLOOKUP($B132,$B$2:$O131,12,0)),""))</f>
        <v/>
      </c>
      <c r="N132" s="43" t="str">
        <f>IF($B132="","",IFERROR(IF(VLOOKUP($B132,$B$2:$O131,13,0)="","",VLOOKUP($B132,$B$2:$O131,13,0)),""))</f>
        <v/>
      </c>
      <c r="O132" s="43" t="str">
        <f>IF($B132="","",IFERROR(IF(VLOOKUP($B132,$B$2:$O131,14,0)="","",VLOOKUP($B132,$B$2:$O131,14,0)),""))</f>
        <v/>
      </c>
    </row>
    <row r="133" spans="1:15" x14ac:dyDescent="0.25">
      <c r="A133" t="str" cm="1">
        <f t="array" ref="A133">IF(OR(B133="",E133=""),"",CONCATENATE(IFERROR(IF(SEARCH(B133,_xlfn.TEXTJOIN(",",TRUE,IF(E$2:E132=E133,B$2:B132,"")))&gt;0,"Duplikát parametru","Parametr OK"),"Parametr OK"),"; ",MATCH(B133,B:B,0)))</f>
        <v>Parametr OK; 133</v>
      </c>
      <c r="B133" t="str">
        <f>IF('CZ Alfanumerické hodnoty'!B133="","",VLOOKUP('CZ Alfanumerické hodnoty'!B133,'Parametry a typy produktů'!C:D,2,0))</f>
        <v>Puzdro pre</v>
      </c>
      <c r="C133" s="13" t="str" cm="1">
        <f t="array" ref="C133:D133">IF(A133="","",_xlfn.XLOOKUP(B133,'Parametry a typy produktů'!D:D,'Parametry a typy produktů'!A:B,"Parametr nenalezen"))</f>
        <v>Číselníková hodnota</v>
      </c>
      <c r="D133">
        <v>0</v>
      </c>
      <c r="E133" s="30" t="str">
        <f>IF('CZ Alfanumerické hodnoty'!B133="","",HLOOKUP('CZ Alfanumerické hodnoty'!E133,'Parametry a typy produktů'!$F$1:$CW$3,2,0))</f>
        <v>Puzdrá</v>
      </c>
      <c r="F133" s="43" t="s">
        <v>918</v>
      </c>
      <c r="G133" s="43" t="s">
        <v>919</v>
      </c>
      <c r="H133" s="43" t="s">
        <v>920</v>
      </c>
      <c r="I133" s="43" t="s">
        <v>924</v>
      </c>
      <c r="J133" s="43" t="s">
        <v>925</v>
      </c>
      <c r="K133" s="43" t="s">
        <v>923</v>
      </c>
      <c r="L133" s="43" t="s">
        <v>865</v>
      </c>
      <c r="M133" s="43" t="str">
        <f>IF($B133="","",IFERROR(IF(VLOOKUP($B133,$B$2:$O132,12,0)="","",VLOOKUP($B133,$B$2:$O132,12,0)),""))</f>
        <v/>
      </c>
      <c r="N133" s="43" t="str">
        <f>IF($B133="","",IFERROR(IF(VLOOKUP($B133,$B$2:$O132,13,0)="","",VLOOKUP($B133,$B$2:$O132,13,0)),""))</f>
        <v/>
      </c>
      <c r="O133" s="43" t="str">
        <f>IF($B133="","",IFERROR(IF(VLOOKUP($B133,$B$2:$O132,14,0)="","",VLOOKUP($B133,$B$2:$O132,14,0)),""))</f>
        <v/>
      </c>
    </row>
    <row r="134" spans="1:15" x14ac:dyDescent="0.25">
      <c r="A134" t="str" cm="1">
        <f t="array" ref="A134">IF(OR(B134="",E134=""),"",CONCATENATE(IFERROR(IF(SEARCH(B134,_xlfn.TEXTJOIN(",",TRUE,IF(E$2:E133=E134,B$2:B133,"")))&gt;0,"Duplikát parametru","Parametr OK"),"Parametr OK"),"; ",MATCH(B134,B:B,0)))</f>
        <v>Parametr OK; 134</v>
      </c>
      <c r="B134" t="str">
        <f>IF('CZ Alfanumerické hodnoty'!B134="","",VLOOKUP('CZ Alfanumerické hodnoty'!B134,'Parametry a typy produktů'!C:D,2,0))</f>
        <v>Brašňa pre</v>
      </c>
      <c r="C134" s="13" t="str" cm="1">
        <f t="array" ref="C134:D134">IF(A134="","",_xlfn.XLOOKUP(B134,'Parametry a typy produktů'!D:D,'Parametry a typy produktů'!A:B,"Parametr nenalezen"))</f>
        <v>Číselníková hodnota</v>
      </c>
      <c r="D134">
        <v>0</v>
      </c>
      <c r="E134" s="30" t="str">
        <f>IF('CZ Alfanumerické hodnoty'!B134="","",HLOOKUP('CZ Alfanumerické hodnoty'!E134,'Parametry a typy produktů'!$F$1:$CW$3,2,0))</f>
        <v>Brašne</v>
      </c>
      <c r="F134" s="43" t="s">
        <v>918</v>
      </c>
      <c r="G134" s="43" t="s">
        <v>919</v>
      </c>
      <c r="H134" s="43" t="s">
        <v>933</v>
      </c>
      <c r="I134" s="43" t="s">
        <v>865</v>
      </c>
      <c r="J134" s="43" t="str">
        <f>IF($B134="","",IFERROR(IF(VLOOKUP($B134,$B$2:$O133,9,0)="","",VLOOKUP($B134,$B$2:$O133,9,0)),""))</f>
        <v/>
      </c>
      <c r="K134" s="43" t="str">
        <f>IF($B134="","",IFERROR(IF(VLOOKUP($B134,$B$2:$O133,10,0)="","",VLOOKUP($B134,$B$2:$O133,10,0)),""))</f>
        <v/>
      </c>
      <c r="L134" s="43" t="str">
        <f>IF($B134="","",IFERROR(IF(VLOOKUP($B134,$B$2:$O133,11,0)="","",VLOOKUP($B134,$B$2:$O133,11,0)),""))</f>
        <v/>
      </c>
      <c r="M134" s="43" t="str">
        <f>IF($B134="","",IFERROR(IF(VLOOKUP($B134,$B$2:$O133,12,0)="","",VLOOKUP($B134,$B$2:$O133,12,0)),""))</f>
        <v/>
      </c>
      <c r="N134" s="43" t="str">
        <f>IF($B134="","",IFERROR(IF(VLOOKUP($B134,$B$2:$O133,13,0)="","",VLOOKUP($B134,$B$2:$O133,13,0)),""))</f>
        <v/>
      </c>
      <c r="O134" s="43" t="str">
        <f>IF($B134="","",IFERROR(IF(VLOOKUP($B134,$B$2:$O133,14,0)="","",VLOOKUP($B134,$B$2:$O133,14,0)),""))</f>
        <v/>
      </c>
    </row>
    <row r="135" spans="1:15" x14ac:dyDescent="0.25">
      <c r="A135" t="str" cm="1">
        <f t="array" ref="A135">IF(OR(B135="",E135=""),"",CONCATENATE(IFERROR(IF(SEARCH(B135,_xlfn.TEXTJOIN(",",TRUE,IF(E$2:E134=E135,B$2:B134,"")))&gt;0,"Duplikát parametru","Parametr OK"),"Parametr OK"),"; ",MATCH(B135,B:B,0)))</f>
        <v>Parametr OK; 125</v>
      </c>
      <c r="B135" t="str">
        <f>IF('CZ Alfanumerické hodnoty'!B135="","",VLOOKUP('CZ Alfanumerické hodnoty'!B135,'Parametry a typy produktů'!C:D,2,0))</f>
        <v>Farebné prevedenie</v>
      </c>
      <c r="C135" s="13" t="str" cm="1">
        <f t="array" ref="C135:D135">IF(A135="","",_xlfn.XLOOKUP(B135,'Parametry a typy produktů'!D:D,'Parametry a typy produktů'!A:B,"Parametr nenalezen"))</f>
        <v>Číselníková hodnota</v>
      </c>
      <c r="D135">
        <v>0</v>
      </c>
      <c r="E135" s="30" t="str">
        <f>IF('CZ Alfanumerické hodnoty'!B135="","",HLOOKUP('CZ Alfanumerické hodnoty'!E135,'Parametry a typy produktů'!$F$1:$CW$3,2,0))</f>
        <v>Kufre a cestovná batožina</v>
      </c>
      <c r="F135" s="43" t="str">
        <f>IF($B135="","",IFERROR(IF(VLOOKUP($B135,$B$2:$O134,5,0)="","",VLOOKUP($B135,$B$2:$O134,5,0)),""))</f>
        <v>Čierne</v>
      </c>
      <c r="G135" s="43" t="str">
        <f>IF($B135="","",IFERROR(IF(VLOOKUP($B135,$B$2:$O134,6,0)="","",VLOOKUP($B135,$B$2:$O134,6,0)),""))</f>
        <v>Sivé</v>
      </c>
      <c r="H135" s="43" t="str">
        <f>IF($B135="","",IFERROR(IF(VLOOKUP($B135,$B$2:$O134,7,0)="","",VLOOKUP($B135,$B$2:$O134,7,0)),""))</f>
        <v>Modré</v>
      </c>
      <c r="I135" s="43" t="str">
        <f>IF($B135="","",IFERROR(IF(VLOOKUP($B135,$B$2:$O134,8,0)="","",VLOOKUP($B135,$B$2:$O134,8,0)),""))</f>
        <v>Červené</v>
      </c>
      <c r="J135" s="43" t="str">
        <f>IF($B135="","",IFERROR(IF(VLOOKUP($B135,$B$2:$O134,9,0)="","",VLOOKUP($B135,$B$2:$O134,9,0)),""))</f>
        <v>Zelené</v>
      </c>
      <c r="K135" s="43" t="str">
        <f>IF($B135="","",IFERROR(IF(VLOOKUP($B135,$B$2:$O134,10,0)="","",VLOOKUP($B135,$B$2:$O134,10,0)),""))</f>
        <v>Žlté</v>
      </c>
      <c r="L135" s="43" t="str">
        <f>IF($B135="","",IFERROR(IF(VLOOKUP($B135,$B$2:$O134,11,0)="","",VLOOKUP($B135,$B$2:$O134,11,0)),""))</f>
        <v>Oranžové</v>
      </c>
      <c r="M135" s="43" t="str">
        <f>IF($B135="","",IFERROR(IF(VLOOKUP($B135,$B$2:$O134,12,0)="","",VLOOKUP($B135,$B$2:$O134,12,0)),""))</f>
        <v>Ružové</v>
      </c>
      <c r="N135" s="43" t="str">
        <f>IF($B135="","",IFERROR(IF(VLOOKUP($B135,$B$2:$O134,13,0)="","",VLOOKUP($B135,$B$2:$O134,13,0)),""))</f>
        <v>Iné</v>
      </c>
      <c r="O135" s="43" t="str">
        <f>IF($B135="","",IFERROR(IF(VLOOKUP($B135,$B$2:$O134,14,0)="","",VLOOKUP($B135,$B$2:$O134,14,0)),""))</f>
        <v>Viacfarebné</v>
      </c>
    </row>
    <row r="136" spans="1:15" x14ac:dyDescent="0.25">
      <c r="A136" t="str" cm="1">
        <f t="array" ref="A136">IF(OR(B136="",E136=""),"",CONCATENATE(IFERROR(IF(SEARCH(B136,_xlfn.TEXTJOIN(",",TRUE,IF(E$2:E135=E136,B$2:B135,"")))&gt;0,"Duplikát parametru","Parametr OK"),"Parametr OK"),"; ",MATCH(B136,B:B,0)))</f>
        <v>Parametr OK; 136</v>
      </c>
      <c r="B136" t="str">
        <f>IF('CZ Alfanumerické hodnoty'!B136="","",VLOOKUP('CZ Alfanumerické hodnoty'!B136,'Parametry a typy produktů'!C:D,2,0))</f>
        <v>Typ batožiny</v>
      </c>
      <c r="C136" s="13" t="str" cm="1">
        <f t="array" ref="C136:D136">IF(A136="","",_xlfn.XLOOKUP(B136,'Parametry a typy produktů'!D:D,'Parametry a typy produktů'!A:B,"Parametr nenalezen"))</f>
        <v>Číselníková hodnota</v>
      </c>
      <c r="D136">
        <v>0</v>
      </c>
      <c r="E136" s="30" t="str">
        <f>IF('CZ Alfanumerické hodnoty'!B136="","",HLOOKUP('CZ Alfanumerické hodnoty'!E136,'Parametry a typy produktů'!$F$1:$CW$3,2,0))</f>
        <v>Kufre a cestovná batožina</v>
      </c>
      <c r="F136" s="43" t="s">
        <v>953</v>
      </c>
      <c r="G136" s="43" t="s">
        <v>954</v>
      </c>
      <c r="H136" s="43" t="s">
        <v>951</v>
      </c>
      <c r="I136" s="43" t="s">
        <v>952</v>
      </c>
      <c r="J136" s="43" t="s">
        <v>228</v>
      </c>
      <c r="K136" s="43" t="str">
        <f>IF($B136="","",IFERROR(IF(VLOOKUP($B136,$B$2:$O135,10,0)="","",VLOOKUP($B136,$B$2:$O135,10,0)),""))</f>
        <v/>
      </c>
      <c r="L136" s="43" t="str">
        <f>IF($B136="","",IFERROR(IF(VLOOKUP($B136,$B$2:$O135,11,0)="","",VLOOKUP($B136,$B$2:$O135,11,0)),""))</f>
        <v/>
      </c>
      <c r="M136" s="43" t="str">
        <f>IF($B136="","",IFERROR(IF(VLOOKUP($B136,$B$2:$O135,12,0)="","",VLOOKUP($B136,$B$2:$O135,12,0)),""))</f>
        <v/>
      </c>
      <c r="N136" s="43" t="str">
        <f>IF($B136="","",IFERROR(IF(VLOOKUP($B136,$B$2:$O135,13,0)="","",VLOOKUP($B136,$B$2:$O135,13,0)),""))</f>
        <v/>
      </c>
      <c r="O136" s="43" t="str">
        <f>IF($B136="","",IFERROR(IF(VLOOKUP($B136,$B$2:$O135,14,0)="","",VLOOKUP($B136,$B$2:$O135,14,0)),""))</f>
        <v/>
      </c>
    </row>
    <row r="137" spans="1:15" x14ac:dyDescent="0.25">
      <c r="A137" t="str" cm="1">
        <f t="array" ref="A137">IF(OR(B137="",E137=""),"",CONCATENATE(IFERROR(IF(SEARCH(B137,_xlfn.TEXTJOIN(",",TRUE,IF(E$2:E136=E137,B$2:B136,"")))&gt;0,"Duplikát parametru","Parametr OK"),"Parametr OK"),"; ",MATCH(B137,B:B,0)))</f>
        <v/>
      </c>
      <c r="B137" t="str">
        <f>IF('CZ Alfanumerické hodnoty'!B137="","",VLOOKUP('CZ Alfanumerické hodnoty'!B137,'Parametry a typy produktů'!C:D,2,0))</f>
        <v/>
      </c>
      <c r="C137" s="13" t="str" cm="1">
        <f t="array" ref="C137">IF(A137="","",_xlfn.XLOOKUP(B137,'Parametry a typy produktů'!D:D,'Parametry a typy produktů'!A:B,"Parametr nenalezen"))</f>
        <v/>
      </c>
      <c r="E137" s="30" t="str">
        <f>IF('CZ Alfanumerické hodnoty'!B137="","",HLOOKUP('CZ Alfanumerické hodnoty'!E137,'Parametry a typy produktů'!$F$1:$CW$3,2,0))</f>
        <v/>
      </c>
      <c r="F137" s="43" t="str">
        <f>IF($B137="","",IFERROR(IF(VLOOKUP($B137,$B$2:$O136,5,0)="","",VLOOKUP($B137,$B$2:$O136,5,0)),""))</f>
        <v/>
      </c>
      <c r="G137" s="43" t="str">
        <f>IF($B137="","",IFERROR(IF(VLOOKUP($B137,$B$2:$O136,6,0)="","",VLOOKUP($B137,$B$2:$O136,6,0)),""))</f>
        <v/>
      </c>
      <c r="H137" s="43" t="str">
        <f>IF($B137="","",IFERROR(IF(VLOOKUP($B137,$B$2:$O136,7,0)="","",VLOOKUP($B137,$B$2:$O136,7,0)),""))</f>
        <v/>
      </c>
      <c r="I137" s="43" t="str">
        <f>IF($B137="","",IFERROR(IF(VLOOKUP($B137,$B$2:$O136,8,0)="","",VLOOKUP($B137,$B$2:$O136,8,0)),""))</f>
        <v/>
      </c>
      <c r="J137" s="43" t="str">
        <f>IF($B137="","",IFERROR(IF(VLOOKUP($B137,$B$2:$O136,9,0)="","",VLOOKUP($B137,$B$2:$O136,9,0)),""))</f>
        <v/>
      </c>
      <c r="K137" s="43" t="str">
        <f>IF($B137="","",IFERROR(IF(VLOOKUP($B137,$B$2:$O136,10,0)="","",VLOOKUP($B137,$B$2:$O136,10,0)),""))</f>
        <v/>
      </c>
      <c r="L137" s="43" t="str">
        <f>IF($B137="","",IFERROR(IF(VLOOKUP($B137,$B$2:$O136,11,0)="","",VLOOKUP($B137,$B$2:$O136,11,0)),""))</f>
        <v/>
      </c>
      <c r="M137" s="43" t="str">
        <f>IF($B137="","",IFERROR(IF(VLOOKUP($B137,$B$2:$O136,12,0)="","",VLOOKUP($B137,$B$2:$O136,12,0)),""))</f>
        <v/>
      </c>
      <c r="N137" s="43" t="str">
        <f>IF($B137="","",IFERROR(IF(VLOOKUP($B137,$B$2:$O136,13,0)="","",VLOOKUP($B137,$B$2:$O136,13,0)),""))</f>
        <v/>
      </c>
      <c r="O137" s="43" t="str">
        <f>IF($B137="","",IFERROR(IF(VLOOKUP($B137,$B$2:$O136,14,0)="","",VLOOKUP($B137,$B$2:$O136,14,0)),""))</f>
        <v/>
      </c>
    </row>
    <row r="138" spans="1:15" x14ac:dyDescent="0.25">
      <c r="A138" t="str" cm="1">
        <f t="array" ref="A138">IF(OR(B138="",E138=""),"",CONCATENATE(IFERROR(IF(SEARCH(B138,_xlfn.TEXTJOIN(",",TRUE,IF(E$2:E137=E138,B$2:B137,"")))&gt;0,"Duplikát parametru","Parametr OK"),"Parametr OK"),"; ",MATCH(B138,B:B,0)))</f>
        <v/>
      </c>
      <c r="B138" t="str">
        <f>IF('CZ Alfanumerické hodnoty'!B138="","",VLOOKUP('CZ Alfanumerické hodnoty'!B138,'Parametry a typy produktů'!C:D,2,0))</f>
        <v/>
      </c>
      <c r="C138" s="13" t="str" cm="1">
        <f t="array" ref="C138">IF(A138="","",_xlfn.XLOOKUP(B138,'Parametry a typy produktů'!D:D,'Parametry a typy produktů'!A:B,"Parametr nenalezen"))</f>
        <v/>
      </c>
      <c r="E138" s="30" t="str">
        <f>IF('CZ Alfanumerické hodnoty'!B138="","",HLOOKUP('CZ Alfanumerické hodnoty'!E138,'Parametry a typy produktů'!$F$1:$CW$3,2,0))</f>
        <v/>
      </c>
      <c r="F138" s="43" t="str">
        <f>IF($B138="","",IFERROR(IF(VLOOKUP($B138,$B$2:$O137,5,0)="","",VLOOKUP($B138,$B$2:$O137,5,0)),""))</f>
        <v/>
      </c>
      <c r="G138" s="43" t="str">
        <f>IF($B138="","",IFERROR(IF(VLOOKUP($B138,$B$2:$O137,6,0)="","",VLOOKUP($B138,$B$2:$O137,6,0)),""))</f>
        <v/>
      </c>
      <c r="H138" s="43" t="str">
        <f>IF($B138="","",IFERROR(IF(VLOOKUP($B138,$B$2:$O137,7,0)="","",VLOOKUP($B138,$B$2:$O137,7,0)),""))</f>
        <v/>
      </c>
      <c r="I138" s="43" t="str">
        <f>IF($B138="","",IFERROR(IF(VLOOKUP($B138,$B$2:$O137,8,0)="","",VLOOKUP($B138,$B$2:$O137,8,0)),""))</f>
        <v/>
      </c>
      <c r="J138" s="43" t="str">
        <f>IF($B138="","",IFERROR(IF(VLOOKUP($B138,$B$2:$O137,9,0)="","",VLOOKUP($B138,$B$2:$O137,9,0)),""))</f>
        <v/>
      </c>
      <c r="K138" s="43" t="str">
        <f>IF($B138="","",IFERROR(IF(VLOOKUP($B138,$B$2:$O137,10,0)="","",VLOOKUP($B138,$B$2:$O137,10,0)),""))</f>
        <v/>
      </c>
      <c r="L138" s="43" t="str">
        <f>IF($B138="","",IFERROR(IF(VLOOKUP($B138,$B$2:$O137,11,0)="","",VLOOKUP($B138,$B$2:$O137,11,0)),""))</f>
        <v/>
      </c>
      <c r="M138" s="43" t="str">
        <f>IF($B138="","",IFERROR(IF(VLOOKUP($B138,$B$2:$O137,12,0)="","",VLOOKUP($B138,$B$2:$O137,12,0)),""))</f>
        <v/>
      </c>
      <c r="N138" s="43" t="str">
        <f>IF($B138="","",IFERROR(IF(VLOOKUP($B138,$B$2:$O137,13,0)="","",VLOOKUP($B138,$B$2:$O137,13,0)),""))</f>
        <v/>
      </c>
      <c r="O138" s="43" t="str">
        <f>IF($B138="","",IFERROR(IF(VLOOKUP($B138,$B$2:$O137,14,0)="","",VLOOKUP($B138,$B$2:$O137,14,0)),""))</f>
        <v/>
      </c>
    </row>
    <row r="139" spans="1:15" x14ac:dyDescent="0.25">
      <c r="A139" t="str" cm="1">
        <f t="array" ref="A139">IF(OR(B139="",E139=""),"",CONCATENATE(IFERROR(IF(SEARCH(B139,_xlfn.TEXTJOIN(",",TRUE,IF(E$2:E138=E139,B$2:B138,"")))&gt;0,"Duplikát parametru","Parametr OK"),"Parametr OK"),"; ",MATCH(B139,B:B,0)))</f>
        <v/>
      </c>
      <c r="B139" t="str">
        <f>IF('CZ Alfanumerické hodnoty'!B139="","",VLOOKUP('CZ Alfanumerické hodnoty'!B139,'Parametry a typy produktů'!C:D,2,0))</f>
        <v/>
      </c>
      <c r="C139" s="13" t="str" cm="1">
        <f t="array" ref="C139">IF(A139="","",_xlfn.XLOOKUP(B139,'Parametry a typy produktů'!D:D,'Parametry a typy produktů'!A:B,"Parametr nenalezen"))</f>
        <v/>
      </c>
      <c r="E139" s="30" t="str">
        <f>IF('CZ Alfanumerické hodnoty'!B139="","",HLOOKUP('CZ Alfanumerické hodnoty'!E139,'Parametry a typy produktů'!$F$1:$CW$3,2,0))</f>
        <v/>
      </c>
      <c r="F139" s="43" t="str">
        <f>IF($B139="","",IFERROR(IF(VLOOKUP($B139,$B$2:$O138,5,0)="","",VLOOKUP($B139,$B$2:$O138,5,0)),""))</f>
        <v/>
      </c>
      <c r="G139" s="43" t="str">
        <f>IF($B139="","",IFERROR(IF(VLOOKUP($B139,$B$2:$O138,6,0)="","",VLOOKUP($B139,$B$2:$O138,6,0)),""))</f>
        <v/>
      </c>
      <c r="H139" s="43" t="str">
        <f>IF($B139="","",IFERROR(IF(VLOOKUP($B139,$B$2:$O138,7,0)="","",VLOOKUP($B139,$B$2:$O138,7,0)),""))</f>
        <v/>
      </c>
      <c r="I139" s="43" t="str">
        <f>IF($B139="","",IFERROR(IF(VLOOKUP($B139,$B$2:$O138,8,0)="","",VLOOKUP($B139,$B$2:$O138,8,0)),""))</f>
        <v/>
      </c>
      <c r="J139" s="43" t="str">
        <f>IF($B139="","",IFERROR(IF(VLOOKUP($B139,$B$2:$O138,9,0)="","",VLOOKUP($B139,$B$2:$O138,9,0)),""))</f>
        <v/>
      </c>
      <c r="K139" s="43" t="str">
        <f>IF($B139="","",IFERROR(IF(VLOOKUP($B139,$B$2:$O138,10,0)="","",VLOOKUP($B139,$B$2:$O138,10,0)),""))</f>
        <v/>
      </c>
      <c r="L139" s="43" t="str">
        <f>IF($B139="","",IFERROR(IF(VLOOKUP($B139,$B$2:$O138,11,0)="","",VLOOKUP($B139,$B$2:$O138,11,0)),""))</f>
        <v/>
      </c>
      <c r="M139" s="43" t="str">
        <f>IF($B139="","",IFERROR(IF(VLOOKUP($B139,$B$2:$O138,12,0)="","",VLOOKUP($B139,$B$2:$O138,12,0)),""))</f>
        <v/>
      </c>
      <c r="N139" s="43" t="str">
        <f>IF($B139="","",IFERROR(IF(VLOOKUP($B139,$B$2:$O138,13,0)="","",VLOOKUP($B139,$B$2:$O138,13,0)),""))</f>
        <v/>
      </c>
      <c r="O139" s="43" t="str">
        <f>IF($B139="","",IFERROR(IF(VLOOKUP($B139,$B$2:$O138,14,0)="","",VLOOKUP($B139,$B$2:$O138,14,0)),""))</f>
        <v/>
      </c>
    </row>
    <row r="140" spans="1:15" x14ac:dyDescent="0.25">
      <c r="A140" t="str" cm="1">
        <f t="array" ref="A140">IF(OR(B140="",E140=""),"",CONCATENATE(IFERROR(IF(SEARCH(B140,_xlfn.TEXTJOIN(",",TRUE,IF(E$2:E139=E140,B$2:B139,"")))&gt;0,"Duplikát parametru","Parametr OK"),"Parametr OK"),"; ",MATCH(B140,B:B,0)))</f>
        <v/>
      </c>
      <c r="B140" t="str">
        <f>IF('CZ Alfanumerické hodnoty'!B140="","",VLOOKUP('CZ Alfanumerické hodnoty'!B140,'Parametry a typy produktů'!C:D,2,0))</f>
        <v/>
      </c>
      <c r="C140" s="13" t="str" cm="1">
        <f t="array" ref="C140">IF(A140="","",_xlfn.XLOOKUP(B140,'Parametry a typy produktů'!D:D,'Parametry a typy produktů'!A:B,"Parametr nenalezen"))</f>
        <v/>
      </c>
      <c r="E140" s="30" t="str">
        <f>IF('CZ Alfanumerické hodnoty'!B140="","",HLOOKUP('CZ Alfanumerické hodnoty'!E140,'Parametry a typy produktů'!$F$1:$CW$3,2,0))</f>
        <v/>
      </c>
      <c r="F140" s="43" t="str">
        <f>IF($B140="","",IFERROR(IF(VLOOKUP($B140,$B$2:$O139,5,0)="","",VLOOKUP($B140,$B$2:$O139,5,0)),""))</f>
        <v/>
      </c>
      <c r="G140" s="43" t="str">
        <f>IF($B140="","",IFERROR(IF(VLOOKUP($B140,$B$2:$O139,6,0)="","",VLOOKUP($B140,$B$2:$O139,6,0)),""))</f>
        <v/>
      </c>
      <c r="H140" s="43" t="str">
        <f>IF($B140="","",IFERROR(IF(VLOOKUP($B140,$B$2:$O139,7,0)="","",VLOOKUP($B140,$B$2:$O139,7,0)),""))</f>
        <v/>
      </c>
      <c r="I140" s="43" t="str">
        <f>IF($B140="","",IFERROR(IF(VLOOKUP($B140,$B$2:$O139,8,0)="","",VLOOKUP($B140,$B$2:$O139,8,0)),""))</f>
        <v/>
      </c>
      <c r="J140" s="43" t="str">
        <f>IF($B140="","",IFERROR(IF(VLOOKUP($B140,$B$2:$O139,9,0)="","",VLOOKUP($B140,$B$2:$O139,9,0)),""))</f>
        <v/>
      </c>
      <c r="K140" s="43" t="str">
        <f>IF($B140="","",IFERROR(IF(VLOOKUP($B140,$B$2:$O139,10,0)="","",VLOOKUP($B140,$B$2:$O139,10,0)),""))</f>
        <v/>
      </c>
      <c r="L140" s="43" t="str">
        <f>IF($B140="","",IFERROR(IF(VLOOKUP($B140,$B$2:$O139,11,0)="","",VLOOKUP($B140,$B$2:$O139,11,0)),""))</f>
        <v/>
      </c>
      <c r="M140" s="43" t="str">
        <f>IF($B140="","",IFERROR(IF(VLOOKUP($B140,$B$2:$O139,12,0)="","",VLOOKUP($B140,$B$2:$O139,12,0)),""))</f>
        <v/>
      </c>
      <c r="N140" s="43" t="str">
        <f>IF($B140="","",IFERROR(IF(VLOOKUP($B140,$B$2:$O139,13,0)="","",VLOOKUP($B140,$B$2:$O139,13,0)),""))</f>
        <v/>
      </c>
      <c r="O140" s="43" t="str">
        <f>IF($B140="","",IFERROR(IF(VLOOKUP($B140,$B$2:$O139,14,0)="","",VLOOKUP($B140,$B$2:$O139,14,0)),""))</f>
        <v/>
      </c>
    </row>
    <row r="141" spans="1:15" x14ac:dyDescent="0.25">
      <c r="A141" t="str" cm="1">
        <f t="array" ref="A141">IF(OR(B141="",E141=""),"",CONCATENATE(IFERROR(IF(SEARCH(B141,_xlfn.TEXTJOIN(",",TRUE,IF(E$2:E140=E141,B$2:B140,"")))&gt;0,"Duplikát parametru","Parametr OK"),"Parametr OK"),"; ",MATCH(B141,B:B,0)))</f>
        <v/>
      </c>
      <c r="B141" t="str">
        <f>IF('CZ Alfanumerické hodnoty'!B141="","",VLOOKUP('CZ Alfanumerické hodnoty'!B141,'Parametry a typy produktů'!C:D,2,0))</f>
        <v/>
      </c>
      <c r="C141" s="13" t="str" cm="1">
        <f t="array" ref="C141">IF(A141="","",_xlfn.XLOOKUP(B141,'Parametry a typy produktů'!D:D,'Parametry a typy produktů'!A:B,"Parametr nenalezen"))</f>
        <v/>
      </c>
      <c r="E141" s="30" t="str">
        <f>IF('CZ Alfanumerické hodnoty'!B141="","",HLOOKUP('CZ Alfanumerické hodnoty'!E141,'Parametry a typy produktů'!$F$1:$CW$3,2,0))</f>
        <v/>
      </c>
      <c r="F141" s="43" t="str">
        <f>IF($B141="","",IFERROR(IF(VLOOKUP($B141,$B$2:$O140,5,0)="","",VLOOKUP($B141,$B$2:$O140,5,0)),""))</f>
        <v/>
      </c>
      <c r="G141" s="43" t="str">
        <f>IF($B141="","",IFERROR(IF(VLOOKUP($B141,$B$2:$O140,6,0)="","",VLOOKUP($B141,$B$2:$O140,6,0)),""))</f>
        <v/>
      </c>
      <c r="H141" s="43" t="str">
        <f>IF($B141="","",IFERROR(IF(VLOOKUP($B141,$B$2:$O140,7,0)="","",VLOOKUP($B141,$B$2:$O140,7,0)),""))</f>
        <v/>
      </c>
      <c r="I141" s="43" t="str">
        <f>IF($B141="","",IFERROR(IF(VLOOKUP($B141,$B$2:$O140,8,0)="","",VLOOKUP($B141,$B$2:$O140,8,0)),""))</f>
        <v/>
      </c>
      <c r="J141" s="43" t="str">
        <f>IF($B141="","",IFERROR(IF(VLOOKUP($B141,$B$2:$O140,9,0)="","",VLOOKUP($B141,$B$2:$O140,9,0)),""))</f>
        <v/>
      </c>
      <c r="K141" s="43" t="str">
        <f>IF($B141="","",IFERROR(IF(VLOOKUP($B141,$B$2:$O140,10,0)="","",VLOOKUP($B141,$B$2:$O140,10,0)),""))</f>
        <v/>
      </c>
      <c r="L141" s="43" t="str">
        <f>IF($B141="","",IFERROR(IF(VLOOKUP($B141,$B$2:$O140,11,0)="","",VLOOKUP($B141,$B$2:$O140,11,0)),""))</f>
        <v/>
      </c>
      <c r="M141" s="43" t="str">
        <f>IF($B141="","",IFERROR(IF(VLOOKUP($B141,$B$2:$O140,12,0)="","",VLOOKUP($B141,$B$2:$O140,12,0)),""))</f>
        <v/>
      </c>
      <c r="N141" s="43" t="str">
        <f>IF($B141="","",IFERROR(IF(VLOOKUP($B141,$B$2:$O140,13,0)="","",VLOOKUP($B141,$B$2:$O140,13,0)),""))</f>
        <v/>
      </c>
      <c r="O141" s="43" t="str">
        <f>IF($B141="","",IFERROR(IF(VLOOKUP($B141,$B$2:$O140,14,0)="","",VLOOKUP($B141,$B$2:$O140,14,0)),""))</f>
        <v/>
      </c>
    </row>
    <row r="142" spans="1:15" x14ac:dyDescent="0.25">
      <c r="A142" t="str" cm="1">
        <f t="array" ref="A142">IF(OR(B142="",E142=""),"",CONCATENATE(IFERROR(IF(SEARCH(B142,_xlfn.TEXTJOIN(",",TRUE,IF(E$2:E141=E142,B$2:B141,"")))&gt;0,"Duplikát parametru","Parametr OK"),"Parametr OK"),"; ",MATCH(B142,B:B,0)))</f>
        <v/>
      </c>
      <c r="B142" t="str">
        <f>IF('CZ Alfanumerické hodnoty'!B142="","",VLOOKUP('CZ Alfanumerické hodnoty'!B142,'Parametry a typy produktů'!C:D,2,0))</f>
        <v/>
      </c>
      <c r="C142" s="13" t="str" cm="1">
        <f t="array" ref="C142">IF(A142="","",_xlfn.XLOOKUP(B142,'Parametry a typy produktů'!D:D,'Parametry a typy produktů'!A:B,"Parametr nenalezen"))</f>
        <v/>
      </c>
      <c r="E142" s="30" t="str">
        <f>IF('CZ Alfanumerické hodnoty'!B142="","",HLOOKUP('CZ Alfanumerické hodnoty'!E142,'Parametry a typy produktů'!$F$1:$CW$3,2,0))</f>
        <v/>
      </c>
      <c r="F142" s="43" t="str">
        <f>IF($B142="","",IFERROR(IF(VLOOKUP($B142,$B$2:$O141,5,0)="","",VLOOKUP($B142,$B$2:$O141,5,0)),""))</f>
        <v/>
      </c>
      <c r="G142" s="43" t="str">
        <f>IF($B142="","",IFERROR(IF(VLOOKUP($B142,$B$2:$O141,6,0)="","",VLOOKUP($B142,$B$2:$O141,6,0)),""))</f>
        <v/>
      </c>
      <c r="H142" s="43" t="str">
        <f>IF($B142="","",IFERROR(IF(VLOOKUP($B142,$B$2:$O141,7,0)="","",VLOOKUP($B142,$B$2:$O141,7,0)),""))</f>
        <v/>
      </c>
      <c r="I142" s="43" t="str">
        <f>IF($B142="","",IFERROR(IF(VLOOKUP($B142,$B$2:$O141,8,0)="","",VLOOKUP($B142,$B$2:$O141,8,0)),""))</f>
        <v/>
      </c>
      <c r="J142" s="43" t="str">
        <f>IF($B142="","",IFERROR(IF(VLOOKUP($B142,$B$2:$O141,9,0)="","",VLOOKUP($B142,$B$2:$O141,9,0)),""))</f>
        <v/>
      </c>
      <c r="K142" s="43" t="str">
        <f>IF($B142="","",IFERROR(IF(VLOOKUP($B142,$B$2:$O141,10,0)="","",VLOOKUP($B142,$B$2:$O141,10,0)),""))</f>
        <v/>
      </c>
      <c r="L142" s="43" t="str">
        <f>IF($B142="","",IFERROR(IF(VLOOKUP($B142,$B$2:$O141,11,0)="","",VLOOKUP($B142,$B$2:$O141,11,0)),""))</f>
        <v/>
      </c>
      <c r="M142" s="43" t="str">
        <f>IF($B142="","",IFERROR(IF(VLOOKUP($B142,$B$2:$O141,12,0)="","",VLOOKUP($B142,$B$2:$O141,12,0)),""))</f>
        <v/>
      </c>
      <c r="N142" s="43" t="str">
        <f>IF($B142="","",IFERROR(IF(VLOOKUP($B142,$B$2:$O141,13,0)="","",VLOOKUP($B142,$B$2:$O141,13,0)),""))</f>
        <v/>
      </c>
      <c r="O142" s="43" t="str">
        <f>IF($B142="","",IFERROR(IF(VLOOKUP($B142,$B$2:$O141,14,0)="","",VLOOKUP($B142,$B$2:$O141,14,0)),""))</f>
        <v/>
      </c>
    </row>
    <row r="143" spans="1:15" x14ac:dyDescent="0.25">
      <c r="A143" t="str" cm="1">
        <f t="array" ref="A143">IF(OR(B143="",E143=""),"",CONCATENATE(IFERROR(IF(SEARCH(B143,_xlfn.TEXTJOIN(",",TRUE,IF(E$2:E142=E143,B$2:B142,"")))&gt;0,"Duplikát parametru","Parametr OK"),"Parametr OK"),"; ",MATCH(B143,B:B,0)))</f>
        <v/>
      </c>
      <c r="B143" t="str">
        <f>IF('CZ Alfanumerické hodnoty'!B143="","",VLOOKUP('CZ Alfanumerické hodnoty'!B143,'Parametry a typy produktů'!C:D,2,0))</f>
        <v/>
      </c>
      <c r="C143" s="13" t="str" cm="1">
        <f t="array" ref="C143">IF(A143="","",_xlfn.XLOOKUP(B143,'Parametry a typy produktů'!D:D,'Parametry a typy produktů'!A:B,"Parametr nenalezen"))</f>
        <v/>
      </c>
      <c r="E143" s="30" t="str">
        <f>IF('CZ Alfanumerické hodnoty'!B143="","",HLOOKUP('CZ Alfanumerické hodnoty'!E143,'Parametry a typy produktů'!$F$1:$CW$3,2,0))</f>
        <v/>
      </c>
      <c r="F143" s="43" t="str">
        <f>IF($B143="","",IFERROR(IF(VLOOKUP($B143,$B$2:$O142,5,0)="","",VLOOKUP($B143,$B$2:$O142,5,0)),""))</f>
        <v/>
      </c>
      <c r="G143" s="43" t="str">
        <f>IF($B143="","",IFERROR(IF(VLOOKUP($B143,$B$2:$O142,6,0)="","",VLOOKUP($B143,$B$2:$O142,6,0)),""))</f>
        <v/>
      </c>
      <c r="H143" s="43" t="str">
        <f>IF($B143="","",IFERROR(IF(VLOOKUP($B143,$B$2:$O142,7,0)="","",VLOOKUP($B143,$B$2:$O142,7,0)),""))</f>
        <v/>
      </c>
      <c r="I143" s="43" t="str">
        <f>IF($B143="","",IFERROR(IF(VLOOKUP($B143,$B$2:$O142,8,0)="","",VLOOKUP($B143,$B$2:$O142,8,0)),""))</f>
        <v/>
      </c>
      <c r="J143" s="43" t="str">
        <f>IF($B143="","",IFERROR(IF(VLOOKUP($B143,$B$2:$O142,9,0)="","",VLOOKUP($B143,$B$2:$O142,9,0)),""))</f>
        <v/>
      </c>
      <c r="K143" s="43" t="str">
        <f>IF($B143="","",IFERROR(IF(VLOOKUP($B143,$B$2:$O142,10,0)="","",VLOOKUP($B143,$B$2:$O142,10,0)),""))</f>
        <v/>
      </c>
      <c r="L143" s="43" t="str">
        <f>IF($B143="","",IFERROR(IF(VLOOKUP($B143,$B$2:$O142,11,0)="","",VLOOKUP($B143,$B$2:$O142,11,0)),""))</f>
        <v/>
      </c>
      <c r="M143" s="43" t="str">
        <f>IF($B143="","",IFERROR(IF(VLOOKUP($B143,$B$2:$O142,12,0)="","",VLOOKUP($B143,$B$2:$O142,12,0)),""))</f>
        <v/>
      </c>
      <c r="N143" s="43" t="str">
        <f>IF($B143="","",IFERROR(IF(VLOOKUP($B143,$B$2:$O142,13,0)="","",VLOOKUP($B143,$B$2:$O142,13,0)),""))</f>
        <v/>
      </c>
      <c r="O143" s="43" t="str">
        <f>IF($B143="","",IFERROR(IF(VLOOKUP($B143,$B$2:$O142,14,0)="","",VLOOKUP($B143,$B$2:$O142,14,0)),""))</f>
        <v/>
      </c>
    </row>
    <row r="144" spans="1:15" x14ac:dyDescent="0.25">
      <c r="A144" t="str" cm="1">
        <f t="array" ref="A144">IF(OR(B144="",E144=""),"",CONCATENATE(IFERROR(IF(SEARCH(B144,_xlfn.TEXTJOIN(",",TRUE,IF(E$2:E143=E144,B$2:B143,"")))&gt;0,"Duplikát parametru","Parametr OK"),"Parametr OK"),"; ",MATCH(B144,B:B,0)))</f>
        <v/>
      </c>
      <c r="B144" t="str">
        <f>IF('CZ Alfanumerické hodnoty'!B144="","",VLOOKUP('CZ Alfanumerické hodnoty'!B144,'Parametry a typy produktů'!C:D,2,0))</f>
        <v/>
      </c>
      <c r="C144" s="13" t="str" cm="1">
        <f t="array" ref="C144">IF(A144="","",_xlfn.XLOOKUP(B144,'Parametry a typy produktů'!D:D,'Parametry a typy produktů'!A:B,"Parametr nenalezen"))</f>
        <v/>
      </c>
      <c r="E144" s="30" t="str">
        <f>IF('CZ Alfanumerické hodnoty'!B144="","",HLOOKUP('CZ Alfanumerické hodnoty'!E144,'Parametry a typy produktů'!$F$1:$CW$3,2,0))</f>
        <v/>
      </c>
      <c r="F144" s="43" t="str">
        <f>IF($B144="","",IFERROR(IF(VLOOKUP($B144,$B$2:$O143,5,0)="","",VLOOKUP($B144,$B$2:$O143,5,0)),""))</f>
        <v/>
      </c>
      <c r="G144" s="43" t="str">
        <f>IF($B144="","",IFERROR(IF(VLOOKUP($B144,$B$2:$O143,6,0)="","",VLOOKUP($B144,$B$2:$O143,6,0)),""))</f>
        <v/>
      </c>
      <c r="H144" s="43" t="str">
        <f>IF($B144="","",IFERROR(IF(VLOOKUP($B144,$B$2:$O143,7,0)="","",VLOOKUP($B144,$B$2:$O143,7,0)),""))</f>
        <v/>
      </c>
      <c r="I144" s="43" t="str">
        <f>IF($B144="","",IFERROR(IF(VLOOKUP($B144,$B$2:$O143,8,0)="","",VLOOKUP($B144,$B$2:$O143,8,0)),""))</f>
        <v/>
      </c>
      <c r="J144" s="43" t="str">
        <f>IF($B144="","",IFERROR(IF(VLOOKUP($B144,$B$2:$O143,9,0)="","",VLOOKUP($B144,$B$2:$O143,9,0)),""))</f>
        <v/>
      </c>
      <c r="K144" s="43" t="str">
        <f>IF($B144="","",IFERROR(IF(VLOOKUP($B144,$B$2:$O143,10,0)="","",VLOOKUP($B144,$B$2:$O143,10,0)),""))</f>
        <v/>
      </c>
      <c r="L144" s="43" t="str">
        <f>IF($B144="","",IFERROR(IF(VLOOKUP($B144,$B$2:$O143,11,0)="","",VLOOKUP($B144,$B$2:$O143,11,0)),""))</f>
        <v/>
      </c>
      <c r="M144" s="43" t="str">
        <f>IF($B144="","",IFERROR(IF(VLOOKUP($B144,$B$2:$O143,12,0)="","",VLOOKUP($B144,$B$2:$O143,12,0)),""))</f>
        <v/>
      </c>
      <c r="N144" s="43" t="str">
        <f>IF($B144="","",IFERROR(IF(VLOOKUP($B144,$B$2:$O143,13,0)="","",VLOOKUP($B144,$B$2:$O143,13,0)),""))</f>
        <v/>
      </c>
      <c r="O144" s="43" t="str">
        <f>IF($B144="","",IFERROR(IF(VLOOKUP($B144,$B$2:$O143,14,0)="","",VLOOKUP($B144,$B$2:$O143,14,0)),""))</f>
        <v/>
      </c>
    </row>
    <row r="145" spans="1:15" x14ac:dyDescent="0.25">
      <c r="A145" t="str" cm="1">
        <f t="array" ref="A145">IF(OR(B145="",E145=""),"",CONCATENATE(IFERROR(IF(SEARCH(B145,_xlfn.TEXTJOIN(",",TRUE,IF(E$2:E144=E145,B$2:B144,"")))&gt;0,"Duplikát parametru","Parametr OK"),"Parametr OK"),"; ",MATCH(B145,B:B,0)))</f>
        <v/>
      </c>
      <c r="B145" t="str">
        <f>IF('CZ Alfanumerické hodnoty'!B145="","",VLOOKUP('CZ Alfanumerické hodnoty'!B145,'Parametry a typy produktů'!C:D,2,0))</f>
        <v/>
      </c>
      <c r="C145" s="13" t="str" cm="1">
        <f t="array" ref="C145">IF(A145="","",_xlfn.XLOOKUP(B145,'Parametry a typy produktů'!D:D,'Parametry a typy produktů'!A:B,"Parametr nenalezen"))</f>
        <v/>
      </c>
      <c r="E145" s="30" t="str">
        <f>IF('CZ Alfanumerické hodnoty'!B145="","",HLOOKUP('CZ Alfanumerické hodnoty'!E145,'Parametry a typy produktů'!$F$1:$CW$3,2,0))</f>
        <v/>
      </c>
      <c r="F145" s="43" t="str">
        <f>IF($B145="","",IFERROR(IF(VLOOKUP($B145,$B$2:$O144,5,0)="","",VLOOKUP($B145,$B$2:$O144,5,0)),""))</f>
        <v/>
      </c>
      <c r="G145" s="43" t="str">
        <f>IF($B145="","",IFERROR(IF(VLOOKUP($B145,$B$2:$O144,6,0)="","",VLOOKUP($B145,$B$2:$O144,6,0)),""))</f>
        <v/>
      </c>
      <c r="H145" s="43" t="str">
        <f>IF($B145="","",IFERROR(IF(VLOOKUP($B145,$B$2:$O144,7,0)="","",VLOOKUP($B145,$B$2:$O144,7,0)),""))</f>
        <v/>
      </c>
      <c r="I145" s="43" t="str">
        <f>IF($B145="","",IFERROR(IF(VLOOKUP($B145,$B$2:$O144,8,0)="","",VLOOKUP($B145,$B$2:$O144,8,0)),""))</f>
        <v/>
      </c>
      <c r="J145" s="43" t="str">
        <f>IF($B145="","",IFERROR(IF(VLOOKUP($B145,$B$2:$O144,9,0)="","",VLOOKUP($B145,$B$2:$O144,9,0)),""))</f>
        <v/>
      </c>
      <c r="K145" s="43" t="str">
        <f>IF($B145="","",IFERROR(IF(VLOOKUP($B145,$B$2:$O144,10,0)="","",VLOOKUP($B145,$B$2:$O144,10,0)),""))</f>
        <v/>
      </c>
      <c r="L145" s="43" t="str">
        <f>IF($B145="","",IFERROR(IF(VLOOKUP($B145,$B$2:$O144,11,0)="","",VLOOKUP($B145,$B$2:$O144,11,0)),""))</f>
        <v/>
      </c>
      <c r="M145" s="43" t="str">
        <f>IF($B145="","",IFERROR(IF(VLOOKUP($B145,$B$2:$O144,12,0)="","",VLOOKUP($B145,$B$2:$O144,12,0)),""))</f>
        <v/>
      </c>
      <c r="N145" s="43" t="str">
        <f>IF($B145="","",IFERROR(IF(VLOOKUP($B145,$B$2:$O144,13,0)="","",VLOOKUP($B145,$B$2:$O144,13,0)),""))</f>
        <v/>
      </c>
      <c r="O145" s="43" t="str">
        <f>IF($B145="","",IFERROR(IF(VLOOKUP($B145,$B$2:$O144,14,0)="","",VLOOKUP($B145,$B$2:$O144,14,0)),""))</f>
        <v/>
      </c>
    </row>
    <row r="146" spans="1:15" x14ac:dyDescent="0.25">
      <c r="A146" t="str" cm="1">
        <f t="array" ref="A146">IF(OR(B146="",E146=""),"",CONCATENATE(IFERROR(IF(SEARCH(B146,_xlfn.TEXTJOIN(",",TRUE,IF(E$2:E145=E146,B$2:B145,"")))&gt;0,"Duplikát parametru","Parametr OK"),"Parametr OK"),"; ",MATCH(B146,B:B,0)))</f>
        <v/>
      </c>
      <c r="B146" t="str">
        <f>IF('CZ Alfanumerické hodnoty'!B146="","",VLOOKUP('CZ Alfanumerické hodnoty'!B146,'Parametry a typy produktů'!C:D,2,0))</f>
        <v/>
      </c>
      <c r="C146" s="13" t="str" cm="1">
        <f t="array" ref="C146">IF(A146="","",_xlfn.XLOOKUP(B146,'Parametry a typy produktů'!D:D,'Parametry a typy produktů'!A:B,"Parametr nenalezen"))</f>
        <v/>
      </c>
      <c r="E146" s="30" t="str">
        <f>IF('CZ Alfanumerické hodnoty'!B146="","",HLOOKUP('CZ Alfanumerické hodnoty'!E146,'Parametry a typy produktů'!$F$1:$CW$3,2,0))</f>
        <v/>
      </c>
      <c r="F146" s="43" t="str">
        <f>IF($B146="","",IFERROR(IF(VLOOKUP($B146,$B$2:$O145,5,0)="","",VLOOKUP($B146,$B$2:$O145,5,0)),""))</f>
        <v/>
      </c>
      <c r="G146" s="43" t="str">
        <f>IF($B146="","",IFERROR(IF(VLOOKUP($B146,$B$2:$O145,6,0)="","",VLOOKUP($B146,$B$2:$O145,6,0)),""))</f>
        <v/>
      </c>
      <c r="H146" s="43" t="str">
        <f>IF($B146="","",IFERROR(IF(VLOOKUP($B146,$B$2:$O145,7,0)="","",VLOOKUP($B146,$B$2:$O145,7,0)),""))</f>
        <v/>
      </c>
      <c r="I146" s="43" t="str">
        <f>IF($B146="","",IFERROR(IF(VLOOKUP($B146,$B$2:$O145,8,0)="","",VLOOKUP($B146,$B$2:$O145,8,0)),""))</f>
        <v/>
      </c>
      <c r="J146" s="43" t="str">
        <f>IF($B146="","",IFERROR(IF(VLOOKUP($B146,$B$2:$O145,9,0)="","",VLOOKUP($B146,$B$2:$O145,9,0)),""))</f>
        <v/>
      </c>
      <c r="K146" s="43" t="str">
        <f>IF($B146="","",IFERROR(IF(VLOOKUP($B146,$B$2:$O145,10,0)="","",VLOOKUP($B146,$B$2:$O145,10,0)),""))</f>
        <v/>
      </c>
      <c r="L146" s="43" t="str">
        <f>IF($B146="","",IFERROR(IF(VLOOKUP($B146,$B$2:$O145,11,0)="","",VLOOKUP($B146,$B$2:$O145,11,0)),""))</f>
        <v/>
      </c>
      <c r="M146" s="43" t="str">
        <f>IF($B146="","",IFERROR(IF(VLOOKUP($B146,$B$2:$O145,12,0)="","",VLOOKUP($B146,$B$2:$O145,12,0)),""))</f>
        <v/>
      </c>
      <c r="N146" s="43" t="str">
        <f>IF($B146="","",IFERROR(IF(VLOOKUP($B146,$B$2:$O145,13,0)="","",VLOOKUP($B146,$B$2:$O145,13,0)),""))</f>
        <v/>
      </c>
      <c r="O146" s="43" t="str">
        <f>IF($B146="","",IFERROR(IF(VLOOKUP($B146,$B$2:$O145,14,0)="","",VLOOKUP($B146,$B$2:$O145,14,0)),""))</f>
        <v/>
      </c>
    </row>
    <row r="147" spans="1:15" x14ac:dyDescent="0.25">
      <c r="A147" t="str" cm="1">
        <f t="array" ref="A147">IF(OR(B147="",E147=""),"",CONCATENATE(IFERROR(IF(SEARCH(B147,_xlfn.TEXTJOIN(",",TRUE,IF(E$2:E146=E147,B$2:B146,"")))&gt;0,"Duplikát parametru","Parametr OK"),"Parametr OK"),"; ",MATCH(B147,B:B,0)))</f>
        <v/>
      </c>
      <c r="B147" t="str">
        <f>IF('CZ Alfanumerické hodnoty'!B147="","",VLOOKUP('CZ Alfanumerické hodnoty'!B147,'Parametry a typy produktů'!C:D,2,0))</f>
        <v/>
      </c>
      <c r="C147" s="13" t="str" cm="1">
        <f t="array" ref="C147">IF(A147="","",_xlfn.XLOOKUP(B147,'Parametry a typy produktů'!D:D,'Parametry a typy produktů'!A:B,"Parametr nenalezen"))</f>
        <v/>
      </c>
      <c r="E147" s="30" t="str">
        <f>IF('CZ Alfanumerické hodnoty'!B147="","",HLOOKUP('CZ Alfanumerické hodnoty'!E147,'Parametry a typy produktů'!$F$1:$CW$3,2,0))</f>
        <v/>
      </c>
      <c r="F147" s="43" t="str">
        <f>IF($B147="","",IFERROR(IF(VLOOKUP($B147,$B$2:$O146,5,0)="","",VLOOKUP($B147,$B$2:$O146,5,0)),""))</f>
        <v/>
      </c>
      <c r="G147" s="43" t="str">
        <f>IF($B147="","",IFERROR(IF(VLOOKUP($B147,$B$2:$O146,6,0)="","",VLOOKUP($B147,$B$2:$O146,6,0)),""))</f>
        <v/>
      </c>
      <c r="H147" s="43" t="str">
        <f>IF($B147="","",IFERROR(IF(VLOOKUP($B147,$B$2:$O146,7,0)="","",VLOOKUP($B147,$B$2:$O146,7,0)),""))</f>
        <v/>
      </c>
      <c r="I147" s="43" t="str">
        <f>IF($B147="","",IFERROR(IF(VLOOKUP($B147,$B$2:$O146,8,0)="","",VLOOKUP($B147,$B$2:$O146,8,0)),""))</f>
        <v/>
      </c>
      <c r="J147" s="43" t="str">
        <f>IF($B147="","",IFERROR(IF(VLOOKUP($B147,$B$2:$O146,9,0)="","",VLOOKUP($B147,$B$2:$O146,9,0)),""))</f>
        <v/>
      </c>
      <c r="K147" s="43" t="str">
        <f>IF($B147="","",IFERROR(IF(VLOOKUP($B147,$B$2:$O146,10,0)="","",VLOOKUP($B147,$B$2:$O146,10,0)),""))</f>
        <v/>
      </c>
      <c r="L147" s="43" t="str">
        <f>IF($B147="","",IFERROR(IF(VLOOKUP($B147,$B$2:$O146,11,0)="","",VLOOKUP($B147,$B$2:$O146,11,0)),""))</f>
        <v/>
      </c>
      <c r="M147" s="43" t="str">
        <f>IF($B147="","",IFERROR(IF(VLOOKUP($B147,$B$2:$O146,12,0)="","",VLOOKUP($B147,$B$2:$O146,12,0)),""))</f>
        <v/>
      </c>
      <c r="N147" s="43" t="str">
        <f>IF($B147="","",IFERROR(IF(VLOOKUP($B147,$B$2:$O146,13,0)="","",VLOOKUP($B147,$B$2:$O146,13,0)),""))</f>
        <v/>
      </c>
      <c r="O147" s="43" t="str">
        <f>IF($B147="","",IFERROR(IF(VLOOKUP($B147,$B$2:$O146,14,0)="","",VLOOKUP($B147,$B$2:$O146,14,0)),""))</f>
        <v/>
      </c>
    </row>
    <row r="148" spans="1:15" x14ac:dyDescent="0.25">
      <c r="A148" t="str" cm="1">
        <f t="array" ref="A148">IF(OR(B148="",E148=""),"",CONCATENATE(IFERROR(IF(SEARCH(B148,_xlfn.TEXTJOIN(",",TRUE,IF(E$2:E147=E148,B$2:B147,"")))&gt;0,"Duplikát parametru","Parametr OK"),"Parametr OK"),"; ",MATCH(B148,B:B,0)))</f>
        <v/>
      </c>
      <c r="B148" t="str">
        <f>IF('CZ Alfanumerické hodnoty'!B148="","",VLOOKUP('CZ Alfanumerické hodnoty'!B148,'Parametry a typy produktů'!C:D,2,0))</f>
        <v/>
      </c>
      <c r="C148" s="13" t="str" cm="1">
        <f t="array" ref="C148">IF(A148="","",_xlfn.XLOOKUP(B148,'Parametry a typy produktů'!D:D,'Parametry a typy produktů'!A:B,"Parametr nenalezen"))</f>
        <v/>
      </c>
      <c r="E148" s="30" t="str">
        <f>IF('CZ Alfanumerické hodnoty'!B148="","",HLOOKUP('CZ Alfanumerické hodnoty'!E148,'Parametry a typy produktů'!$F$1:$CW$3,2,0))</f>
        <v/>
      </c>
      <c r="F148" s="43" t="str">
        <f>IF($B148="","",IFERROR(IF(VLOOKUP($B148,$B$2:$O147,5,0)="","",VLOOKUP($B148,$B$2:$O147,5,0)),""))</f>
        <v/>
      </c>
      <c r="G148" s="43" t="str">
        <f>IF($B148="","",IFERROR(IF(VLOOKUP($B148,$B$2:$O147,6,0)="","",VLOOKUP($B148,$B$2:$O147,6,0)),""))</f>
        <v/>
      </c>
      <c r="H148" s="43" t="str">
        <f>IF($B148="","",IFERROR(IF(VLOOKUP($B148,$B$2:$O147,7,0)="","",VLOOKUP($B148,$B$2:$O147,7,0)),""))</f>
        <v/>
      </c>
      <c r="I148" s="43" t="str">
        <f>IF($B148="","",IFERROR(IF(VLOOKUP($B148,$B$2:$O147,8,0)="","",VLOOKUP($B148,$B$2:$O147,8,0)),""))</f>
        <v/>
      </c>
      <c r="J148" s="43" t="str">
        <f>IF($B148="","",IFERROR(IF(VLOOKUP($B148,$B$2:$O147,9,0)="","",VLOOKUP($B148,$B$2:$O147,9,0)),""))</f>
        <v/>
      </c>
      <c r="K148" s="43" t="str">
        <f>IF($B148="","",IFERROR(IF(VLOOKUP($B148,$B$2:$O147,10,0)="","",VLOOKUP($B148,$B$2:$O147,10,0)),""))</f>
        <v/>
      </c>
      <c r="L148" s="43" t="str">
        <f>IF($B148="","",IFERROR(IF(VLOOKUP($B148,$B$2:$O147,11,0)="","",VLOOKUP($B148,$B$2:$O147,11,0)),""))</f>
        <v/>
      </c>
      <c r="M148" s="43" t="str">
        <f>IF($B148="","",IFERROR(IF(VLOOKUP($B148,$B$2:$O147,12,0)="","",VLOOKUP($B148,$B$2:$O147,12,0)),""))</f>
        <v/>
      </c>
      <c r="N148" s="43" t="str">
        <f>IF($B148="","",IFERROR(IF(VLOOKUP($B148,$B$2:$O147,13,0)="","",VLOOKUP($B148,$B$2:$O147,13,0)),""))</f>
        <v/>
      </c>
      <c r="O148" s="43" t="str">
        <f>IF($B148="","",IFERROR(IF(VLOOKUP($B148,$B$2:$O147,14,0)="","",VLOOKUP($B148,$B$2:$O147,14,0)),""))</f>
        <v/>
      </c>
    </row>
    <row r="149" spans="1:15" x14ac:dyDescent="0.25">
      <c r="A149" t="str" cm="1">
        <f t="array" ref="A149">IF(OR(B149="",E149=""),"",CONCATENATE(IFERROR(IF(SEARCH(B149,_xlfn.TEXTJOIN(",",TRUE,IF(E$2:E148=E149,B$2:B148,"")))&gt;0,"Duplikát parametru","Parametr OK"),"Parametr OK"),"; ",MATCH(B149,B:B,0)))</f>
        <v/>
      </c>
      <c r="B149" t="str">
        <f>IF('CZ Alfanumerické hodnoty'!B149="","",VLOOKUP('CZ Alfanumerické hodnoty'!B149,'Parametry a typy produktů'!C:D,2,0))</f>
        <v/>
      </c>
      <c r="C149" s="13" t="str" cm="1">
        <f t="array" ref="C149">IF(A149="","",_xlfn.XLOOKUP(B149,'Parametry a typy produktů'!D:D,'Parametry a typy produktů'!A:B,"Parametr nenalezen"))</f>
        <v/>
      </c>
      <c r="E149" s="30" t="str">
        <f>IF('CZ Alfanumerické hodnoty'!B149="","",HLOOKUP('CZ Alfanumerické hodnoty'!E149,'Parametry a typy produktů'!$F$1:$CW$3,2,0))</f>
        <v/>
      </c>
      <c r="F149" s="43" t="str">
        <f>IF($B149="","",IFERROR(IF(VLOOKUP($B149,$B$2:$O148,5,0)="","",VLOOKUP($B149,$B$2:$O148,5,0)),""))</f>
        <v/>
      </c>
      <c r="G149" s="43" t="str">
        <f>IF($B149="","",IFERROR(IF(VLOOKUP($B149,$B$2:$O148,6,0)="","",VLOOKUP($B149,$B$2:$O148,6,0)),""))</f>
        <v/>
      </c>
      <c r="H149" s="43" t="str">
        <f>IF($B149="","",IFERROR(IF(VLOOKUP($B149,$B$2:$O148,7,0)="","",VLOOKUP($B149,$B$2:$O148,7,0)),""))</f>
        <v/>
      </c>
      <c r="I149" s="43" t="str">
        <f>IF($B149="","",IFERROR(IF(VLOOKUP($B149,$B$2:$O148,8,0)="","",VLOOKUP($B149,$B$2:$O148,8,0)),""))</f>
        <v/>
      </c>
      <c r="J149" s="43" t="str">
        <f>IF($B149="","",IFERROR(IF(VLOOKUP($B149,$B$2:$O148,9,0)="","",VLOOKUP($B149,$B$2:$O148,9,0)),""))</f>
        <v/>
      </c>
      <c r="K149" s="43" t="str">
        <f>IF($B149="","",IFERROR(IF(VLOOKUP($B149,$B$2:$O148,10,0)="","",VLOOKUP($B149,$B$2:$O148,10,0)),""))</f>
        <v/>
      </c>
      <c r="L149" s="43" t="str">
        <f>IF($B149="","",IFERROR(IF(VLOOKUP($B149,$B$2:$O148,11,0)="","",VLOOKUP($B149,$B$2:$O148,11,0)),""))</f>
        <v/>
      </c>
      <c r="M149" s="43" t="str">
        <f>IF($B149="","",IFERROR(IF(VLOOKUP($B149,$B$2:$O148,12,0)="","",VLOOKUP($B149,$B$2:$O148,12,0)),""))</f>
        <v/>
      </c>
      <c r="N149" s="43" t="str">
        <f>IF($B149="","",IFERROR(IF(VLOOKUP($B149,$B$2:$O148,13,0)="","",VLOOKUP($B149,$B$2:$O148,13,0)),""))</f>
        <v/>
      </c>
      <c r="O149" s="43" t="str">
        <f>IF($B149="","",IFERROR(IF(VLOOKUP($B149,$B$2:$O148,14,0)="","",VLOOKUP($B149,$B$2:$O148,14,0)),""))</f>
        <v/>
      </c>
    </row>
    <row r="150" spans="1:15" x14ac:dyDescent="0.25">
      <c r="A150" t="str" cm="1">
        <f t="array" ref="A150">IF(OR(B150="",E150=""),"",CONCATENATE(IFERROR(IF(SEARCH(B150,_xlfn.TEXTJOIN(",",TRUE,IF(E$2:E149=E150,B$2:B149,"")))&gt;0,"Duplikát parametru","Parametr OK"),"Parametr OK"),"; ",MATCH(B150,B:B,0)))</f>
        <v/>
      </c>
      <c r="B150" t="str">
        <f>IF('CZ Alfanumerické hodnoty'!B150="","",VLOOKUP('CZ Alfanumerické hodnoty'!B150,'Parametry a typy produktů'!C:D,2,0))</f>
        <v/>
      </c>
      <c r="C150" s="13" t="str" cm="1">
        <f t="array" ref="C150">IF(A150="","",_xlfn.XLOOKUP(B150,'Parametry a typy produktů'!D:D,'Parametry a typy produktů'!A:B,"Parametr nenalezen"))</f>
        <v/>
      </c>
      <c r="E150" s="30" t="str">
        <f>IF('CZ Alfanumerické hodnoty'!B150="","",HLOOKUP('CZ Alfanumerické hodnoty'!E150,'Parametry a typy produktů'!$F$1:$CW$3,2,0))</f>
        <v/>
      </c>
      <c r="F150" s="43" t="str">
        <f>IF($B150="","",IFERROR(IF(VLOOKUP($B150,$B$2:$O149,5,0)="","",VLOOKUP($B150,$B$2:$O149,5,0)),""))</f>
        <v/>
      </c>
      <c r="G150" s="43" t="str">
        <f>IF($B150="","",IFERROR(IF(VLOOKUP($B150,$B$2:$O149,6,0)="","",VLOOKUP($B150,$B$2:$O149,6,0)),""))</f>
        <v/>
      </c>
      <c r="H150" s="43" t="str">
        <f>IF($B150="","",IFERROR(IF(VLOOKUP($B150,$B$2:$O149,7,0)="","",VLOOKUP($B150,$B$2:$O149,7,0)),""))</f>
        <v/>
      </c>
      <c r="I150" s="43" t="str">
        <f>IF($B150="","",IFERROR(IF(VLOOKUP($B150,$B$2:$O149,8,0)="","",VLOOKUP($B150,$B$2:$O149,8,0)),""))</f>
        <v/>
      </c>
      <c r="J150" s="43" t="str">
        <f>IF($B150="","",IFERROR(IF(VLOOKUP($B150,$B$2:$O149,9,0)="","",VLOOKUP($B150,$B$2:$O149,9,0)),""))</f>
        <v/>
      </c>
      <c r="K150" s="43" t="str">
        <f>IF($B150="","",IFERROR(IF(VLOOKUP($B150,$B$2:$O149,10,0)="","",VLOOKUP($B150,$B$2:$O149,10,0)),""))</f>
        <v/>
      </c>
      <c r="L150" s="43" t="str">
        <f>IF($B150="","",IFERROR(IF(VLOOKUP($B150,$B$2:$O149,11,0)="","",VLOOKUP($B150,$B$2:$O149,11,0)),""))</f>
        <v/>
      </c>
      <c r="M150" s="43" t="str">
        <f>IF($B150="","",IFERROR(IF(VLOOKUP($B150,$B$2:$O149,12,0)="","",VLOOKUP($B150,$B$2:$O149,12,0)),""))</f>
        <v/>
      </c>
      <c r="N150" s="43" t="str">
        <f>IF($B150="","",IFERROR(IF(VLOOKUP($B150,$B$2:$O149,13,0)="","",VLOOKUP($B150,$B$2:$O149,13,0)),""))</f>
        <v/>
      </c>
      <c r="O150" s="43" t="str">
        <f>IF($B150="","",IFERROR(IF(VLOOKUP($B150,$B$2:$O149,14,0)="","",VLOOKUP($B150,$B$2:$O149,14,0)),""))</f>
        <v/>
      </c>
    </row>
    <row r="151" spans="1:15" x14ac:dyDescent="0.25">
      <c r="A151" t="str" cm="1">
        <f t="array" ref="A151">IF(OR(B151="",E151=""),"",CONCATENATE(IFERROR(IF(SEARCH(B151,_xlfn.TEXTJOIN(",",TRUE,IF(E$2:E150=E151,B$2:B150,"")))&gt;0,"Duplikát parametru","Parametr OK"),"Parametr OK"),"; ",MATCH(B151,B:B,0)))</f>
        <v/>
      </c>
      <c r="B151" t="str">
        <f>IF('CZ Alfanumerické hodnoty'!B151="","",VLOOKUP('CZ Alfanumerické hodnoty'!B151,'Parametry a typy produktů'!C:D,2,0))</f>
        <v/>
      </c>
      <c r="C151" s="13" t="str" cm="1">
        <f t="array" ref="C151">IF(A151="","",_xlfn.XLOOKUP(B151,'Parametry a typy produktů'!D:D,'Parametry a typy produktů'!A:B,"Parametr nenalezen"))</f>
        <v/>
      </c>
      <c r="E151" s="30" t="str">
        <f>IF('CZ Alfanumerické hodnoty'!B151="","",HLOOKUP('CZ Alfanumerické hodnoty'!E151,'Parametry a typy produktů'!$F$1:$CW$3,2,0))</f>
        <v/>
      </c>
      <c r="F151" s="43" t="str">
        <f>IF($B151="","",IFERROR(IF(VLOOKUP($B151,$B$2:$O150,5,0)="","",VLOOKUP($B151,$B$2:$O150,5,0)),""))</f>
        <v/>
      </c>
      <c r="G151" s="43" t="str">
        <f>IF($B151="","",IFERROR(IF(VLOOKUP($B151,$B$2:$O150,6,0)="","",VLOOKUP($B151,$B$2:$O150,6,0)),""))</f>
        <v/>
      </c>
      <c r="H151" s="43" t="str">
        <f>IF($B151="","",IFERROR(IF(VLOOKUP($B151,$B$2:$O150,7,0)="","",VLOOKUP($B151,$B$2:$O150,7,0)),""))</f>
        <v/>
      </c>
      <c r="I151" s="43" t="str">
        <f>IF($B151="","",IFERROR(IF(VLOOKUP($B151,$B$2:$O150,8,0)="","",VLOOKUP($B151,$B$2:$O150,8,0)),""))</f>
        <v/>
      </c>
      <c r="J151" s="43" t="str">
        <f>IF($B151="","",IFERROR(IF(VLOOKUP($B151,$B$2:$O150,9,0)="","",VLOOKUP($B151,$B$2:$O150,9,0)),""))</f>
        <v/>
      </c>
      <c r="K151" s="43" t="str">
        <f>IF($B151="","",IFERROR(IF(VLOOKUP($B151,$B$2:$O150,10,0)="","",VLOOKUP($B151,$B$2:$O150,10,0)),""))</f>
        <v/>
      </c>
      <c r="L151" s="43" t="str">
        <f>IF($B151="","",IFERROR(IF(VLOOKUP($B151,$B$2:$O150,11,0)="","",VLOOKUP($B151,$B$2:$O150,11,0)),""))</f>
        <v/>
      </c>
      <c r="M151" s="43" t="str">
        <f>IF($B151="","",IFERROR(IF(VLOOKUP($B151,$B$2:$O150,12,0)="","",VLOOKUP($B151,$B$2:$O150,12,0)),""))</f>
        <v/>
      </c>
      <c r="N151" s="43" t="str">
        <f>IF($B151="","",IFERROR(IF(VLOOKUP($B151,$B$2:$O150,13,0)="","",VLOOKUP($B151,$B$2:$O150,13,0)),""))</f>
        <v/>
      </c>
      <c r="O151" s="43" t="str">
        <f>IF($B151="","",IFERROR(IF(VLOOKUP($B151,$B$2:$O150,14,0)="","",VLOOKUP($B151,$B$2:$O150,14,0)),""))</f>
        <v/>
      </c>
    </row>
    <row r="152" spans="1:15" x14ac:dyDescent="0.25">
      <c r="A152" t="str" cm="1">
        <f t="array" ref="A152">IF(OR(B152="",E152=""),"",CONCATENATE(IFERROR(IF(SEARCH(B152,_xlfn.TEXTJOIN(",",TRUE,IF(E$2:E151=E152,B$2:B151,"")))&gt;0,"Duplikát parametru","Parametr OK"),"Parametr OK"),"; ",MATCH(B152,B:B,0)))</f>
        <v/>
      </c>
      <c r="B152" t="str">
        <f>IF('CZ Alfanumerické hodnoty'!B152="","",VLOOKUP('CZ Alfanumerické hodnoty'!B152,'Parametry a typy produktů'!C:D,2,0))</f>
        <v/>
      </c>
      <c r="C152" s="13" t="str" cm="1">
        <f t="array" ref="C152">IF(A152="","",_xlfn.XLOOKUP(B152,'Parametry a typy produktů'!D:D,'Parametry a typy produktů'!A:B,"Parametr nenalezen"))</f>
        <v/>
      </c>
      <c r="E152" s="30" t="str">
        <f>IF('CZ Alfanumerické hodnoty'!B152="","",HLOOKUP('CZ Alfanumerické hodnoty'!E152,'Parametry a typy produktů'!$F$1:$CW$3,2,0))</f>
        <v/>
      </c>
      <c r="F152" s="43" t="str">
        <f>IF($B152="","",IFERROR(IF(VLOOKUP($B152,$B$2:$O151,5,0)="","",VLOOKUP($B152,$B$2:$O151,5,0)),""))</f>
        <v/>
      </c>
      <c r="G152" s="43" t="str">
        <f>IF($B152="","",IFERROR(IF(VLOOKUP($B152,$B$2:$O151,6,0)="","",VLOOKUP($B152,$B$2:$O151,6,0)),""))</f>
        <v/>
      </c>
      <c r="H152" s="43" t="str">
        <f>IF($B152="","",IFERROR(IF(VLOOKUP($B152,$B$2:$O151,7,0)="","",VLOOKUP($B152,$B$2:$O151,7,0)),""))</f>
        <v/>
      </c>
      <c r="I152" s="43" t="str">
        <f>IF($B152="","",IFERROR(IF(VLOOKUP($B152,$B$2:$O151,8,0)="","",VLOOKUP($B152,$B$2:$O151,8,0)),""))</f>
        <v/>
      </c>
      <c r="J152" s="43" t="str">
        <f>IF($B152="","",IFERROR(IF(VLOOKUP($B152,$B$2:$O151,9,0)="","",VLOOKUP($B152,$B$2:$O151,9,0)),""))</f>
        <v/>
      </c>
      <c r="K152" s="43" t="str">
        <f>IF($B152="","",IFERROR(IF(VLOOKUP($B152,$B$2:$O151,10,0)="","",VLOOKUP($B152,$B$2:$O151,10,0)),""))</f>
        <v/>
      </c>
      <c r="L152" s="43" t="str">
        <f>IF($B152="","",IFERROR(IF(VLOOKUP($B152,$B$2:$O151,11,0)="","",VLOOKUP($B152,$B$2:$O151,11,0)),""))</f>
        <v/>
      </c>
      <c r="M152" s="43" t="str">
        <f>IF($B152="","",IFERROR(IF(VLOOKUP($B152,$B$2:$O151,12,0)="","",VLOOKUP($B152,$B$2:$O151,12,0)),""))</f>
        <v/>
      </c>
      <c r="N152" s="43" t="str">
        <f>IF($B152="","",IFERROR(IF(VLOOKUP($B152,$B$2:$O151,13,0)="","",VLOOKUP($B152,$B$2:$O151,13,0)),""))</f>
        <v/>
      </c>
      <c r="O152" s="43" t="str">
        <f>IF($B152="","",IFERROR(IF(VLOOKUP($B152,$B$2:$O151,14,0)="","",VLOOKUP($B152,$B$2:$O151,14,0)),""))</f>
        <v/>
      </c>
    </row>
    <row r="153" spans="1:15" x14ac:dyDescent="0.25">
      <c r="A153" t="str" cm="1">
        <f t="array" ref="A153">IF(OR(B153="",E153=""),"",CONCATENATE(IFERROR(IF(SEARCH(B153,_xlfn.TEXTJOIN(",",TRUE,IF(E$2:E152=E153,B$2:B152,"")))&gt;0,"Duplikát parametru","Parametr OK"),"Parametr OK"),"; ",MATCH(B153,B:B,0)))</f>
        <v/>
      </c>
      <c r="B153" t="str">
        <f>IF('CZ Alfanumerické hodnoty'!B153="","",VLOOKUP('CZ Alfanumerické hodnoty'!B153,'Parametry a typy produktů'!C:D,2,0))</f>
        <v/>
      </c>
      <c r="C153" s="13" t="str" cm="1">
        <f t="array" ref="C153">IF(A153="","",_xlfn.XLOOKUP(B153,'Parametry a typy produktů'!D:D,'Parametry a typy produktů'!A:B,"Parametr nenalezen"))</f>
        <v/>
      </c>
      <c r="E153" s="30" t="str">
        <f>IF('CZ Alfanumerické hodnoty'!B153="","",HLOOKUP('CZ Alfanumerické hodnoty'!E153,'Parametry a typy produktů'!$F$1:$CW$3,2,0))</f>
        <v/>
      </c>
      <c r="F153" s="43" t="str">
        <f>IF($B153="","",IFERROR(IF(VLOOKUP($B153,$B$2:$O152,5,0)="","",VLOOKUP($B153,$B$2:$O152,5,0)),""))</f>
        <v/>
      </c>
      <c r="G153" s="43" t="str">
        <f>IF($B153="","",IFERROR(IF(VLOOKUP($B153,$B$2:$O152,6,0)="","",VLOOKUP($B153,$B$2:$O152,6,0)),""))</f>
        <v/>
      </c>
      <c r="H153" s="43" t="str">
        <f>IF($B153="","",IFERROR(IF(VLOOKUP($B153,$B$2:$O152,7,0)="","",VLOOKUP($B153,$B$2:$O152,7,0)),""))</f>
        <v/>
      </c>
      <c r="I153" s="43" t="str">
        <f>IF($B153="","",IFERROR(IF(VLOOKUP($B153,$B$2:$O152,8,0)="","",VLOOKUP($B153,$B$2:$O152,8,0)),""))</f>
        <v/>
      </c>
      <c r="J153" s="43" t="str">
        <f>IF($B153="","",IFERROR(IF(VLOOKUP($B153,$B$2:$O152,9,0)="","",VLOOKUP($B153,$B$2:$O152,9,0)),""))</f>
        <v/>
      </c>
      <c r="K153" s="43" t="str">
        <f>IF($B153="","",IFERROR(IF(VLOOKUP($B153,$B$2:$O152,10,0)="","",VLOOKUP($B153,$B$2:$O152,10,0)),""))</f>
        <v/>
      </c>
      <c r="L153" s="43" t="str">
        <f>IF($B153="","",IFERROR(IF(VLOOKUP($B153,$B$2:$O152,11,0)="","",VLOOKUP($B153,$B$2:$O152,11,0)),""))</f>
        <v/>
      </c>
      <c r="M153" s="43" t="str">
        <f>IF($B153="","",IFERROR(IF(VLOOKUP($B153,$B$2:$O152,12,0)="","",VLOOKUP($B153,$B$2:$O152,12,0)),""))</f>
        <v/>
      </c>
      <c r="N153" s="43" t="str">
        <f>IF($B153="","",IFERROR(IF(VLOOKUP($B153,$B$2:$O152,13,0)="","",VLOOKUP($B153,$B$2:$O152,13,0)),""))</f>
        <v/>
      </c>
      <c r="O153" s="43" t="str">
        <f>IF($B153="","",IFERROR(IF(VLOOKUP($B153,$B$2:$O152,14,0)="","",VLOOKUP($B153,$B$2:$O152,14,0)),""))</f>
        <v/>
      </c>
    </row>
    <row r="154" spans="1:15" x14ac:dyDescent="0.25">
      <c r="A154" t="str" cm="1">
        <f t="array" ref="A154">IF(OR(B154="",E154=""),"",CONCATENATE(IFERROR(IF(SEARCH(B154,_xlfn.TEXTJOIN(",",TRUE,IF(E$2:E153=E154,B$2:B153,"")))&gt;0,"Duplikát parametru","Parametr OK"),"Parametr OK"),"; ",MATCH(B154,B:B,0)))</f>
        <v/>
      </c>
      <c r="B154" t="str">
        <f>IF('CZ Alfanumerické hodnoty'!B154="","",VLOOKUP('CZ Alfanumerické hodnoty'!B154,'Parametry a typy produktů'!C:D,2,0))</f>
        <v/>
      </c>
      <c r="C154" s="13" t="str" cm="1">
        <f t="array" ref="C154">IF(A154="","",_xlfn.XLOOKUP(B154,'Parametry a typy produktů'!D:D,'Parametry a typy produktů'!A:B,"Parametr nenalezen"))</f>
        <v/>
      </c>
      <c r="E154" s="30" t="str">
        <f>IF('CZ Alfanumerické hodnoty'!B154="","",HLOOKUP('CZ Alfanumerické hodnoty'!E154,'Parametry a typy produktů'!$F$1:$CW$3,2,0))</f>
        <v/>
      </c>
      <c r="F154" s="43" t="str">
        <f>IF($B154="","",IFERROR(IF(VLOOKUP($B154,$B$2:$O153,5,0)="","",VLOOKUP($B154,$B$2:$O153,5,0)),""))</f>
        <v/>
      </c>
      <c r="G154" s="43" t="str">
        <f>IF($B154="","",IFERROR(IF(VLOOKUP($B154,$B$2:$O153,6,0)="","",VLOOKUP($B154,$B$2:$O153,6,0)),""))</f>
        <v/>
      </c>
      <c r="H154" s="43" t="str">
        <f>IF($B154="","",IFERROR(IF(VLOOKUP($B154,$B$2:$O153,7,0)="","",VLOOKUP($B154,$B$2:$O153,7,0)),""))</f>
        <v/>
      </c>
      <c r="I154" s="43" t="str">
        <f>IF($B154="","",IFERROR(IF(VLOOKUP($B154,$B$2:$O153,8,0)="","",VLOOKUP($B154,$B$2:$O153,8,0)),""))</f>
        <v/>
      </c>
      <c r="J154" s="43" t="str">
        <f>IF($B154="","",IFERROR(IF(VLOOKUP($B154,$B$2:$O153,9,0)="","",VLOOKUP($B154,$B$2:$O153,9,0)),""))</f>
        <v/>
      </c>
      <c r="K154" s="43" t="str">
        <f>IF($B154="","",IFERROR(IF(VLOOKUP($B154,$B$2:$O153,10,0)="","",VLOOKUP($B154,$B$2:$O153,10,0)),""))</f>
        <v/>
      </c>
      <c r="L154" s="43" t="str">
        <f>IF($B154="","",IFERROR(IF(VLOOKUP($B154,$B$2:$O153,11,0)="","",VLOOKUP($B154,$B$2:$O153,11,0)),""))</f>
        <v/>
      </c>
      <c r="M154" s="43" t="str">
        <f>IF($B154="","",IFERROR(IF(VLOOKUP($B154,$B$2:$O153,12,0)="","",VLOOKUP($B154,$B$2:$O153,12,0)),""))</f>
        <v/>
      </c>
      <c r="N154" s="43" t="str">
        <f>IF($B154="","",IFERROR(IF(VLOOKUP($B154,$B$2:$O153,13,0)="","",VLOOKUP($B154,$B$2:$O153,13,0)),""))</f>
        <v/>
      </c>
      <c r="O154" s="43" t="str">
        <f>IF($B154="","",IFERROR(IF(VLOOKUP($B154,$B$2:$O153,14,0)="","",VLOOKUP($B154,$B$2:$O153,14,0)),""))</f>
        <v/>
      </c>
    </row>
    <row r="155" spans="1:15" x14ac:dyDescent="0.25">
      <c r="A155" t="str" cm="1">
        <f t="array" ref="A155">IF(OR(B155="",E155=""),"",CONCATENATE(IFERROR(IF(SEARCH(B155,_xlfn.TEXTJOIN(",",TRUE,IF(E$2:E154=E155,B$2:B154,"")))&gt;0,"Duplikát parametru","Parametr OK"),"Parametr OK"),"; ",MATCH(B155,B:B,0)))</f>
        <v/>
      </c>
      <c r="B155" t="str">
        <f>IF('CZ Alfanumerické hodnoty'!B155="","",VLOOKUP('CZ Alfanumerické hodnoty'!B155,'Parametry a typy produktů'!C:D,2,0))</f>
        <v/>
      </c>
      <c r="C155" s="13" t="str" cm="1">
        <f t="array" ref="C155">IF(A155="","",_xlfn.XLOOKUP(B155,'Parametry a typy produktů'!D:D,'Parametry a typy produktů'!A:B,"Parametr nenalezen"))</f>
        <v/>
      </c>
      <c r="E155" s="30" t="str">
        <f>IF('CZ Alfanumerické hodnoty'!B155="","",HLOOKUP('CZ Alfanumerické hodnoty'!E155,'Parametry a typy produktů'!$F$1:$CW$3,2,0))</f>
        <v/>
      </c>
      <c r="F155" s="43" t="str">
        <f>IF($B155="","",IFERROR(IF(VLOOKUP($B155,$B$2:$O154,5,0)="","",VLOOKUP($B155,$B$2:$O154,5,0)),""))</f>
        <v/>
      </c>
      <c r="G155" s="43" t="str">
        <f>IF($B155="","",IFERROR(IF(VLOOKUP($B155,$B$2:$O154,6,0)="","",VLOOKUP($B155,$B$2:$O154,6,0)),""))</f>
        <v/>
      </c>
      <c r="H155" s="43" t="str">
        <f>IF($B155="","",IFERROR(IF(VLOOKUP($B155,$B$2:$O154,7,0)="","",VLOOKUP($B155,$B$2:$O154,7,0)),""))</f>
        <v/>
      </c>
      <c r="I155" s="43" t="str">
        <f>IF($B155="","",IFERROR(IF(VLOOKUP($B155,$B$2:$O154,8,0)="","",VLOOKUP($B155,$B$2:$O154,8,0)),""))</f>
        <v/>
      </c>
      <c r="J155" s="43" t="str">
        <f>IF($B155="","",IFERROR(IF(VLOOKUP($B155,$B$2:$O154,9,0)="","",VLOOKUP($B155,$B$2:$O154,9,0)),""))</f>
        <v/>
      </c>
      <c r="K155" s="43" t="str">
        <f>IF($B155="","",IFERROR(IF(VLOOKUP($B155,$B$2:$O154,10,0)="","",VLOOKUP($B155,$B$2:$O154,10,0)),""))</f>
        <v/>
      </c>
      <c r="L155" s="43" t="str">
        <f>IF($B155="","",IFERROR(IF(VLOOKUP($B155,$B$2:$O154,11,0)="","",VLOOKUP($B155,$B$2:$O154,11,0)),""))</f>
        <v/>
      </c>
      <c r="M155" s="43" t="str">
        <f>IF($B155="","",IFERROR(IF(VLOOKUP($B155,$B$2:$O154,12,0)="","",VLOOKUP($B155,$B$2:$O154,12,0)),""))</f>
        <v/>
      </c>
      <c r="N155" s="43" t="str">
        <f>IF($B155="","",IFERROR(IF(VLOOKUP($B155,$B$2:$O154,13,0)="","",VLOOKUP($B155,$B$2:$O154,13,0)),""))</f>
        <v/>
      </c>
      <c r="O155" s="43" t="str">
        <f>IF($B155="","",IFERROR(IF(VLOOKUP($B155,$B$2:$O154,14,0)="","",VLOOKUP($B155,$B$2:$O154,14,0)),""))</f>
        <v/>
      </c>
    </row>
    <row r="156" spans="1:15" x14ac:dyDescent="0.25">
      <c r="A156" t="str" cm="1">
        <f t="array" ref="A156">IF(OR(B156="",E156=""),"",CONCATENATE(IFERROR(IF(SEARCH(B156,_xlfn.TEXTJOIN(",",TRUE,IF(E$2:E155=E156,B$2:B155,"")))&gt;0,"Duplikát parametru","Parametr OK"),"Parametr OK"),"; ",MATCH(B156,B:B,0)))</f>
        <v/>
      </c>
      <c r="B156" t="str">
        <f>IF('CZ Alfanumerické hodnoty'!B156="","",VLOOKUP('CZ Alfanumerické hodnoty'!B156,'Parametry a typy produktů'!C:D,2,0))</f>
        <v/>
      </c>
      <c r="C156" s="13" t="str" cm="1">
        <f t="array" ref="C156">IF(A156="","",_xlfn.XLOOKUP(B156,'Parametry a typy produktů'!D:D,'Parametry a typy produktů'!A:B,"Parametr nenalezen"))</f>
        <v/>
      </c>
      <c r="E156" s="30" t="str">
        <f>IF('CZ Alfanumerické hodnoty'!B156="","",HLOOKUP('CZ Alfanumerické hodnoty'!E156,'Parametry a typy produktů'!$F$1:$CW$3,2,0))</f>
        <v/>
      </c>
      <c r="F156" s="43" t="str">
        <f>IF($B156="","",IFERROR(IF(VLOOKUP($B156,$B$2:$O155,5,0)="","",VLOOKUP($B156,$B$2:$O155,5,0)),""))</f>
        <v/>
      </c>
      <c r="G156" s="43" t="str">
        <f>IF($B156="","",IFERROR(IF(VLOOKUP($B156,$B$2:$O155,6,0)="","",VLOOKUP($B156,$B$2:$O155,6,0)),""))</f>
        <v/>
      </c>
      <c r="H156" s="43" t="str">
        <f>IF($B156="","",IFERROR(IF(VLOOKUP($B156,$B$2:$O155,7,0)="","",VLOOKUP($B156,$B$2:$O155,7,0)),""))</f>
        <v/>
      </c>
      <c r="I156" s="43" t="str">
        <f>IF($B156="","",IFERROR(IF(VLOOKUP($B156,$B$2:$O155,8,0)="","",VLOOKUP($B156,$B$2:$O155,8,0)),""))</f>
        <v/>
      </c>
      <c r="J156" s="43" t="str">
        <f>IF($B156="","",IFERROR(IF(VLOOKUP($B156,$B$2:$O155,9,0)="","",VLOOKUP($B156,$B$2:$O155,9,0)),""))</f>
        <v/>
      </c>
      <c r="K156" s="43" t="str">
        <f>IF($B156="","",IFERROR(IF(VLOOKUP($B156,$B$2:$O155,10,0)="","",VLOOKUP($B156,$B$2:$O155,10,0)),""))</f>
        <v/>
      </c>
      <c r="L156" s="43" t="str">
        <f>IF($B156="","",IFERROR(IF(VLOOKUP($B156,$B$2:$O155,11,0)="","",VLOOKUP($B156,$B$2:$O155,11,0)),""))</f>
        <v/>
      </c>
      <c r="M156" s="43" t="str">
        <f>IF($B156="","",IFERROR(IF(VLOOKUP($B156,$B$2:$O155,12,0)="","",VLOOKUP($B156,$B$2:$O155,12,0)),""))</f>
        <v/>
      </c>
      <c r="N156" s="43" t="str">
        <f>IF($B156="","",IFERROR(IF(VLOOKUP($B156,$B$2:$O155,13,0)="","",VLOOKUP($B156,$B$2:$O155,13,0)),""))</f>
        <v/>
      </c>
      <c r="O156" s="43" t="str">
        <f>IF($B156="","",IFERROR(IF(VLOOKUP($B156,$B$2:$O155,14,0)="","",VLOOKUP($B156,$B$2:$O155,14,0)),""))</f>
        <v/>
      </c>
    </row>
    <row r="157" spans="1:15" x14ac:dyDescent="0.25">
      <c r="A157" t="str" cm="1">
        <f t="array" ref="A157">IF(OR(B157="",E157=""),"",CONCATENATE(IFERROR(IF(SEARCH(B157,_xlfn.TEXTJOIN(",",TRUE,IF(E$2:E156=E157,B$2:B156,"")))&gt;0,"Duplikát parametru","Parametr OK"),"Parametr OK"),"; ",MATCH(B157,B:B,0)))</f>
        <v/>
      </c>
      <c r="B157" t="str">
        <f>IF('CZ Alfanumerické hodnoty'!B157="","",VLOOKUP('CZ Alfanumerické hodnoty'!B157,'Parametry a typy produktů'!C:D,2,0))</f>
        <v/>
      </c>
      <c r="C157" s="13" t="str" cm="1">
        <f t="array" ref="C157">IF(A157="","",_xlfn.XLOOKUP(B157,'Parametry a typy produktů'!D:D,'Parametry a typy produktů'!A:B,"Parametr nenalezen"))</f>
        <v/>
      </c>
      <c r="E157" s="30" t="str">
        <f>IF('CZ Alfanumerické hodnoty'!B157="","",HLOOKUP('CZ Alfanumerické hodnoty'!E157,'Parametry a typy produktů'!$F$1:$CW$3,2,0))</f>
        <v/>
      </c>
      <c r="F157" s="43" t="str">
        <f>IF($B157="","",IFERROR(IF(VLOOKUP($B157,$B$2:$O156,5,0)="","",VLOOKUP($B157,$B$2:$O156,5,0)),""))</f>
        <v/>
      </c>
      <c r="G157" s="43" t="str">
        <f>IF($B157="","",IFERROR(IF(VLOOKUP($B157,$B$2:$O156,6,0)="","",VLOOKUP($B157,$B$2:$O156,6,0)),""))</f>
        <v/>
      </c>
      <c r="H157" s="43" t="str">
        <f>IF($B157="","",IFERROR(IF(VLOOKUP($B157,$B$2:$O156,7,0)="","",VLOOKUP($B157,$B$2:$O156,7,0)),""))</f>
        <v/>
      </c>
      <c r="I157" s="43" t="str">
        <f>IF($B157="","",IFERROR(IF(VLOOKUP($B157,$B$2:$O156,8,0)="","",VLOOKUP($B157,$B$2:$O156,8,0)),""))</f>
        <v/>
      </c>
      <c r="J157" s="43" t="str">
        <f>IF($B157="","",IFERROR(IF(VLOOKUP($B157,$B$2:$O156,9,0)="","",VLOOKUP($B157,$B$2:$O156,9,0)),""))</f>
        <v/>
      </c>
      <c r="K157" s="43" t="str">
        <f>IF($B157="","",IFERROR(IF(VLOOKUP($B157,$B$2:$O156,10,0)="","",VLOOKUP($B157,$B$2:$O156,10,0)),""))</f>
        <v/>
      </c>
      <c r="L157" s="43" t="str">
        <f>IF($B157="","",IFERROR(IF(VLOOKUP($B157,$B$2:$O156,11,0)="","",VLOOKUP($B157,$B$2:$O156,11,0)),""))</f>
        <v/>
      </c>
      <c r="M157" s="43" t="str">
        <f>IF($B157="","",IFERROR(IF(VLOOKUP($B157,$B$2:$O156,12,0)="","",VLOOKUP($B157,$B$2:$O156,12,0)),""))</f>
        <v/>
      </c>
      <c r="N157" s="43" t="str">
        <f>IF($B157="","",IFERROR(IF(VLOOKUP($B157,$B$2:$O156,13,0)="","",VLOOKUP($B157,$B$2:$O156,13,0)),""))</f>
        <v/>
      </c>
      <c r="O157" s="43" t="str">
        <f>IF($B157="","",IFERROR(IF(VLOOKUP($B157,$B$2:$O156,14,0)="","",VLOOKUP($B157,$B$2:$O156,14,0)),""))</f>
        <v/>
      </c>
    </row>
    <row r="158" spans="1:15" x14ac:dyDescent="0.25">
      <c r="A158" t="str" cm="1">
        <f t="array" ref="A158">IF(OR(B158="",E158=""),"",CONCATENATE(IFERROR(IF(SEARCH(B158,_xlfn.TEXTJOIN(",",TRUE,IF(E$2:E157=E158,B$2:B157,"")))&gt;0,"Duplikát parametru","Parametr OK"),"Parametr OK"),"; ",MATCH(B158,B:B,0)))</f>
        <v/>
      </c>
      <c r="B158" t="str">
        <f>IF('CZ Alfanumerické hodnoty'!B158="","",VLOOKUP('CZ Alfanumerické hodnoty'!B158,'Parametry a typy produktů'!C:D,2,0))</f>
        <v/>
      </c>
      <c r="C158" s="13" t="str" cm="1">
        <f t="array" ref="C158">IF(A158="","",_xlfn.XLOOKUP(B158,'Parametry a typy produktů'!D:D,'Parametry a typy produktů'!A:B,"Parametr nenalezen"))</f>
        <v/>
      </c>
      <c r="E158" s="30" t="str">
        <f>IF('CZ Alfanumerické hodnoty'!B158="","",HLOOKUP('CZ Alfanumerické hodnoty'!E158,'Parametry a typy produktů'!$F$1:$CW$3,2,0))</f>
        <v/>
      </c>
      <c r="F158" s="43" t="str">
        <f>IF($B158="","",IFERROR(IF(VLOOKUP($B158,$B$2:$O157,5,0)="","",VLOOKUP($B158,$B$2:$O157,5,0)),""))</f>
        <v/>
      </c>
      <c r="G158" s="43" t="str">
        <f>IF($B158="","",IFERROR(IF(VLOOKUP($B158,$B$2:$O157,6,0)="","",VLOOKUP($B158,$B$2:$O157,6,0)),""))</f>
        <v/>
      </c>
      <c r="H158" s="43" t="str">
        <f>IF($B158="","",IFERROR(IF(VLOOKUP($B158,$B$2:$O157,7,0)="","",VLOOKUP($B158,$B$2:$O157,7,0)),""))</f>
        <v/>
      </c>
      <c r="I158" s="43" t="str">
        <f>IF($B158="","",IFERROR(IF(VLOOKUP($B158,$B$2:$O157,8,0)="","",VLOOKUP($B158,$B$2:$O157,8,0)),""))</f>
        <v/>
      </c>
      <c r="J158" s="43" t="str">
        <f>IF($B158="","",IFERROR(IF(VLOOKUP($B158,$B$2:$O157,9,0)="","",VLOOKUP($B158,$B$2:$O157,9,0)),""))</f>
        <v/>
      </c>
      <c r="K158" s="43" t="str">
        <f>IF($B158="","",IFERROR(IF(VLOOKUP($B158,$B$2:$O157,10,0)="","",VLOOKUP($B158,$B$2:$O157,10,0)),""))</f>
        <v/>
      </c>
      <c r="L158" s="43" t="str">
        <f>IF($B158="","",IFERROR(IF(VLOOKUP($B158,$B$2:$O157,11,0)="","",VLOOKUP($B158,$B$2:$O157,11,0)),""))</f>
        <v/>
      </c>
      <c r="M158" s="43" t="str">
        <f>IF($B158="","",IFERROR(IF(VLOOKUP($B158,$B$2:$O157,12,0)="","",VLOOKUP($B158,$B$2:$O157,12,0)),""))</f>
        <v/>
      </c>
      <c r="N158" s="43" t="str">
        <f>IF($B158="","",IFERROR(IF(VLOOKUP($B158,$B$2:$O157,13,0)="","",VLOOKUP($B158,$B$2:$O157,13,0)),""))</f>
        <v/>
      </c>
      <c r="O158" s="43" t="str">
        <f>IF($B158="","",IFERROR(IF(VLOOKUP($B158,$B$2:$O157,14,0)="","",VLOOKUP($B158,$B$2:$O157,14,0)),""))</f>
        <v/>
      </c>
    </row>
    <row r="159" spans="1:15" x14ac:dyDescent="0.25">
      <c r="A159" t="str" cm="1">
        <f t="array" ref="A159">IF(OR(B159="",E159=""),"",CONCATENATE(IFERROR(IF(SEARCH(B159,_xlfn.TEXTJOIN(",",TRUE,IF(E$2:E158=E159,B$2:B158,"")))&gt;0,"Duplikát parametru","Parametr OK"),"Parametr OK"),"; ",MATCH(B159,B:B,0)))</f>
        <v/>
      </c>
      <c r="B159" t="str">
        <f>IF('CZ Alfanumerické hodnoty'!B159="","",VLOOKUP('CZ Alfanumerické hodnoty'!B159,'Parametry a typy produktů'!C:D,2,0))</f>
        <v/>
      </c>
      <c r="C159" s="13" t="str" cm="1">
        <f t="array" ref="C159">IF(A159="","",_xlfn.XLOOKUP(B159,'Parametry a typy produktů'!D:D,'Parametry a typy produktů'!A:B,"Parametr nenalezen"))</f>
        <v/>
      </c>
      <c r="E159" s="30" t="str">
        <f>IF('CZ Alfanumerické hodnoty'!B159="","",HLOOKUP('CZ Alfanumerické hodnoty'!E159,'Parametry a typy produktů'!$F$1:$CW$3,2,0))</f>
        <v/>
      </c>
      <c r="F159" s="43" t="str">
        <f>IF($B159="","",IFERROR(IF(VLOOKUP($B159,$B$2:$O158,5,0)="","",VLOOKUP($B159,$B$2:$O158,5,0)),""))</f>
        <v/>
      </c>
      <c r="G159" s="43" t="str">
        <f>IF($B159="","",IFERROR(IF(VLOOKUP($B159,$B$2:$O158,6,0)="","",VLOOKUP($B159,$B$2:$O158,6,0)),""))</f>
        <v/>
      </c>
      <c r="H159" s="43" t="str">
        <f>IF($B159="","",IFERROR(IF(VLOOKUP($B159,$B$2:$O158,7,0)="","",VLOOKUP($B159,$B$2:$O158,7,0)),""))</f>
        <v/>
      </c>
      <c r="I159" s="43" t="str">
        <f>IF($B159="","",IFERROR(IF(VLOOKUP($B159,$B$2:$O158,8,0)="","",VLOOKUP($B159,$B$2:$O158,8,0)),""))</f>
        <v/>
      </c>
      <c r="J159" s="43" t="str">
        <f>IF($B159="","",IFERROR(IF(VLOOKUP($B159,$B$2:$O158,9,0)="","",VLOOKUP($B159,$B$2:$O158,9,0)),""))</f>
        <v/>
      </c>
      <c r="K159" s="43" t="str">
        <f>IF($B159="","",IFERROR(IF(VLOOKUP($B159,$B$2:$O158,10,0)="","",VLOOKUP($B159,$B$2:$O158,10,0)),""))</f>
        <v/>
      </c>
      <c r="L159" s="43" t="str">
        <f>IF($B159="","",IFERROR(IF(VLOOKUP($B159,$B$2:$O158,11,0)="","",VLOOKUP($B159,$B$2:$O158,11,0)),""))</f>
        <v/>
      </c>
      <c r="M159" s="43" t="str">
        <f>IF($B159="","",IFERROR(IF(VLOOKUP($B159,$B$2:$O158,12,0)="","",VLOOKUP($B159,$B$2:$O158,12,0)),""))</f>
        <v/>
      </c>
      <c r="N159" s="43" t="str">
        <f>IF($B159="","",IFERROR(IF(VLOOKUP($B159,$B$2:$O158,13,0)="","",VLOOKUP($B159,$B$2:$O158,13,0)),""))</f>
        <v/>
      </c>
      <c r="O159" s="43" t="str">
        <f>IF($B159="","",IFERROR(IF(VLOOKUP($B159,$B$2:$O158,14,0)="","",VLOOKUP($B159,$B$2:$O158,14,0)),""))</f>
        <v/>
      </c>
    </row>
    <row r="160" spans="1:15" x14ac:dyDescent="0.25">
      <c r="A160" t="str" cm="1">
        <f t="array" ref="A160">IF(OR(B160="",E160=""),"",CONCATENATE(IFERROR(IF(SEARCH(B160,_xlfn.TEXTJOIN(",",TRUE,IF(E$2:E159=E160,B$2:B159,"")))&gt;0,"Duplikát parametru","Parametr OK"),"Parametr OK"),"; ",MATCH(B160,B:B,0)))</f>
        <v/>
      </c>
      <c r="B160" t="str">
        <f>IF('CZ Alfanumerické hodnoty'!B160="","",VLOOKUP('CZ Alfanumerické hodnoty'!B160,'Parametry a typy produktů'!C:D,2,0))</f>
        <v/>
      </c>
      <c r="C160" s="13" t="str" cm="1">
        <f t="array" ref="C160">IF(A160="","",_xlfn.XLOOKUP(B160,'Parametry a typy produktů'!D:D,'Parametry a typy produktů'!A:B,"Parametr nenalezen"))</f>
        <v/>
      </c>
      <c r="E160" s="30" t="str">
        <f>IF('CZ Alfanumerické hodnoty'!B160="","",HLOOKUP('CZ Alfanumerické hodnoty'!E160,'Parametry a typy produktů'!$F$1:$CW$3,2,0))</f>
        <v/>
      </c>
      <c r="F160" s="43" t="str">
        <f>IF($B160="","",IFERROR(IF(VLOOKUP($B160,$B$2:$O159,5,0)="","",VLOOKUP($B160,$B$2:$O159,5,0)),""))</f>
        <v/>
      </c>
      <c r="G160" s="43" t="str">
        <f>IF($B160="","",IFERROR(IF(VLOOKUP($B160,$B$2:$O159,6,0)="","",VLOOKUP($B160,$B$2:$O159,6,0)),""))</f>
        <v/>
      </c>
      <c r="H160" s="43" t="str">
        <f>IF($B160="","",IFERROR(IF(VLOOKUP($B160,$B$2:$O159,7,0)="","",VLOOKUP($B160,$B$2:$O159,7,0)),""))</f>
        <v/>
      </c>
      <c r="I160" s="43" t="str">
        <f>IF($B160="","",IFERROR(IF(VLOOKUP($B160,$B$2:$O159,8,0)="","",VLOOKUP($B160,$B$2:$O159,8,0)),""))</f>
        <v/>
      </c>
      <c r="J160" s="43" t="str">
        <f>IF($B160="","",IFERROR(IF(VLOOKUP($B160,$B$2:$O159,9,0)="","",VLOOKUP($B160,$B$2:$O159,9,0)),""))</f>
        <v/>
      </c>
      <c r="K160" s="43" t="str">
        <f>IF($B160="","",IFERROR(IF(VLOOKUP($B160,$B$2:$O159,10,0)="","",VLOOKUP($B160,$B$2:$O159,10,0)),""))</f>
        <v/>
      </c>
      <c r="L160" s="43" t="str">
        <f>IF($B160="","",IFERROR(IF(VLOOKUP($B160,$B$2:$O159,11,0)="","",VLOOKUP($B160,$B$2:$O159,11,0)),""))</f>
        <v/>
      </c>
      <c r="M160" s="43" t="str">
        <f>IF($B160="","",IFERROR(IF(VLOOKUP($B160,$B$2:$O159,12,0)="","",VLOOKUP($B160,$B$2:$O159,12,0)),""))</f>
        <v/>
      </c>
      <c r="N160" s="43" t="str">
        <f>IF($B160="","",IFERROR(IF(VLOOKUP($B160,$B$2:$O159,13,0)="","",VLOOKUP($B160,$B$2:$O159,13,0)),""))</f>
        <v/>
      </c>
      <c r="O160" s="43" t="str">
        <f>IF($B160="","",IFERROR(IF(VLOOKUP($B160,$B$2:$O159,14,0)="","",VLOOKUP($B160,$B$2:$O159,14,0)),""))</f>
        <v/>
      </c>
    </row>
    <row r="161" spans="1:15" x14ac:dyDescent="0.25">
      <c r="A161" t="str" cm="1">
        <f t="array" ref="A161">IF(OR(B161="",E161=""),"",CONCATENATE(IFERROR(IF(SEARCH(B161,_xlfn.TEXTJOIN(",",TRUE,IF(E$2:E160=E161,B$2:B160,"")))&gt;0,"Duplikát parametru","Parametr OK"),"Parametr OK"),"; ",MATCH(B161,B:B,0)))</f>
        <v/>
      </c>
      <c r="B161" t="str">
        <f>IF('CZ Alfanumerické hodnoty'!B161="","",VLOOKUP('CZ Alfanumerické hodnoty'!B161,'Parametry a typy produktů'!C:D,2,0))</f>
        <v/>
      </c>
      <c r="C161" s="13" t="str" cm="1">
        <f t="array" ref="C161">IF(A161="","",_xlfn.XLOOKUP(B161,'Parametry a typy produktů'!D:D,'Parametry a typy produktů'!A:B,"Parametr nenalezen"))</f>
        <v/>
      </c>
      <c r="E161" s="30" t="str">
        <f>IF('CZ Alfanumerické hodnoty'!B161="","",HLOOKUP('CZ Alfanumerické hodnoty'!E161,'Parametry a typy produktů'!$F$1:$CW$3,2,0))</f>
        <v/>
      </c>
      <c r="F161" s="43" t="str">
        <f>IF($B161="","",IFERROR(IF(VLOOKUP($B161,$B$2:$O160,5,0)="","",VLOOKUP($B161,$B$2:$O160,5,0)),""))</f>
        <v/>
      </c>
      <c r="G161" s="43" t="str">
        <f>IF($B161="","",IFERROR(IF(VLOOKUP($B161,$B$2:$O160,6,0)="","",VLOOKUP($B161,$B$2:$O160,6,0)),""))</f>
        <v/>
      </c>
      <c r="H161" s="43" t="str">
        <f>IF($B161="","",IFERROR(IF(VLOOKUP($B161,$B$2:$O160,7,0)="","",VLOOKUP($B161,$B$2:$O160,7,0)),""))</f>
        <v/>
      </c>
      <c r="I161" s="43" t="str">
        <f>IF($B161="","",IFERROR(IF(VLOOKUP($B161,$B$2:$O160,8,0)="","",VLOOKUP($B161,$B$2:$O160,8,0)),""))</f>
        <v/>
      </c>
      <c r="J161" s="43" t="str">
        <f>IF($B161="","",IFERROR(IF(VLOOKUP($B161,$B$2:$O160,9,0)="","",VLOOKUP($B161,$B$2:$O160,9,0)),""))</f>
        <v/>
      </c>
      <c r="K161" s="43" t="str">
        <f>IF($B161="","",IFERROR(IF(VLOOKUP($B161,$B$2:$O160,10,0)="","",VLOOKUP($B161,$B$2:$O160,10,0)),""))</f>
        <v/>
      </c>
      <c r="L161" s="43" t="str">
        <f>IF($B161="","",IFERROR(IF(VLOOKUP($B161,$B$2:$O160,11,0)="","",VLOOKUP($B161,$B$2:$O160,11,0)),""))</f>
        <v/>
      </c>
      <c r="M161" s="43" t="str">
        <f>IF($B161="","",IFERROR(IF(VLOOKUP($B161,$B$2:$O160,12,0)="","",VLOOKUP($B161,$B$2:$O160,12,0)),""))</f>
        <v/>
      </c>
      <c r="N161" s="43" t="str">
        <f>IF($B161="","",IFERROR(IF(VLOOKUP($B161,$B$2:$O160,13,0)="","",VLOOKUP($B161,$B$2:$O160,13,0)),""))</f>
        <v/>
      </c>
      <c r="O161" s="43" t="str">
        <f>IF($B161="","",IFERROR(IF(VLOOKUP($B161,$B$2:$O160,14,0)="","",VLOOKUP($B161,$B$2:$O160,14,0)),""))</f>
        <v/>
      </c>
    </row>
    <row r="162" spans="1:15" x14ac:dyDescent="0.25">
      <c r="A162" t="str" cm="1">
        <f t="array" ref="A162">IF(OR(B162="",E162=""),"",CONCATENATE(IFERROR(IF(SEARCH(B162,_xlfn.TEXTJOIN(",",TRUE,IF(E$2:E161=E162,B$2:B161,"")))&gt;0,"Duplikát parametru","Parametr OK"),"Parametr OK"),"; ",MATCH(B162,B:B,0)))</f>
        <v/>
      </c>
      <c r="B162" t="str">
        <f>IF('CZ Alfanumerické hodnoty'!B162="","",VLOOKUP('CZ Alfanumerické hodnoty'!B162,'Parametry a typy produktů'!C:D,2,0))</f>
        <v/>
      </c>
      <c r="C162" s="13" t="str" cm="1">
        <f t="array" ref="C162">IF(A162="","",_xlfn.XLOOKUP(B162,'Parametry a typy produktů'!D:D,'Parametry a typy produktů'!A:B,"Parametr nenalezen"))</f>
        <v/>
      </c>
      <c r="E162" s="30" t="str">
        <f>IF('CZ Alfanumerické hodnoty'!B162="","",HLOOKUP('CZ Alfanumerické hodnoty'!E162,'Parametry a typy produktů'!$F$1:$CW$3,2,0))</f>
        <v/>
      </c>
      <c r="F162" s="43" t="str">
        <f>IF($B162="","",IFERROR(IF(VLOOKUP($B162,$B$2:$O161,5,0)="","",VLOOKUP($B162,$B$2:$O161,5,0)),""))</f>
        <v/>
      </c>
      <c r="G162" s="43" t="str">
        <f>IF($B162="","",IFERROR(IF(VLOOKUP($B162,$B$2:$O161,6,0)="","",VLOOKUP($B162,$B$2:$O161,6,0)),""))</f>
        <v/>
      </c>
      <c r="H162" s="43" t="str">
        <f>IF($B162="","",IFERROR(IF(VLOOKUP($B162,$B$2:$O161,7,0)="","",VLOOKUP($B162,$B$2:$O161,7,0)),""))</f>
        <v/>
      </c>
      <c r="I162" s="43" t="str">
        <f>IF($B162="","",IFERROR(IF(VLOOKUP($B162,$B$2:$O161,8,0)="","",VLOOKUP($B162,$B$2:$O161,8,0)),""))</f>
        <v/>
      </c>
      <c r="J162" s="43" t="str">
        <f>IF($B162="","",IFERROR(IF(VLOOKUP($B162,$B$2:$O161,9,0)="","",VLOOKUP($B162,$B$2:$O161,9,0)),""))</f>
        <v/>
      </c>
      <c r="K162" s="43" t="str">
        <f>IF($B162="","",IFERROR(IF(VLOOKUP($B162,$B$2:$O161,10,0)="","",VLOOKUP($B162,$B$2:$O161,10,0)),""))</f>
        <v/>
      </c>
      <c r="L162" s="43" t="str">
        <f>IF($B162="","",IFERROR(IF(VLOOKUP($B162,$B$2:$O161,11,0)="","",VLOOKUP($B162,$B$2:$O161,11,0)),""))</f>
        <v/>
      </c>
      <c r="M162" s="43" t="str">
        <f>IF($B162="","",IFERROR(IF(VLOOKUP($B162,$B$2:$O161,12,0)="","",VLOOKUP($B162,$B$2:$O161,12,0)),""))</f>
        <v/>
      </c>
      <c r="N162" s="43" t="str">
        <f>IF($B162="","",IFERROR(IF(VLOOKUP($B162,$B$2:$O161,13,0)="","",VLOOKUP($B162,$B$2:$O161,13,0)),""))</f>
        <v/>
      </c>
      <c r="O162" s="43" t="str">
        <f>IF($B162="","",IFERROR(IF(VLOOKUP($B162,$B$2:$O161,14,0)="","",VLOOKUP($B162,$B$2:$O161,14,0)),""))</f>
        <v/>
      </c>
    </row>
    <row r="163" spans="1:15" x14ac:dyDescent="0.25">
      <c r="A163" t="str" cm="1">
        <f t="array" ref="A163">IF(OR(B163="",E163=""),"",CONCATENATE(IFERROR(IF(SEARCH(B163,_xlfn.TEXTJOIN(",",TRUE,IF(E$2:E162=E163,B$2:B162,"")))&gt;0,"Duplikát parametru","Parametr OK"),"Parametr OK"),"; ",MATCH(B163,B:B,0)))</f>
        <v/>
      </c>
      <c r="B163" t="str">
        <f>IF('CZ Alfanumerické hodnoty'!B163="","",VLOOKUP('CZ Alfanumerické hodnoty'!B163,'Parametry a typy produktů'!C:D,2,0))</f>
        <v/>
      </c>
      <c r="C163" s="13" t="str" cm="1">
        <f t="array" ref="C163">IF(A163="","",_xlfn.XLOOKUP(B163,'Parametry a typy produktů'!D:D,'Parametry a typy produktů'!A:B,"Parametr nenalezen"))</f>
        <v/>
      </c>
      <c r="E163" s="30" t="str">
        <f>IF('CZ Alfanumerické hodnoty'!B163="","",HLOOKUP('CZ Alfanumerické hodnoty'!E163,'Parametry a typy produktů'!$F$1:$CW$3,2,0))</f>
        <v/>
      </c>
      <c r="F163" s="43" t="str">
        <f>IF($B163="","",IFERROR(IF(VLOOKUP($B163,$B$2:$O162,5,0)="","",VLOOKUP($B163,$B$2:$O162,5,0)),""))</f>
        <v/>
      </c>
      <c r="G163" s="43" t="str">
        <f>IF($B163="","",IFERROR(IF(VLOOKUP($B163,$B$2:$O162,6,0)="","",VLOOKUP($B163,$B$2:$O162,6,0)),""))</f>
        <v/>
      </c>
      <c r="H163" s="43" t="str">
        <f>IF($B163="","",IFERROR(IF(VLOOKUP($B163,$B$2:$O162,7,0)="","",VLOOKUP($B163,$B$2:$O162,7,0)),""))</f>
        <v/>
      </c>
      <c r="I163" s="43" t="str">
        <f>IF($B163="","",IFERROR(IF(VLOOKUP($B163,$B$2:$O162,8,0)="","",VLOOKUP($B163,$B$2:$O162,8,0)),""))</f>
        <v/>
      </c>
      <c r="J163" s="43" t="str">
        <f>IF($B163="","",IFERROR(IF(VLOOKUP($B163,$B$2:$O162,9,0)="","",VLOOKUP($B163,$B$2:$O162,9,0)),""))</f>
        <v/>
      </c>
      <c r="K163" s="43" t="str">
        <f>IF($B163="","",IFERROR(IF(VLOOKUP($B163,$B$2:$O162,10,0)="","",VLOOKUP($B163,$B$2:$O162,10,0)),""))</f>
        <v/>
      </c>
      <c r="L163" s="43" t="str">
        <f>IF($B163="","",IFERROR(IF(VLOOKUP($B163,$B$2:$O162,11,0)="","",VLOOKUP($B163,$B$2:$O162,11,0)),""))</f>
        <v/>
      </c>
      <c r="M163" s="43" t="str">
        <f>IF($B163="","",IFERROR(IF(VLOOKUP($B163,$B$2:$O162,12,0)="","",VLOOKUP($B163,$B$2:$O162,12,0)),""))</f>
        <v/>
      </c>
      <c r="N163" s="43" t="str">
        <f>IF($B163="","",IFERROR(IF(VLOOKUP($B163,$B$2:$O162,13,0)="","",VLOOKUP($B163,$B$2:$O162,13,0)),""))</f>
        <v/>
      </c>
      <c r="O163" s="43" t="str">
        <f>IF($B163="","",IFERROR(IF(VLOOKUP($B163,$B$2:$O162,14,0)="","",VLOOKUP($B163,$B$2:$O162,14,0)),""))</f>
        <v/>
      </c>
    </row>
    <row r="164" spans="1:15" x14ac:dyDescent="0.25">
      <c r="A164" t="str" cm="1">
        <f t="array" ref="A164">IF(OR(B164="",E164=""),"",CONCATENATE(IFERROR(IF(SEARCH(B164,_xlfn.TEXTJOIN(",",TRUE,IF(E$2:E163=E164,B$2:B163,"")))&gt;0,"Duplikát parametru","Parametr OK"),"Parametr OK"),"; ",MATCH(B164,B:B,0)))</f>
        <v/>
      </c>
      <c r="B164" t="str">
        <f>IF('CZ Alfanumerické hodnoty'!B164="","",VLOOKUP('CZ Alfanumerické hodnoty'!B164,'Parametry a typy produktů'!C:D,2,0))</f>
        <v/>
      </c>
      <c r="C164" s="13" t="str" cm="1">
        <f t="array" ref="C164">IF(A164="","",_xlfn.XLOOKUP(B164,'Parametry a typy produktů'!D:D,'Parametry a typy produktů'!A:B,"Parametr nenalezen"))</f>
        <v/>
      </c>
      <c r="E164" s="30" t="str">
        <f>IF('CZ Alfanumerické hodnoty'!B164="","",HLOOKUP('CZ Alfanumerické hodnoty'!E164,'Parametry a typy produktů'!$F$1:$CW$3,2,0))</f>
        <v/>
      </c>
      <c r="F164" s="43" t="str">
        <f>IF($B164="","",IFERROR(IF(VLOOKUP($B164,$B$2:$O163,5,0)="","",VLOOKUP($B164,$B$2:$O163,5,0)),""))</f>
        <v/>
      </c>
      <c r="G164" s="43" t="str">
        <f>IF($B164="","",IFERROR(IF(VLOOKUP($B164,$B$2:$O163,6,0)="","",VLOOKUP($B164,$B$2:$O163,6,0)),""))</f>
        <v/>
      </c>
      <c r="H164" s="43" t="str">
        <f>IF($B164="","",IFERROR(IF(VLOOKUP($B164,$B$2:$O163,7,0)="","",VLOOKUP($B164,$B$2:$O163,7,0)),""))</f>
        <v/>
      </c>
      <c r="I164" s="43" t="str">
        <f>IF($B164="","",IFERROR(IF(VLOOKUP($B164,$B$2:$O163,8,0)="","",VLOOKUP($B164,$B$2:$O163,8,0)),""))</f>
        <v/>
      </c>
      <c r="J164" s="43" t="str">
        <f>IF($B164="","",IFERROR(IF(VLOOKUP($B164,$B$2:$O163,9,0)="","",VLOOKUP($B164,$B$2:$O163,9,0)),""))</f>
        <v/>
      </c>
      <c r="K164" s="43" t="str">
        <f>IF($B164="","",IFERROR(IF(VLOOKUP($B164,$B$2:$O163,10,0)="","",VLOOKUP($B164,$B$2:$O163,10,0)),""))</f>
        <v/>
      </c>
      <c r="L164" s="43" t="str">
        <f>IF($B164="","",IFERROR(IF(VLOOKUP($B164,$B$2:$O163,11,0)="","",VLOOKUP($B164,$B$2:$O163,11,0)),""))</f>
        <v/>
      </c>
      <c r="M164" s="43" t="str">
        <f>IF($B164="","",IFERROR(IF(VLOOKUP($B164,$B$2:$O163,12,0)="","",VLOOKUP($B164,$B$2:$O163,12,0)),""))</f>
        <v/>
      </c>
      <c r="N164" s="43" t="str">
        <f>IF($B164="","",IFERROR(IF(VLOOKUP($B164,$B$2:$O163,13,0)="","",VLOOKUP($B164,$B$2:$O163,13,0)),""))</f>
        <v/>
      </c>
      <c r="O164" s="43" t="str">
        <f>IF($B164="","",IFERROR(IF(VLOOKUP($B164,$B$2:$O163,14,0)="","",VLOOKUP($B164,$B$2:$O163,14,0)),""))</f>
        <v/>
      </c>
    </row>
    <row r="165" spans="1:15" x14ac:dyDescent="0.25">
      <c r="A165" t="str" cm="1">
        <f t="array" ref="A165">IF(OR(B165="",E165=""),"",CONCATENATE(IFERROR(IF(SEARCH(B165,_xlfn.TEXTJOIN(",",TRUE,IF(E$2:E164=E165,B$2:B164,"")))&gt;0,"Duplikát parametru","Parametr OK"),"Parametr OK"),"; ",MATCH(B165,B:B,0)))</f>
        <v/>
      </c>
      <c r="B165" t="str">
        <f>IF('CZ Alfanumerické hodnoty'!B165="","",VLOOKUP('CZ Alfanumerické hodnoty'!B165,'Parametry a typy produktů'!C:D,2,0))</f>
        <v/>
      </c>
      <c r="C165" s="13" t="str" cm="1">
        <f t="array" ref="C165">IF(A165="","",_xlfn.XLOOKUP(B165,'Parametry a typy produktů'!D:D,'Parametry a typy produktů'!A:B,"Parametr nenalezen"))</f>
        <v/>
      </c>
      <c r="E165" s="30" t="str">
        <f>IF('CZ Alfanumerické hodnoty'!B165="","",HLOOKUP('CZ Alfanumerické hodnoty'!E165,'Parametry a typy produktů'!$F$1:$CW$3,2,0))</f>
        <v/>
      </c>
      <c r="F165" s="43" t="str">
        <f>IF($B165="","",IFERROR(IF(VLOOKUP($B165,$B$2:$O164,5,0)="","",VLOOKUP($B165,$B$2:$O164,5,0)),""))</f>
        <v/>
      </c>
      <c r="G165" s="43" t="str">
        <f>IF($B165="","",IFERROR(IF(VLOOKUP($B165,$B$2:$O164,6,0)="","",VLOOKUP($B165,$B$2:$O164,6,0)),""))</f>
        <v/>
      </c>
      <c r="H165" s="43" t="str">
        <f>IF($B165="","",IFERROR(IF(VLOOKUP($B165,$B$2:$O164,7,0)="","",VLOOKUP($B165,$B$2:$O164,7,0)),""))</f>
        <v/>
      </c>
      <c r="I165" s="43" t="str">
        <f>IF($B165="","",IFERROR(IF(VLOOKUP($B165,$B$2:$O164,8,0)="","",VLOOKUP($B165,$B$2:$O164,8,0)),""))</f>
        <v/>
      </c>
      <c r="J165" s="43" t="str">
        <f>IF($B165="","",IFERROR(IF(VLOOKUP($B165,$B$2:$O164,9,0)="","",VLOOKUP($B165,$B$2:$O164,9,0)),""))</f>
        <v/>
      </c>
      <c r="K165" s="43" t="str">
        <f>IF($B165="","",IFERROR(IF(VLOOKUP($B165,$B$2:$O164,10,0)="","",VLOOKUP($B165,$B$2:$O164,10,0)),""))</f>
        <v/>
      </c>
      <c r="L165" s="43" t="str">
        <f>IF($B165="","",IFERROR(IF(VLOOKUP($B165,$B$2:$O164,11,0)="","",VLOOKUP($B165,$B$2:$O164,11,0)),""))</f>
        <v/>
      </c>
      <c r="M165" s="43" t="str">
        <f>IF($B165="","",IFERROR(IF(VLOOKUP($B165,$B$2:$O164,12,0)="","",VLOOKUP($B165,$B$2:$O164,12,0)),""))</f>
        <v/>
      </c>
      <c r="N165" s="43" t="str">
        <f>IF($B165="","",IFERROR(IF(VLOOKUP($B165,$B$2:$O164,13,0)="","",VLOOKUP($B165,$B$2:$O164,13,0)),""))</f>
        <v/>
      </c>
      <c r="O165" s="43" t="str">
        <f>IF($B165="","",IFERROR(IF(VLOOKUP($B165,$B$2:$O164,14,0)="","",VLOOKUP($B165,$B$2:$O164,14,0)),""))</f>
        <v/>
      </c>
    </row>
    <row r="166" spans="1:15" x14ac:dyDescent="0.25">
      <c r="A166" t="str" cm="1">
        <f t="array" ref="A166">IF(OR(B166="",E166=""),"",CONCATENATE(IFERROR(IF(SEARCH(B166,_xlfn.TEXTJOIN(",",TRUE,IF(E$2:E165=E166,B$2:B165,"")))&gt;0,"Duplikát parametru","Parametr OK"),"Parametr OK"),"; ",MATCH(B166,B:B,0)))</f>
        <v/>
      </c>
      <c r="B166" t="str">
        <f>IF('CZ Alfanumerické hodnoty'!B166="","",VLOOKUP('CZ Alfanumerické hodnoty'!B166,'Parametry a typy produktů'!C:D,2,0))</f>
        <v/>
      </c>
      <c r="C166" s="13" t="str" cm="1">
        <f t="array" ref="C166">IF(A166="","",_xlfn.XLOOKUP(B166,'Parametry a typy produktů'!D:D,'Parametry a typy produktů'!A:B,"Parametr nenalezen"))</f>
        <v/>
      </c>
      <c r="E166" s="30" t="str">
        <f>IF('CZ Alfanumerické hodnoty'!B166="","",HLOOKUP('CZ Alfanumerické hodnoty'!E166,'Parametry a typy produktů'!$F$1:$CW$3,2,0))</f>
        <v/>
      </c>
      <c r="F166" s="43" t="str">
        <f>IF($B166="","",IFERROR(IF(VLOOKUP($B166,$B$2:$O165,5,0)="","",VLOOKUP($B166,$B$2:$O165,5,0)),""))</f>
        <v/>
      </c>
      <c r="G166" s="43" t="str">
        <f>IF($B166="","",IFERROR(IF(VLOOKUP($B166,$B$2:$O165,6,0)="","",VLOOKUP($B166,$B$2:$O165,6,0)),""))</f>
        <v/>
      </c>
      <c r="H166" s="43" t="str">
        <f>IF($B166="","",IFERROR(IF(VLOOKUP($B166,$B$2:$O165,7,0)="","",VLOOKUP($B166,$B$2:$O165,7,0)),""))</f>
        <v/>
      </c>
      <c r="I166" s="43" t="str">
        <f>IF($B166="","",IFERROR(IF(VLOOKUP($B166,$B$2:$O165,8,0)="","",VLOOKUP($B166,$B$2:$O165,8,0)),""))</f>
        <v/>
      </c>
      <c r="J166" s="43" t="str">
        <f>IF($B166="","",IFERROR(IF(VLOOKUP($B166,$B$2:$O165,9,0)="","",VLOOKUP($B166,$B$2:$O165,9,0)),""))</f>
        <v/>
      </c>
      <c r="K166" s="43" t="str">
        <f>IF($B166="","",IFERROR(IF(VLOOKUP($B166,$B$2:$O165,10,0)="","",VLOOKUP($B166,$B$2:$O165,10,0)),""))</f>
        <v/>
      </c>
      <c r="L166" s="43" t="str">
        <f>IF($B166="","",IFERROR(IF(VLOOKUP($B166,$B$2:$O165,11,0)="","",VLOOKUP($B166,$B$2:$O165,11,0)),""))</f>
        <v/>
      </c>
      <c r="M166" s="43" t="str">
        <f>IF($B166="","",IFERROR(IF(VLOOKUP($B166,$B$2:$O165,12,0)="","",VLOOKUP($B166,$B$2:$O165,12,0)),""))</f>
        <v/>
      </c>
      <c r="N166" s="43" t="str">
        <f>IF($B166="","",IFERROR(IF(VLOOKUP($B166,$B$2:$O165,13,0)="","",VLOOKUP($B166,$B$2:$O165,13,0)),""))</f>
        <v/>
      </c>
      <c r="O166" s="43" t="str">
        <f>IF($B166="","",IFERROR(IF(VLOOKUP($B166,$B$2:$O165,14,0)="","",VLOOKUP($B166,$B$2:$O165,14,0)),""))</f>
        <v/>
      </c>
    </row>
    <row r="167" spans="1:15" x14ac:dyDescent="0.25">
      <c r="A167" t="str" cm="1">
        <f t="array" ref="A167">IF(OR(B167="",E167=""),"",CONCATENATE(IFERROR(IF(SEARCH(B167,_xlfn.TEXTJOIN(",",TRUE,IF(E$2:E166=E167,B$2:B166,"")))&gt;0,"Duplikát parametru","Parametr OK"),"Parametr OK"),"; ",MATCH(B167,B:B,0)))</f>
        <v/>
      </c>
      <c r="B167" t="str">
        <f>IF('CZ Alfanumerické hodnoty'!B167="","",VLOOKUP('CZ Alfanumerické hodnoty'!B167,'Parametry a typy produktů'!C:D,2,0))</f>
        <v/>
      </c>
      <c r="C167" s="13" t="str" cm="1">
        <f t="array" ref="C167">IF(A167="","",_xlfn.XLOOKUP(B167,'Parametry a typy produktů'!D:D,'Parametry a typy produktů'!A:B,"Parametr nenalezen"))</f>
        <v/>
      </c>
      <c r="E167" s="30" t="str">
        <f>IF('CZ Alfanumerické hodnoty'!B167="","",HLOOKUP('CZ Alfanumerické hodnoty'!E167,'Parametry a typy produktů'!$F$1:$CW$3,2,0))</f>
        <v/>
      </c>
      <c r="F167" s="43" t="str">
        <f>IF($B167="","",IFERROR(IF(VLOOKUP($B167,$B$2:$O166,5,0)="","",VLOOKUP($B167,$B$2:$O166,5,0)),""))</f>
        <v/>
      </c>
      <c r="G167" s="43" t="str">
        <f>IF($B167="","",IFERROR(IF(VLOOKUP($B167,$B$2:$O166,6,0)="","",VLOOKUP($B167,$B$2:$O166,6,0)),""))</f>
        <v/>
      </c>
      <c r="H167" s="43" t="str">
        <f>IF($B167="","",IFERROR(IF(VLOOKUP($B167,$B$2:$O166,7,0)="","",VLOOKUP($B167,$B$2:$O166,7,0)),""))</f>
        <v/>
      </c>
      <c r="I167" s="43" t="str">
        <f>IF($B167="","",IFERROR(IF(VLOOKUP($B167,$B$2:$O166,8,0)="","",VLOOKUP($B167,$B$2:$O166,8,0)),""))</f>
        <v/>
      </c>
      <c r="J167" s="43" t="str">
        <f>IF($B167="","",IFERROR(IF(VLOOKUP($B167,$B$2:$O166,9,0)="","",VLOOKUP($B167,$B$2:$O166,9,0)),""))</f>
        <v/>
      </c>
      <c r="K167" s="43" t="str">
        <f>IF($B167="","",IFERROR(IF(VLOOKUP($B167,$B$2:$O166,10,0)="","",VLOOKUP($B167,$B$2:$O166,10,0)),""))</f>
        <v/>
      </c>
      <c r="L167" s="43" t="str">
        <f>IF($B167="","",IFERROR(IF(VLOOKUP($B167,$B$2:$O166,11,0)="","",VLOOKUP($B167,$B$2:$O166,11,0)),""))</f>
        <v/>
      </c>
      <c r="M167" s="43" t="str">
        <f>IF($B167="","",IFERROR(IF(VLOOKUP($B167,$B$2:$O166,12,0)="","",VLOOKUP($B167,$B$2:$O166,12,0)),""))</f>
        <v/>
      </c>
      <c r="N167" s="43" t="str">
        <f>IF($B167="","",IFERROR(IF(VLOOKUP($B167,$B$2:$O166,13,0)="","",VLOOKUP($B167,$B$2:$O166,13,0)),""))</f>
        <v/>
      </c>
      <c r="O167" s="43" t="str">
        <f>IF($B167="","",IFERROR(IF(VLOOKUP($B167,$B$2:$O166,14,0)="","",VLOOKUP($B167,$B$2:$O166,14,0)),""))</f>
        <v/>
      </c>
    </row>
    <row r="168" spans="1:15" x14ac:dyDescent="0.25">
      <c r="A168" t="str" cm="1">
        <f t="array" ref="A168">IF(OR(B168="",E168=""),"",CONCATENATE(IFERROR(IF(SEARCH(B168,_xlfn.TEXTJOIN(",",TRUE,IF(E$2:E167=E168,B$2:B167,"")))&gt;0,"Duplikát parametru","Parametr OK"),"Parametr OK"),"; ",MATCH(B168,B:B,0)))</f>
        <v/>
      </c>
      <c r="B168" t="str">
        <f>IF('CZ Alfanumerické hodnoty'!B168="","",VLOOKUP('CZ Alfanumerické hodnoty'!B168,'Parametry a typy produktů'!C:D,2,0))</f>
        <v/>
      </c>
      <c r="C168" s="13" t="str" cm="1">
        <f t="array" ref="C168">IF(A168="","",_xlfn.XLOOKUP(B168,'Parametry a typy produktů'!D:D,'Parametry a typy produktů'!A:B,"Parametr nenalezen"))</f>
        <v/>
      </c>
      <c r="E168" s="30" t="str">
        <f>IF('CZ Alfanumerické hodnoty'!B168="","",HLOOKUP('CZ Alfanumerické hodnoty'!E168,'Parametry a typy produktů'!$F$1:$CW$3,2,0))</f>
        <v/>
      </c>
      <c r="F168" s="43" t="str">
        <f>IF($B168="","",IFERROR(IF(VLOOKUP($B168,$B$2:$O167,5,0)="","",VLOOKUP($B168,$B$2:$O167,5,0)),""))</f>
        <v/>
      </c>
      <c r="G168" s="43" t="str">
        <f>IF($B168="","",IFERROR(IF(VLOOKUP($B168,$B$2:$O167,6,0)="","",VLOOKUP($B168,$B$2:$O167,6,0)),""))</f>
        <v/>
      </c>
      <c r="H168" s="43" t="str">
        <f>IF($B168="","",IFERROR(IF(VLOOKUP($B168,$B$2:$O167,7,0)="","",VLOOKUP($B168,$B$2:$O167,7,0)),""))</f>
        <v/>
      </c>
      <c r="I168" s="43" t="str">
        <f>IF($B168="","",IFERROR(IF(VLOOKUP($B168,$B$2:$O167,8,0)="","",VLOOKUP($B168,$B$2:$O167,8,0)),""))</f>
        <v/>
      </c>
      <c r="J168" s="43" t="str">
        <f>IF($B168="","",IFERROR(IF(VLOOKUP($B168,$B$2:$O167,9,0)="","",VLOOKUP($B168,$B$2:$O167,9,0)),""))</f>
        <v/>
      </c>
      <c r="K168" s="43" t="str">
        <f>IF($B168="","",IFERROR(IF(VLOOKUP($B168,$B$2:$O167,10,0)="","",VLOOKUP($B168,$B$2:$O167,10,0)),""))</f>
        <v/>
      </c>
      <c r="L168" s="43" t="str">
        <f>IF($B168="","",IFERROR(IF(VLOOKUP($B168,$B$2:$O167,11,0)="","",VLOOKUP($B168,$B$2:$O167,11,0)),""))</f>
        <v/>
      </c>
      <c r="M168" s="43" t="str">
        <f>IF($B168="","",IFERROR(IF(VLOOKUP($B168,$B$2:$O167,12,0)="","",VLOOKUP($B168,$B$2:$O167,12,0)),""))</f>
        <v/>
      </c>
      <c r="N168" s="43" t="str">
        <f>IF($B168="","",IFERROR(IF(VLOOKUP($B168,$B$2:$O167,13,0)="","",VLOOKUP($B168,$B$2:$O167,13,0)),""))</f>
        <v/>
      </c>
      <c r="O168" s="43" t="str">
        <f>IF($B168="","",IFERROR(IF(VLOOKUP($B168,$B$2:$O167,14,0)="","",VLOOKUP($B168,$B$2:$O167,14,0)),""))</f>
        <v/>
      </c>
    </row>
    <row r="169" spans="1:15" x14ac:dyDescent="0.25">
      <c r="A169" t="str" cm="1">
        <f t="array" ref="A169">IF(OR(B169="",E169=""),"",CONCATENATE(IFERROR(IF(SEARCH(B169,_xlfn.TEXTJOIN(",",TRUE,IF(E$2:E168=E169,B$2:B168,"")))&gt;0,"Duplikát parametru","Parametr OK"),"Parametr OK"),"; ",MATCH(B169,B:B,0)))</f>
        <v/>
      </c>
      <c r="B169" t="str">
        <f>IF('CZ Alfanumerické hodnoty'!B169="","",VLOOKUP('CZ Alfanumerické hodnoty'!B169,'Parametry a typy produktů'!C:D,2,0))</f>
        <v/>
      </c>
      <c r="C169" s="13" t="str" cm="1">
        <f t="array" ref="C169">IF(A169="","",_xlfn.XLOOKUP(B169,'Parametry a typy produktů'!D:D,'Parametry a typy produktů'!A:B,"Parametr nenalezen"))</f>
        <v/>
      </c>
      <c r="E169" s="30" t="str">
        <f>IF('CZ Alfanumerické hodnoty'!B169="","",HLOOKUP('CZ Alfanumerické hodnoty'!E169,'Parametry a typy produktů'!$F$1:$CW$3,2,0))</f>
        <v/>
      </c>
      <c r="F169" s="43" t="str">
        <f>IF($B169="","",IFERROR(IF(VLOOKUP($B169,$B$2:$O168,5,0)="","",VLOOKUP($B169,$B$2:$O168,5,0)),""))</f>
        <v/>
      </c>
      <c r="G169" s="43" t="str">
        <f>IF($B169="","",IFERROR(IF(VLOOKUP($B169,$B$2:$O168,6,0)="","",VLOOKUP($B169,$B$2:$O168,6,0)),""))</f>
        <v/>
      </c>
      <c r="H169" s="43" t="str">
        <f>IF($B169="","",IFERROR(IF(VLOOKUP($B169,$B$2:$O168,7,0)="","",VLOOKUP($B169,$B$2:$O168,7,0)),""))</f>
        <v/>
      </c>
      <c r="I169" s="43" t="str">
        <f>IF($B169="","",IFERROR(IF(VLOOKUP($B169,$B$2:$O168,8,0)="","",VLOOKUP($B169,$B$2:$O168,8,0)),""))</f>
        <v/>
      </c>
      <c r="J169" s="43" t="str">
        <f>IF($B169="","",IFERROR(IF(VLOOKUP($B169,$B$2:$O168,9,0)="","",VLOOKUP($B169,$B$2:$O168,9,0)),""))</f>
        <v/>
      </c>
      <c r="K169" s="43" t="str">
        <f>IF($B169="","",IFERROR(IF(VLOOKUP($B169,$B$2:$O168,10,0)="","",VLOOKUP($B169,$B$2:$O168,10,0)),""))</f>
        <v/>
      </c>
      <c r="L169" s="43" t="str">
        <f>IF($B169="","",IFERROR(IF(VLOOKUP($B169,$B$2:$O168,11,0)="","",VLOOKUP($B169,$B$2:$O168,11,0)),""))</f>
        <v/>
      </c>
      <c r="M169" s="43" t="str">
        <f>IF($B169="","",IFERROR(IF(VLOOKUP($B169,$B$2:$O168,12,0)="","",VLOOKUP($B169,$B$2:$O168,12,0)),""))</f>
        <v/>
      </c>
      <c r="N169" s="43" t="str">
        <f>IF($B169="","",IFERROR(IF(VLOOKUP($B169,$B$2:$O168,13,0)="","",VLOOKUP($B169,$B$2:$O168,13,0)),""))</f>
        <v/>
      </c>
      <c r="O169" s="43" t="str">
        <f>IF($B169="","",IFERROR(IF(VLOOKUP($B169,$B$2:$O168,14,0)="","",VLOOKUP($B169,$B$2:$O168,14,0)),""))</f>
        <v/>
      </c>
    </row>
    <row r="170" spans="1:15" x14ac:dyDescent="0.25">
      <c r="A170" t="str" cm="1">
        <f t="array" ref="A170">IF(OR(B170="",E170=""),"",CONCATENATE(IFERROR(IF(SEARCH(B170,_xlfn.TEXTJOIN(",",TRUE,IF(E$2:E169=E170,B$2:B169,"")))&gt;0,"Duplikát parametru","Parametr OK"),"Parametr OK"),"; ",MATCH(B170,B:B,0)))</f>
        <v/>
      </c>
      <c r="B170" t="str">
        <f>IF('CZ Alfanumerické hodnoty'!B170="","",VLOOKUP('CZ Alfanumerické hodnoty'!B170,'Parametry a typy produktů'!C:D,2,0))</f>
        <v/>
      </c>
      <c r="C170" s="13" t="str" cm="1">
        <f t="array" ref="C170">IF(A170="","",_xlfn.XLOOKUP(B170,'Parametry a typy produktů'!D:D,'Parametry a typy produktů'!A:B,"Parametr nenalezen"))</f>
        <v/>
      </c>
      <c r="E170" s="30" t="str">
        <f>IF('CZ Alfanumerické hodnoty'!B170="","",HLOOKUP('CZ Alfanumerické hodnoty'!E170,'Parametry a typy produktů'!$F$1:$CW$3,2,0))</f>
        <v/>
      </c>
      <c r="F170" s="43" t="str">
        <f>IF($B170="","",IFERROR(IF(VLOOKUP($B170,$B$2:$O169,5,0)="","",VLOOKUP($B170,$B$2:$O169,5,0)),""))</f>
        <v/>
      </c>
      <c r="G170" s="43" t="str">
        <f>IF($B170="","",IFERROR(IF(VLOOKUP($B170,$B$2:$O169,6,0)="","",VLOOKUP($B170,$B$2:$O169,6,0)),""))</f>
        <v/>
      </c>
      <c r="H170" s="43" t="str">
        <f>IF($B170="","",IFERROR(IF(VLOOKUP($B170,$B$2:$O169,7,0)="","",VLOOKUP($B170,$B$2:$O169,7,0)),""))</f>
        <v/>
      </c>
      <c r="I170" s="43" t="str">
        <f>IF($B170="","",IFERROR(IF(VLOOKUP($B170,$B$2:$O169,8,0)="","",VLOOKUP($B170,$B$2:$O169,8,0)),""))</f>
        <v/>
      </c>
      <c r="J170" s="43" t="str">
        <f>IF($B170="","",IFERROR(IF(VLOOKUP($B170,$B$2:$O169,9,0)="","",VLOOKUP($B170,$B$2:$O169,9,0)),""))</f>
        <v/>
      </c>
      <c r="K170" s="43" t="str">
        <f>IF($B170="","",IFERROR(IF(VLOOKUP($B170,$B$2:$O169,10,0)="","",VLOOKUP($B170,$B$2:$O169,10,0)),""))</f>
        <v/>
      </c>
      <c r="L170" s="43" t="str">
        <f>IF($B170="","",IFERROR(IF(VLOOKUP($B170,$B$2:$O169,11,0)="","",VLOOKUP($B170,$B$2:$O169,11,0)),""))</f>
        <v/>
      </c>
      <c r="M170" s="43" t="str">
        <f>IF($B170="","",IFERROR(IF(VLOOKUP($B170,$B$2:$O169,12,0)="","",VLOOKUP($B170,$B$2:$O169,12,0)),""))</f>
        <v/>
      </c>
      <c r="N170" s="43" t="str">
        <f>IF($B170="","",IFERROR(IF(VLOOKUP($B170,$B$2:$O169,13,0)="","",VLOOKUP($B170,$B$2:$O169,13,0)),""))</f>
        <v/>
      </c>
      <c r="O170" s="43" t="str">
        <f>IF($B170="","",IFERROR(IF(VLOOKUP($B170,$B$2:$O169,14,0)="","",VLOOKUP($B170,$B$2:$O169,14,0)),""))</f>
        <v/>
      </c>
    </row>
    <row r="171" spans="1:15" x14ac:dyDescent="0.25">
      <c r="A171" t="str" cm="1">
        <f t="array" ref="A171">IF(OR(B171="",E171=""),"",CONCATENATE(IFERROR(IF(SEARCH(B171,_xlfn.TEXTJOIN(",",TRUE,IF(E$2:E170=E171,B$2:B170,"")))&gt;0,"Duplikát parametru","Parametr OK"),"Parametr OK"),"; ",MATCH(B171,B:B,0)))</f>
        <v/>
      </c>
      <c r="B171" t="str">
        <f>IF('CZ Alfanumerické hodnoty'!B171="","",VLOOKUP('CZ Alfanumerické hodnoty'!B171,'Parametry a typy produktů'!C:D,2,0))</f>
        <v/>
      </c>
      <c r="C171" s="13" t="str" cm="1">
        <f t="array" ref="C171">IF(A171="","",_xlfn.XLOOKUP(B171,'Parametry a typy produktů'!D:D,'Parametry a typy produktů'!A:B,"Parametr nenalezen"))</f>
        <v/>
      </c>
      <c r="E171" s="30" t="str">
        <f>IF('CZ Alfanumerické hodnoty'!B171="","",HLOOKUP('CZ Alfanumerické hodnoty'!E171,'Parametry a typy produktů'!$F$1:$CW$3,2,0))</f>
        <v/>
      </c>
      <c r="F171" s="43" t="str">
        <f>IF($B171="","",IFERROR(IF(VLOOKUP($B171,$B$2:$O170,5,0)="","",VLOOKUP($B171,$B$2:$O170,5,0)),""))</f>
        <v/>
      </c>
      <c r="G171" s="43" t="str">
        <f>IF($B171="","",IFERROR(IF(VLOOKUP($B171,$B$2:$O170,6,0)="","",VLOOKUP($B171,$B$2:$O170,6,0)),""))</f>
        <v/>
      </c>
      <c r="H171" s="43" t="str">
        <f>IF($B171="","",IFERROR(IF(VLOOKUP($B171,$B$2:$O170,7,0)="","",VLOOKUP($B171,$B$2:$O170,7,0)),""))</f>
        <v/>
      </c>
      <c r="I171" s="43" t="str">
        <f>IF($B171="","",IFERROR(IF(VLOOKUP($B171,$B$2:$O170,8,0)="","",VLOOKUP($B171,$B$2:$O170,8,0)),""))</f>
        <v/>
      </c>
      <c r="J171" s="43" t="str">
        <f>IF($B171="","",IFERROR(IF(VLOOKUP($B171,$B$2:$O170,9,0)="","",VLOOKUP($B171,$B$2:$O170,9,0)),""))</f>
        <v/>
      </c>
      <c r="K171" s="43" t="str">
        <f>IF($B171="","",IFERROR(IF(VLOOKUP($B171,$B$2:$O170,10,0)="","",VLOOKUP($B171,$B$2:$O170,10,0)),""))</f>
        <v/>
      </c>
      <c r="L171" s="43" t="str">
        <f>IF($B171="","",IFERROR(IF(VLOOKUP($B171,$B$2:$O170,11,0)="","",VLOOKUP($B171,$B$2:$O170,11,0)),""))</f>
        <v/>
      </c>
      <c r="M171" s="43" t="str">
        <f>IF($B171="","",IFERROR(IF(VLOOKUP($B171,$B$2:$O170,12,0)="","",VLOOKUP($B171,$B$2:$O170,12,0)),""))</f>
        <v/>
      </c>
      <c r="N171" s="43" t="str">
        <f>IF($B171="","",IFERROR(IF(VLOOKUP($B171,$B$2:$O170,13,0)="","",VLOOKUP($B171,$B$2:$O170,13,0)),""))</f>
        <v/>
      </c>
      <c r="O171" s="43" t="str">
        <f>IF($B171="","",IFERROR(IF(VLOOKUP($B171,$B$2:$O170,14,0)="","",VLOOKUP($B171,$B$2:$O170,14,0)),""))</f>
        <v/>
      </c>
    </row>
    <row r="172" spans="1:15" x14ac:dyDescent="0.25">
      <c r="A172" t="str" cm="1">
        <f t="array" ref="A172">IF(OR(B172="",E172=""),"",CONCATENATE(IFERROR(IF(SEARCH(B172,_xlfn.TEXTJOIN(",",TRUE,IF(E$2:E171=E172,B$2:B171,"")))&gt;0,"Duplikát parametru","Parametr OK"),"Parametr OK"),"; ",MATCH(B172,B:B,0)))</f>
        <v/>
      </c>
      <c r="B172" t="str">
        <f>IF('CZ Alfanumerické hodnoty'!B172="","",VLOOKUP('CZ Alfanumerické hodnoty'!B172,'Parametry a typy produktů'!C:D,2,0))</f>
        <v/>
      </c>
      <c r="C172" s="13" t="str" cm="1">
        <f t="array" ref="C172">IF(A172="","",_xlfn.XLOOKUP(B172,'Parametry a typy produktů'!D:D,'Parametry a typy produktů'!A:B,"Parametr nenalezen"))</f>
        <v/>
      </c>
      <c r="E172" s="30" t="str">
        <f>IF('CZ Alfanumerické hodnoty'!B172="","",HLOOKUP('CZ Alfanumerické hodnoty'!E172,'Parametry a typy produktů'!$F$1:$CW$3,2,0))</f>
        <v/>
      </c>
      <c r="F172" s="43" t="str">
        <f>IF($B172="","",IFERROR(IF(VLOOKUP($B172,$B$2:$O171,5,0)="","",VLOOKUP($B172,$B$2:$O171,5,0)),""))</f>
        <v/>
      </c>
      <c r="G172" s="43" t="str">
        <f>IF($B172="","",IFERROR(IF(VLOOKUP($B172,$B$2:$O171,6,0)="","",VLOOKUP($B172,$B$2:$O171,6,0)),""))</f>
        <v/>
      </c>
      <c r="H172" s="43" t="str">
        <f>IF($B172="","",IFERROR(IF(VLOOKUP($B172,$B$2:$O171,7,0)="","",VLOOKUP($B172,$B$2:$O171,7,0)),""))</f>
        <v/>
      </c>
      <c r="I172" s="43" t="str">
        <f>IF($B172="","",IFERROR(IF(VLOOKUP($B172,$B$2:$O171,8,0)="","",VLOOKUP($B172,$B$2:$O171,8,0)),""))</f>
        <v/>
      </c>
      <c r="J172" s="43" t="str">
        <f>IF($B172="","",IFERROR(IF(VLOOKUP($B172,$B$2:$O171,9,0)="","",VLOOKUP($B172,$B$2:$O171,9,0)),""))</f>
        <v/>
      </c>
      <c r="K172" s="43" t="str">
        <f>IF($B172="","",IFERROR(IF(VLOOKUP($B172,$B$2:$O171,10,0)="","",VLOOKUP($B172,$B$2:$O171,10,0)),""))</f>
        <v/>
      </c>
      <c r="L172" s="43" t="str">
        <f>IF($B172="","",IFERROR(IF(VLOOKUP($B172,$B$2:$O171,11,0)="","",VLOOKUP($B172,$B$2:$O171,11,0)),""))</f>
        <v/>
      </c>
      <c r="M172" s="43" t="str">
        <f>IF($B172="","",IFERROR(IF(VLOOKUP($B172,$B$2:$O171,12,0)="","",VLOOKUP($B172,$B$2:$O171,12,0)),""))</f>
        <v/>
      </c>
      <c r="N172" s="43" t="str">
        <f>IF($B172="","",IFERROR(IF(VLOOKUP($B172,$B$2:$O171,13,0)="","",VLOOKUP($B172,$B$2:$O171,13,0)),""))</f>
        <v/>
      </c>
      <c r="O172" s="43" t="str">
        <f>IF($B172="","",IFERROR(IF(VLOOKUP($B172,$B$2:$O171,14,0)="","",VLOOKUP($B172,$B$2:$O171,14,0)),""))</f>
        <v/>
      </c>
    </row>
    <row r="173" spans="1:15" x14ac:dyDescent="0.25">
      <c r="A173" t="str" cm="1">
        <f t="array" ref="A173">IF(OR(B173="",E173=""),"",CONCATENATE(IFERROR(IF(SEARCH(B173,_xlfn.TEXTJOIN(",",TRUE,IF(E$2:E172=E173,B$2:B172,"")))&gt;0,"Duplikát parametru","Parametr OK"),"Parametr OK"),"; ",MATCH(B173,B:B,0)))</f>
        <v/>
      </c>
      <c r="B173" t="str">
        <f>IF('CZ Alfanumerické hodnoty'!B173="","",VLOOKUP('CZ Alfanumerické hodnoty'!B173,'Parametry a typy produktů'!C:D,2,0))</f>
        <v/>
      </c>
      <c r="C173" s="13" t="str" cm="1">
        <f t="array" ref="C173">IF(A173="","",_xlfn.XLOOKUP(B173,'Parametry a typy produktů'!D:D,'Parametry a typy produktů'!A:B,"Parametr nenalezen"))</f>
        <v/>
      </c>
      <c r="E173" s="30" t="str">
        <f>IF('CZ Alfanumerické hodnoty'!B173="","",HLOOKUP('CZ Alfanumerické hodnoty'!E173,'Parametry a typy produktů'!$F$1:$CW$3,2,0))</f>
        <v/>
      </c>
      <c r="F173" s="43" t="str">
        <f>IF($B173="","",IFERROR(IF(VLOOKUP($B173,$B$2:$O172,5,0)="","",VLOOKUP($B173,$B$2:$O172,5,0)),""))</f>
        <v/>
      </c>
      <c r="G173" s="43" t="str">
        <f>IF($B173="","",IFERROR(IF(VLOOKUP($B173,$B$2:$O172,6,0)="","",VLOOKUP($B173,$B$2:$O172,6,0)),""))</f>
        <v/>
      </c>
      <c r="H173" s="43" t="str">
        <f>IF($B173="","",IFERROR(IF(VLOOKUP($B173,$B$2:$O172,7,0)="","",VLOOKUP($B173,$B$2:$O172,7,0)),""))</f>
        <v/>
      </c>
      <c r="I173" s="43" t="str">
        <f>IF($B173="","",IFERROR(IF(VLOOKUP($B173,$B$2:$O172,8,0)="","",VLOOKUP($B173,$B$2:$O172,8,0)),""))</f>
        <v/>
      </c>
      <c r="J173" s="43" t="str">
        <f>IF($B173="","",IFERROR(IF(VLOOKUP($B173,$B$2:$O172,9,0)="","",VLOOKUP($B173,$B$2:$O172,9,0)),""))</f>
        <v/>
      </c>
      <c r="K173" s="43" t="str">
        <f>IF($B173="","",IFERROR(IF(VLOOKUP($B173,$B$2:$O172,10,0)="","",VLOOKUP($B173,$B$2:$O172,10,0)),""))</f>
        <v/>
      </c>
      <c r="L173" s="43" t="str">
        <f>IF($B173="","",IFERROR(IF(VLOOKUP($B173,$B$2:$O172,11,0)="","",VLOOKUP($B173,$B$2:$O172,11,0)),""))</f>
        <v/>
      </c>
      <c r="M173" s="43" t="str">
        <f>IF($B173="","",IFERROR(IF(VLOOKUP($B173,$B$2:$O172,12,0)="","",VLOOKUP($B173,$B$2:$O172,12,0)),""))</f>
        <v/>
      </c>
      <c r="N173" s="43" t="str">
        <f>IF($B173="","",IFERROR(IF(VLOOKUP($B173,$B$2:$O172,13,0)="","",VLOOKUP($B173,$B$2:$O172,13,0)),""))</f>
        <v/>
      </c>
      <c r="O173" s="43" t="str">
        <f>IF($B173="","",IFERROR(IF(VLOOKUP($B173,$B$2:$O172,14,0)="","",VLOOKUP($B173,$B$2:$O172,14,0)),""))</f>
        <v/>
      </c>
    </row>
    <row r="174" spans="1:15" x14ac:dyDescent="0.25">
      <c r="A174" t="str" cm="1">
        <f t="array" ref="A174">IF(OR(B174="",E174=""),"",CONCATENATE(IFERROR(IF(SEARCH(B174,_xlfn.TEXTJOIN(",",TRUE,IF(E$2:E173=E174,B$2:B173,"")))&gt;0,"Duplikát parametru","Parametr OK"),"Parametr OK"),"; ",MATCH(B174,B:B,0)))</f>
        <v/>
      </c>
      <c r="B174" t="str">
        <f>IF('CZ Alfanumerické hodnoty'!B174="","",VLOOKUP('CZ Alfanumerické hodnoty'!B174,'Parametry a typy produktů'!C:D,2,0))</f>
        <v/>
      </c>
      <c r="C174" s="13" t="str" cm="1">
        <f t="array" ref="C174">IF(A174="","",_xlfn.XLOOKUP(B174,'Parametry a typy produktů'!D:D,'Parametry a typy produktů'!A:B,"Parametr nenalezen"))</f>
        <v/>
      </c>
      <c r="E174" s="30" t="str">
        <f>IF('CZ Alfanumerické hodnoty'!B174="","",HLOOKUP('CZ Alfanumerické hodnoty'!E174,'Parametry a typy produktů'!$F$1:$CW$3,2,0))</f>
        <v/>
      </c>
      <c r="F174" s="43" t="str">
        <f>IF($B174="","",IFERROR(IF(VLOOKUP($B174,$B$2:$O173,5,0)="","",VLOOKUP($B174,$B$2:$O173,5,0)),""))</f>
        <v/>
      </c>
      <c r="G174" s="43" t="str">
        <f>IF($B174="","",IFERROR(IF(VLOOKUP($B174,$B$2:$O173,6,0)="","",VLOOKUP($B174,$B$2:$O173,6,0)),""))</f>
        <v/>
      </c>
      <c r="H174" s="43" t="str">
        <f>IF($B174="","",IFERROR(IF(VLOOKUP($B174,$B$2:$O173,7,0)="","",VLOOKUP($B174,$B$2:$O173,7,0)),""))</f>
        <v/>
      </c>
      <c r="I174" s="43" t="str">
        <f>IF($B174="","",IFERROR(IF(VLOOKUP($B174,$B$2:$O173,8,0)="","",VLOOKUP($B174,$B$2:$O173,8,0)),""))</f>
        <v/>
      </c>
      <c r="J174" s="43" t="str">
        <f>IF($B174="","",IFERROR(IF(VLOOKUP($B174,$B$2:$O173,9,0)="","",VLOOKUP($B174,$B$2:$O173,9,0)),""))</f>
        <v/>
      </c>
      <c r="K174" s="43" t="str">
        <f>IF($B174="","",IFERROR(IF(VLOOKUP($B174,$B$2:$O173,10,0)="","",VLOOKUP($B174,$B$2:$O173,10,0)),""))</f>
        <v/>
      </c>
      <c r="L174" s="43" t="str">
        <f>IF($B174="","",IFERROR(IF(VLOOKUP($B174,$B$2:$O173,11,0)="","",VLOOKUP($B174,$B$2:$O173,11,0)),""))</f>
        <v/>
      </c>
      <c r="M174" s="43" t="str">
        <f>IF($B174="","",IFERROR(IF(VLOOKUP($B174,$B$2:$O173,12,0)="","",VLOOKUP($B174,$B$2:$O173,12,0)),""))</f>
        <v/>
      </c>
      <c r="N174" s="43" t="str">
        <f>IF($B174="","",IFERROR(IF(VLOOKUP($B174,$B$2:$O173,13,0)="","",VLOOKUP($B174,$B$2:$O173,13,0)),""))</f>
        <v/>
      </c>
      <c r="O174" s="43" t="str">
        <f>IF($B174="","",IFERROR(IF(VLOOKUP($B174,$B$2:$O173,14,0)="","",VLOOKUP($B174,$B$2:$O173,14,0)),""))</f>
        <v/>
      </c>
    </row>
    <row r="175" spans="1:15" x14ac:dyDescent="0.25">
      <c r="A175" t="str" cm="1">
        <f t="array" ref="A175">IF(OR(B175="",E175=""),"",CONCATENATE(IFERROR(IF(SEARCH(B175,_xlfn.TEXTJOIN(",",TRUE,IF(E$2:E174=E175,B$2:B174,"")))&gt;0,"Duplikát parametru","Parametr OK"),"Parametr OK"),"; ",MATCH(B175,B:B,0)))</f>
        <v/>
      </c>
      <c r="B175" t="str">
        <f>IF('CZ Alfanumerické hodnoty'!B175="","",VLOOKUP('CZ Alfanumerické hodnoty'!B175,'Parametry a typy produktů'!C:D,2,0))</f>
        <v/>
      </c>
      <c r="C175" s="13" t="str" cm="1">
        <f t="array" ref="C175">IF(A175="","",_xlfn.XLOOKUP(B175,'Parametry a typy produktů'!D:D,'Parametry a typy produktů'!A:B,"Parametr nenalezen"))</f>
        <v/>
      </c>
      <c r="E175" s="30" t="str">
        <f>IF('CZ Alfanumerické hodnoty'!B175="","",HLOOKUP('CZ Alfanumerické hodnoty'!E175,'Parametry a typy produktů'!$F$1:$CW$3,2,0))</f>
        <v/>
      </c>
      <c r="F175" s="43" t="str">
        <f>IF($B175="","",IFERROR(IF(VLOOKUP($B175,$B$2:$O174,5,0)="","",VLOOKUP($B175,$B$2:$O174,5,0)),""))</f>
        <v/>
      </c>
      <c r="G175" s="43" t="str">
        <f>IF($B175="","",IFERROR(IF(VLOOKUP($B175,$B$2:$O174,6,0)="","",VLOOKUP($B175,$B$2:$O174,6,0)),""))</f>
        <v/>
      </c>
      <c r="H175" s="43" t="str">
        <f>IF($B175="","",IFERROR(IF(VLOOKUP($B175,$B$2:$O174,7,0)="","",VLOOKUP($B175,$B$2:$O174,7,0)),""))</f>
        <v/>
      </c>
      <c r="I175" s="43" t="str">
        <f>IF($B175="","",IFERROR(IF(VLOOKUP($B175,$B$2:$O174,8,0)="","",VLOOKUP($B175,$B$2:$O174,8,0)),""))</f>
        <v/>
      </c>
      <c r="J175" s="43" t="str">
        <f>IF($B175="","",IFERROR(IF(VLOOKUP($B175,$B$2:$O174,9,0)="","",VLOOKUP($B175,$B$2:$O174,9,0)),""))</f>
        <v/>
      </c>
      <c r="K175" s="43" t="str">
        <f>IF($B175="","",IFERROR(IF(VLOOKUP($B175,$B$2:$O174,10,0)="","",VLOOKUP($B175,$B$2:$O174,10,0)),""))</f>
        <v/>
      </c>
      <c r="L175" s="43" t="str">
        <f>IF($B175="","",IFERROR(IF(VLOOKUP($B175,$B$2:$O174,11,0)="","",VLOOKUP($B175,$B$2:$O174,11,0)),""))</f>
        <v/>
      </c>
      <c r="M175" s="43" t="str">
        <f>IF($B175="","",IFERROR(IF(VLOOKUP($B175,$B$2:$O174,12,0)="","",VLOOKUP($B175,$B$2:$O174,12,0)),""))</f>
        <v/>
      </c>
      <c r="N175" s="43" t="str">
        <f>IF($B175="","",IFERROR(IF(VLOOKUP($B175,$B$2:$O174,13,0)="","",VLOOKUP($B175,$B$2:$O174,13,0)),""))</f>
        <v/>
      </c>
      <c r="O175" s="43" t="str">
        <f>IF($B175="","",IFERROR(IF(VLOOKUP($B175,$B$2:$O174,14,0)="","",VLOOKUP($B175,$B$2:$O174,14,0)),""))</f>
        <v/>
      </c>
    </row>
    <row r="176" spans="1:15" x14ac:dyDescent="0.25">
      <c r="A176" t="str" cm="1">
        <f t="array" ref="A176">IF(OR(B176="",E176=""),"",CONCATENATE(IFERROR(IF(SEARCH(B176,_xlfn.TEXTJOIN(",",TRUE,IF(E$2:E175=E176,B$2:B175,"")))&gt;0,"Duplikát parametru","Parametr OK"),"Parametr OK"),"; ",MATCH(B176,B:B,0)))</f>
        <v/>
      </c>
      <c r="B176" t="str">
        <f>IF('CZ Alfanumerické hodnoty'!B176="","",VLOOKUP('CZ Alfanumerické hodnoty'!B176,'Parametry a typy produktů'!C:D,2,0))</f>
        <v/>
      </c>
      <c r="C176" s="13" t="str" cm="1">
        <f t="array" ref="C176">IF(A176="","",_xlfn.XLOOKUP(B176,'Parametry a typy produktů'!D:D,'Parametry a typy produktů'!A:B,"Parametr nenalezen"))</f>
        <v/>
      </c>
      <c r="E176" s="30" t="str">
        <f>IF('CZ Alfanumerické hodnoty'!B176="","",HLOOKUP('CZ Alfanumerické hodnoty'!E176,'Parametry a typy produktů'!$F$1:$CW$3,2,0))</f>
        <v/>
      </c>
      <c r="F176" s="43" t="str">
        <f>IF($B176="","",IFERROR(IF(VLOOKUP($B176,$B$2:$O175,5,0)="","",VLOOKUP($B176,$B$2:$O175,5,0)),""))</f>
        <v/>
      </c>
      <c r="G176" s="43" t="str">
        <f>IF($B176="","",IFERROR(IF(VLOOKUP($B176,$B$2:$O175,6,0)="","",VLOOKUP($B176,$B$2:$O175,6,0)),""))</f>
        <v/>
      </c>
      <c r="H176" s="43" t="str">
        <f>IF($B176="","",IFERROR(IF(VLOOKUP($B176,$B$2:$O175,7,0)="","",VLOOKUP($B176,$B$2:$O175,7,0)),""))</f>
        <v/>
      </c>
      <c r="I176" s="43" t="str">
        <f>IF($B176="","",IFERROR(IF(VLOOKUP($B176,$B$2:$O175,8,0)="","",VLOOKUP($B176,$B$2:$O175,8,0)),""))</f>
        <v/>
      </c>
      <c r="J176" s="43" t="str">
        <f>IF($B176="","",IFERROR(IF(VLOOKUP($B176,$B$2:$O175,9,0)="","",VLOOKUP($B176,$B$2:$O175,9,0)),""))</f>
        <v/>
      </c>
      <c r="K176" s="43" t="str">
        <f>IF($B176="","",IFERROR(IF(VLOOKUP($B176,$B$2:$O175,10,0)="","",VLOOKUP($B176,$B$2:$O175,10,0)),""))</f>
        <v/>
      </c>
      <c r="L176" s="43" t="str">
        <f>IF($B176="","",IFERROR(IF(VLOOKUP($B176,$B$2:$O175,11,0)="","",VLOOKUP($B176,$B$2:$O175,11,0)),""))</f>
        <v/>
      </c>
      <c r="M176" s="43" t="str">
        <f>IF($B176="","",IFERROR(IF(VLOOKUP($B176,$B$2:$O175,12,0)="","",VLOOKUP($B176,$B$2:$O175,12,0)),""))</f>
        <v/>
      </c>
      <c r="N176" s="43" t="str">
        <f>IF($B176="","",IFERROR(IF(VLOOKUP($B176,$B$2:$O175,13,0)="","",VLOOKUP($B176,$B$2:$O175,13,0)),""))</f>
        <v/>
      </c>
      <c r="O176" s="43" t="str">
        <f>IF($B176="","",IFERROR(IF(VLOOKUP($B176,$B$2:$O175,14,0)="","",VLOOKUP($B176,$B$2:$O175,14,0)),""))</f>
        <v/>
      </c>
    </row>
    <row r="177" spans="1:15" x14ac:dyDescent="0.25">
      <c r="A177" t="str" cm="1">
        <f t="array" ref="A177">IF(OR(B177="",E177=""),"",CONCATENATE(IFERROR(IF(SEARCH(B177,_xlfn.TEXTJOIN(",",TRUE,IF(E$2:E176=E177,B$2:B176,"")))&gt;0,"Duplikát parametru","Parametr OK"),"Parametr OK"),"; ",MATCH(B177,B:B,0)))</f>
        <v/>
      </c>
      <c r="B177" t="str">
        <f>IF('CZ Alfanumerické hodnoty'!B177="","",VLOOKUP('CZ Alfanumerické hodnoty'!B177,'Parametry a typy produktů'!C:D,2,0))</f>
        <v/>
      </c>
      <c r="C177" s="13" t="str" cm="1">
        <f t="array" ref="C177">IF(A177="","",_xlfn.XLOOKUP(B177,'Parametry a typy produktů'!D:D,'Parametry a typy produktů'!A:B,"Parametr nenalezen"))</f>
        <v/>
      </c>
      <c r="E177" s="30" t="str">
        <f>IF('CZ Alfanumerické hodnoty'!B177="","",HLOOKUP('CZ Alfanumerické hodnoty'!E177,'Parametry a typy produktů'!$F$1:$CW$3,2,0))</f>
        <v/>
      </c>
      <c r="F177" s="43" t="str">
        <f>IF($B177="","",IFERROR(IF(VLOOKUP($B177,$B$2:$O176,5,0)="","",VLOOKUP($B177,$B$2:$O176,5,0)),""))</f>
        <v/>
      </c>
      <c r="G177" s="43" t="str">
        <f>IF($B177="","",IFERROR(IF(VLOOKUP($B177,$B$2:$O176,6,0)="","",VLOOKUP($B177,$B$2:$O176,6,0)),""))</f>
        <v/>
      </c>
      <c r="H177" s="43" t="str">
        <f>IF($B177="","",IFERROR(IF(VLOOKUP($B177,$B$2:$O176,7,0)="","",VLOOKUP($B177,$B$2:$O176,7,0)),""))</f>
        <v/>
      </c>
      <c r="I177" s="43" t="str">
        <f>IF($B177="","",IFERROR(IF(VLOOKUP($B177,$B$2:$O176,8,0)="","",VLOOKUP($B177,$B$2:$O176,8,0)),""))</f>
        <v/>
      </c>
      <c r="J177" s="43" t="str">
        <f>IF($B177="","",IFERROR(IF(VLOOKUP($B177,$B$2:$O176,9,0)="","",VLOOKUP($B177,$B$2:$O176,9,0)),""))</f>
        <v/>
      </c>
      <c r="K177" s="43" t="str">
        <f>IF($B177="","",IFERROR(IF(VLOOKUP($B177,$B$2:$O176,10,0)="","",VLOOKUP($B177,$B$2:$O176,10,0)),""))</f>
        <v/>
      </c>
      <c r="L177" s="43" t="str">
        <f>IF($B177="","",IFERROR(IF(VLOOKUP($B177,$B$2:$O176,11,0)="","",VLOOKUP($B177,$B$2:$O176,11,0)),""))</f>
        <v/>
      </c>
      <c r="M177" s="43" t="str">
        <f>IF($B177="","",IFERROR(IF(VLOOKUP($B177,$B$2:$O176,12,0)="","",VLOOKUP($B177,$B$2:$O176,12,0)),""))</f>
        <v/>
      </c>
      <c r="N177" s="43" t="str">
        <f>IF($B177="","",IFERROR(IF(VLOOKUP($B177,$B$2:$O176,13,0)="","",VLOOKUP($B177,$B$2:$O176,13,0)),""))</f>
        <v/>
      </c>
      <c r="O177" s="43" t="str">
        <f>IF($B177="","",IFERROR(IF(VLOOKUP($B177,$B$2:$O176,14,0)="","",VLOOKUP($B177,$B$2:$O176,14,0)),""))</f>
        <v/>
      </c>
    </row>
    <row r="178" spans="1:15" x14ac:dyDescent="0.25">
      <c r="A178" t="str" cm="1">
        <f t="array" ref="A178">IF(OR(B178="",E178=""),"",CONCATENATE(IFERROR(IF(SEARCH(B178,_xlfn.TEXTJOIN(",",TRUE,IF(E$2:E177=E178,B$2:B177,"")))&gt;0,"Duplikát parametru","Parametr OK"),"Parametr OK"),"; ",MATCH(B178,B:B,0)))</f>
        <v/>
      </c>
      <c r="B178" t="str">
        <f>IF('CZ Alfanumerické hodnoty'!B178="","",VLOOKUP('CZ Alfanumerické hodnoty'!B178,'Parametry a typy produktů'!C:D,2,0))</f>
        <v/>
      </c>
      <c r="C178" s="13" t="str" cm="1">
        <f t="array" ref="C178">IF(A178="","",_xlfn.XLOOKUP(B178,'Parametry a typy produktů'!D:D,'Parametry a typy produktů'!A:B,"Parametr nenalezen"))</f>
        <v/>
      </c>
      <c r="E178" s="30" t="str">
        <f>IF('CZ Alfanumerické hodnoty'!B178="","",HLOOKUP('CZ Alfanumerické hodnoty'!E178,'Parametry a typy produktů'!$F$1:$CW$3,2,0))</f>
        <v/>
      </c>
      <c r="F178" s="43" t="str">
        <f>IF($B178="","",IFERROR(IF(VLOOKUP($B178,$B$2:$O177,5,0)="","",VLOOKUP($B178,$B$2:$O177,5,0)),""))</f>
        <v/>
      </c>
      <c r="G178" s="43" t="str">
        <f>IF($B178="","",IFERROR(IF(VLOOKUP($B178,$B$2:$O177,6,0)="","",VLOOKUP($B178,$B$2:$O177,6,0)),""))</f>
        <v/>
      </c>
      <c r="H178" s="43" t="str">
        <f>IF($B178="","",IFERROR(IF(VLOOKUP($B178,$B$2:$O177,7,0)="","",VLOOKUP($B178,$B$2:$O177,7,0)),""))</f>
        <v/>
      </c>
      <c r="I178" s="43" t="str">
        <f>IF($B178="","",IFERROR(IF(VLOOKUP($B178,$B$2:$O177,8,0)="","",VLOOKUP($B178,$B$2:$O177,8,0)),""))</f>
        <v/>
      </c>
      <c r="J178" s="43" t="str">
        <f>IF($B178="","",IFERROR(IF(VLOOKUP($B178,$B$2:$O177,9,0)="","",VLOOKUP($B178,$B$2:$O177,9,0)),""))</f>
        <v/>
      </c>
      <c r="K178" s="43" t="str">
        <f>IF($B178="","",IFERROR(IF(VLOOKUP($B178,$B$2:$O177,10,0)="","",VLOOKUP($B178,$B$2:$O177,10,0)),""))</f>
        <v/>
      </c>
      <c r="L178" s="43" t="str">
        <f>IF($B178="","",IFERROR(IF(VLOOKUP($B178,$B$2:$O177,11,0)="","",VLOOKUP($B178,$B$2:$O177,11,0)),""))</f>
        <v/>
      </c>
      <c r="M178" s="43" t="str">
        <f>IF($B178="","",IFERROR(IF(VLOOKUP($B178,$B$2:$O177,12,0)="","",VLOOKUP($B178,$B$2:$O177,12,0)),""))</f>
        <v/>
      </c>
      <c r="N178" s="43" t="str">
        <f>IF($B178="","",IFERROR(IF(VLOOKUP($B178,$B$2:$O177,13,0)="","",VLOOKUP($B178,$B$2:$O177,13,0)),""))</f>
        <v/>
      </c>
      <c r="O178" s="43" t="str">
        <f>IF($B178="","",IFERROR(IF(VLOOKUP($B178,$B$2:$O177,14,0)="","",VLOOKUP($B178,$B$2:$O177,14,0)),""))</f>
        <v/>
      </c>
    </row>
    <row r="179" spans="1:15" x14ac:dyDescent="0.25">
      <c r="A179" t="str" cm="1">
        <f t="array" ref="A179">IF(OR(B179="",E179=""),"",CONCATENATE(IFERROR(IF(SEARCH(B179,_xlfn.TEXTJOIN(",",TRUE,IF(E$2:E178=E179,B$2:B178,"")))&gt;0,"Duplikát parametru","Parametr OK"),"Parametr OK"),"; ",MATCH(B179,B:B,0)))</f>
        <v/>
      </c>
      <c r="B179" t="str">
        <f>IF('CZ Alfanumerické hodnoty'!B179="","",VLOOKUP('CZ Alfanumerické hodnoty'!B179,'Parametry a typy produktů'!C:D,2,0))</f>
        <v/>
      </c>
      <c r="C179" s="13" t="str" cm="1">
        <f t="array" ref="C179">IF(A179="","",_xlfn.XLOOKUP(B179,'Parametry a typy produktů'!D:D,'Parametry a typy produktů'!A:B,"Parametr nenalezen"))</f>
        <v/>
      </c>
      <c r="E179" s="30" t="str">
        <f>IF('CZ Alfanumerické hodnoty'!B179="","",HLOOKUP('CZ Alfanumerické hodnoty'!E179,'Parametry a typy produktů'!$F$1:$CW$3,2,0))</f>
        <v/>
      </c>
      <c r="F179" s="43" t="str">
        <f>IF($B179="","",IFERROR(IF(VLOOKUP($B179,$B$2:$O178,5,0)="","",VLOOKUP($B179,$B$2:$O178,5,0)),""))</f>
        <v/>
      </c>
      <c r="G179" s="43" t="str">
        <f>IF($B179="","",IFERROR(IF(VLOOKUP($B179,$B$2:$O178,6,0)="","",VLOOKUP($B179,$B$2:$O178,6,0)),""))</f>
        <v/>
      </c>
      <c r="H179" s="43" t="str">
        <f>IF($B179="","",IFERROR(IF(VLOOKUP($B179,$B$2:$O178,7,0)="","",VLOOKUP($B179,$B$2:$O178,7,0)),""))</f>
        <v/>
      </c>
      <c r="I179" s="43" t="str">
        <f>IF($B179="","",IFERROR(IF(VLOOKUP($B179,$B$2:$O178,8,0)="","",VLOOKUP($B179,$B$2:$O178,8,0)),""))</f>
        <v/>
      </c>
      <c r="J179" s="43" t="str">
        <f>IF($B179="","",IFERROR(IF(VLOOKUP($B179,$B$2:$O178,9,0)="","",VLOOKUP($B179,$B$2:$O178,9,0)),""))</f>
        <v/>
      </c>
      <c r="K179" s="43" t="str">
        <f>IF($B179="","",IFERROR(IF(VLOOKUP($B179,$B$2:$O178,10,0)="","",VLOOKUP($B179,$B$2:$O178,10,0)),""))</f>
        <v/>
      </c>
      <c r="L179" s="43" t="str">
        <f>IF($B179="","",IFERROR(IF(VLOOKUP($B179,$B$2:$O178,11,0)="","",VLOOKUP($B179,$B$2:$O178,11,0)),""))</f>
        <v/>
      </c>
      <c r="M179" s="43" t="str">
        <f>IF($B179="","",IFERROR(IF(VLOOKUP($B179,$B$2:$O178,12,0)="","",VLOOKUP($B179,$B$2:$O178,12,0)),""))</f>
        <v/>
      </c>
      <c r="N179" s="43" t="str">
        <f>IF($B179="","",IFERROR(IF(VLOOKUP($B179,$B$2:$O178,13,0)="","",VLOOKUP($B179,$B$2:$O178,13,0)),""))</f>
        <v/>
      </c>
      <c r="O179" s="43" t="str">
        <f>IF($B179="","",IFERROR(IF(VLOOKUP($B179,$B$2:$O178,14,0)="","",VLOOKUP($B179,$B$2:$O178,14,0)),""))</f>
        <v/>
      </c>
    </row>
    <row r="180" spans="1:15" x14ac:dyDescent="0.25">
      <c r="A180" t="str" cm="1">
        <f t="array" ref="A180">IF(OR(B180="",E180=""),"",CONCATENATE(IFERROR(IF(SEARCH(B180,_xlfn.TEXTJOIN(",",TRUE,IF(E$2:E179=E180,B$2:B179,"")))&gt;0,"Duplikát parametru","Parametr OK"),"Parametr OK"),"; ",MATCH(B180,B:B,0)))</f>
        <v/>
      </c>
      <c r="B180" t="str">
        <f>IF('CZ Alfanumerické hodnoty'!B180="","",VLOOKUP('CZ Alfanumerické hodnoty'!B180,'Parametry a typy produktů'!C:D,2,0))</f>
        <v/>
      </c>
      <c r="C180" s="13" t="str" cm="1">
        <f t="array" ref="C180">IF(A180="","",_xlfn.XLOOKUP(B180,'Parametry a typy produktů'!D:D,'Parametry a typy produktů'!A:B,"Parametr nenalezen"))</f>
        <v/>
      </c>
      <c r="E180" s="30" t="str">
        <f>IF('CZ Alfanumerické hodnoty'!B180="","",HLOOKUP('CZ Alfanumerické hodnoty'!E180,'Parametry a typy produktů'!$F$1:$CW$3,2,0))</f>
        <v/>
      </c>
      <c r="F180" s="43" t="str">
        <f>IF($B180="","",IFERROR(IF(VLOOKUP($B180,$B$2:$O179,5,0)="","",VLOOKUP($B180,$B$2:$O179,5,0)),""))</f>
        <v/>
      </c>
      <c r="G180" s="43" t="str">
        <f>IF($B180="","",IFERROR(IF(VLOOKUP($B180,$B$2:$O179,6,0)="","",VLOOKUP($B180,$B$2:$O179,6,0)),""))</f>
        <v/>
      </c>
      <c r="H180" s="43" t="str">
        <f>IF($B180="","",IFERROR(IF(VLOOKUP($B180,$B$2:$O179,7,0)="","",VLOOKUP($B180,$B$2:$O179,7,0)),""))</f>
        <v/>
      </c>
      <c r="I180" s="43" t="str">
        <f>IF($B180="","",IFERROR(IF(VLOOKUP($B180,$B$2:$O179,8,0)="","",VLOOKUP($B180,$B$2:$O179,8,0)),""))</f>
        <v/>
      </c>
      <c r="J180" s="43" t="str">
        <f>IF($B180="","",IFERROR(IF(VLOOKUP($B180,$B$2:$O179,9,0)="","",VLOOKUP($B180,$B$2:$O179,9,0)),""))</f>
        <v/>
      </c>
      <c r="K180" s="43" t="str">
        <f>IF($B180="","",IFERROR(IF(VLOOKUP($B180,$B$2:$O179,10,0)="","",VLOOKUP($B180,$B$2:$O179,10,0)),""))</f>
        <v/>
      </c>
      <c r="L180" s="43" t="str">
        <f>IF($B180="","",IFERROR(IF(VLOOKUP($B180,$B$2:$O179,11,0)="","",VLOOKUP($B180,$B$2:$O179,11,0)),""))</f>
        <v/>
      </c>
      <c r="M180" s="43" t="str">
        <f>IF($B180="","",IFERROR(IF(VLOOKUP($B180,$B$2:$O179,12,0)="","",VLOOKUP($B180,$B$2:$O179,12,0)),""))</f>
        <v/>
      </c>
      <c r="N180" s="43" t="str">
        <f>IF($B180="","",IFERROR(IF(VLOOKUP($B180,$B$2:$O179,13,0)="","",VLOOKUP($B180,$B$2:$O179,13,0)),""))</f>
        <v/>
      </c>
      <c r="O180" s="43" t="str">
        <f>IF($B180="","",IFERROR(IF(VLOOKUP($B180,$B$2:$O179,14,0)="","",VLOOKUP($B180,$B$2:$O179,14,0)),""))</f>
        <v/>
      </c>
    </row>
    <row r="181" spans="1:15" x14ac:dyDescent="0.25">
      <c r="A181" t="str" cm="1">
        <f t="array" ref="A181">IF(OR(B181="",E181=""),"",CONCATENATE(IFERROR(IF(SEARCH(B181,_xlfn.TEXTJOIN(",",TRUE,IF(E$2:E180=E181,B$2:B180,"")))&gt;0,"Duplikát parametru","Parametr OK"),"Parametr OK"),"; ",MATCH(B181,B:B,0)))</f>
        <v/>
      </c>
      <c r="B181" t="str">
        <f>IF('CZ Alfanumerické hodnoty'!B181="","",VLOOKUP('CZ Alfanumerické hodnoty'!B181,'Parametry a typy produktů'!C:D,2,0))</f>
        <v/>
      </c>
      <c r="C181" s="13" t="str" cm="1">
        <f t="array" ref="C181">IF(A181="","",_xlfn.XLOOKUP(B181,'Parametry a typy produktů'!D:D,'Parametry a typy produktů'!A:B,"Parametr nenalezen"))</f>
        <v/>
      </c>
      <c r="E181" s="30" t="str">
        <f>IF('CZ Alfanumerické hodnoty'!B181="","",HLOOKUP('CZ Alfanumerické hodnoty'!E181,'Parametry a typy produktů'!$F$1:$CW$3,2,0))</f>
        <v/>
      </c>
      <c r="F181" s="43" t="str">
        <f>IF($B181="","",IFERROR(IF(VLOOKUP($B181,$B$2:$O180,5,0)="","",VLOOKUP($B181,$B$2:$O180,5,0)),""))</f>
        <v/>
      </c>
      <c r="G181" s="43" t="str">
        <f>IF($B181="","",IFERROR(IF(VLOOKUP($B181,$B$2:$O180,6,0)="","",VLOOKUP($B181,$B$2:$O180,6,0)),""))</f>
        <v/>
      </c>
      <c r="H181" s="43" t="str">
        <f>IF($B181="","",IFERROR(IF(VLOOKUP($B181,$B$2:$O180,7,0)="","",VLOOKUP($B181,$B$2:$O180,7,0)),""))</f>
        <v/>
      </c>
      <c r="I181" s="43" t="str">
        <f>IF($B181="","",IFERROR(IF(VLOOKUP($B181,$B$2:$O180,8,0)="","",VLOOKUP($B181,$B$2:$O180,8,0)),""))</f>
        <v/>
      </c>
      <c r="J181" s="43" t="str">
        <f>IF($B181="","",IFERROR(IF(VLOOKUP($B181,$B$2:$O180,9,0)="","",VLOOKUP($B181,$B$2:$O180,9,0)),""))</f>
        <v/>
      </c>
      <c r="K181" s="43" t="str">
        <f>IF($B181="","",IFERROR(IF(VLOOKUP($B181,$B$2:$O180,10,0)="","",VLOOKUP($B181,$B$2:$O180,10,0)),""))</f>
        <v/>
      </c>
      <c r="L181" s="43" t="str">
        <f>IF($B181="","",IFERROR(IF(VLOOKUP($B181,$B$2:$O180,11,0)="","",VLOOKUP($B181,$B$2:$O180,11,0)),""))</f>
        <v/>
      </c>
      <c r="M181" s="43" t="str">
        <f>IF($B181="","",IFERROR(IF(VLOOKUP($B181,$B$2:$O180,12,0)="","",VLOOKUP($B181,$B$2:$O180,12,0)),""))</f>
        <v/>
      </c>
      <c r="N181" s="43" t="str">
        <f>IF($B181="","",IFERROR(IF(VLOOKUP($B181,$B$2:$O180,13,0)="","",VLOOKUP($B181,$B$2:$O180,13,0)),""))</f>
        <v/>
      </c>
      <c r="O181" s="43" t="str">
        <f>IF($B181="","",IFERROR(IF(VLOOKUP($B181,$B$2:$O180,14,0)="","",VLOOKUP($B181,$B$2:$O180,14,0)),""))</f>
        <v/>
      </c>
    </row>
    <row r="182" spans="1:15" x14ac:dyDescent="0.25">
      <c r="A182" t="str" cm="1">
        <f t="array" ref="A182">IF(OR(B182="",E182=""),"",CONCATENATE(IFERROR(IF(SEARCH(B182,_xlfn.TEXTJOIN(",",TRUE,IF(E$2:E181=E182,B$2:B181,"")))&gt;0,"Duplikát parametru","Parametr OK"),"Parametr OK"),"; ",MATCH(B182,B:B,0)))</f>
        <v/>
      </c>
      <c r="B182" t="str">
        <f>IF('CZ Alfanumerické hodnoty'!B182="","",VLOOKUP('CZ Alfanumerické hodnoty'!B182,'Parametry a typy produktů'!C:D,2,0))</f>
        <v/>
      </c>
      <c r="C182" s="13" t="str" cm="1">
        <f t="array" ref="C182">IF(A182="","",_xlfn.XLOOKUP(B182,'Parametry a typy produktů'!D:D,'Parametry a typy produktů'!A:B,"Parametr nenalezen"))</f>
        <v/>
      </c>
      <c r="E182" s="30" t="str">
        <f>IF('CZ Alfanumerické hodnoty'!B182="","",HLOOKUP('CZ Alfanumerické hodnoty'!E182,'Parametry a typy produktů'!$F$1:$CW$3,2,0))</f>
        <v/>
      </c>
      <c r="F182" s="43" t="str">
        <f>IF($B182="","",IFERROR(IF(VLOOKUP($B182,$B$2:$O181,5,0)="","",VLOOKUP($B182,$B$2:$O181,5,0)),""))</f>
        <v/>
      </c>
      <c r="G182" s="43" t="str">
        <f>IF($B182="","",IFERROR(IF(VLOOKUP($B182,$B$2:$O181,6,0)="","",VLOOKUP($B182,$B$2:$O181,6,0)),""))</f>
        <v/>
      </c>
      <c r="H182" s="43" t="str">
        <f>IF($B182="","",IFERROR(IF(VLOOKUP($B182,$B$2:$O181,7,0)="","",VLOOKUP($B182,$B$2:$O181,7,0)),""))</f>
        <v/>
      </c>
      <c r="I182" s="43" t="str">
        <f>IF($B182="","",IFERROR(IF(VLOOKUP($B182,$B$2:$O181,8,0)="","",VLOOKUP($B182,$B$2:$O181,8,0)),""))</f>
        <v/>
      </c>
      <c r="J182" s="43" t="str">
        <f>IF($B182="","",IFERROR(IF(VLOOKUP($B182,$B$2:$O181,9,0)="","",VLOOKUP($B182,$B$2:$O181,9,0)),""))</f>
        <v/>
      </c>
      <c r="K182" s="43" t="str">
        <f>IF($B182="","",IFERROR(IF(VLOOKUP($B182,$B$2:$O181,10,0)="","",VLOOKUP($B182,$B$2:$O181,10,0)),""))</f>
        <v/>
      </c>
      <c r="L182" s="43" t="str">
        <f>IF($B182="","",IFERROR(IF(VLOOKUP($B182,$B$2:$O181,11,0)="","",VLOOKUP($B182,$B$2:$O181,11,0)),""))</f>
        <v/>
      </c>
      <c r="M182" s="43" t="str">
        <f>IF($B182="","",IFERROR(IF(VLOOKUP($B182,$B$2:$O181,12,0)="","",VLOOKUP($B182,$B$2:$O181,12,0)),""))</f>
        <v/>
      </c>
      <c r="N182" s="43" t="str">
        <f>IF($B182="","",IFERROR(IF(VLOOKUP($B182,$B$2:$O181,13,0)="","",VLOOKUP($B182,$B$2:$O181,13,0)),""))</f>
        <v/>
      </c>
      <c r="O182" s="43" t="str">
        <f>IF($B182="","",IFERROR(IF(VLOOKUP($B182,$B$2:$O181,14,0)="","",VLOOKUP($B182,$B$2:$O181,14,0)),""))</f>
        <v/>
      </c>
    </row>
    <row r="183" spans="1:15" x14ac:dyDescent="0.25">
      <c r="A183" t="str" cm="1">
        <f t="array" ref="A183">IF(OR(B183="",E183=""),"",CONCATENATE(IFERROR(IF(SEARCH(B183,_xlfn.TEXTJOIN(",",TRUE,IF(E$2:E182=E183,B$2:B182,"")))&gt;0,"Duplikát parametru","Parametr OK"),"Parametr OK"),"; ",MATCH(B183,B:B,0)))</f>
        <v/>
      </c>
      <c r="B183" t="str">
        <f>IF('CZ Alfanumerické hodnoty'!B183="","",VLOOKUP('CZ Alfanumerické hodnoty'!B183,'Parametry a typy produktů'!C:D,2,0))</f>
        <v/>
      </c>
      <c r="C183" s="13" t="str" cm="1">
        <f t="array" ref="C183">IF(A183="","",_xlfn.XLOOKUP(B183,'Parametry a typy produktů'!D:D,'Parametry a typy produktů'!A:B,"Parametr nenalezen"))</f>
        <v/>
      </c>
      <c r="E183" s="30" t="str">
        <f>IF('CZ Alfanumerické hodnoty'!B183="","",HLOOKUP('CZ Alfanumerické hodnoty'!E183,'Parametry a typy produktů'!$F$1:$CW$3,2,0))</f>
        <v/>
      </c>
      <c r="F183" s="43" t="str">
        <f>IF($B183="","",IFERROR(IF(VLOOKUP($B183,$B$2:$O182,5,0)="","",VLOOKUP($B183,$B$2:$O182,5,0)),""))</f>
        <v/>
      </c>
      <c r="G183" s="43" t="str">
        <f>IF($B183="","",IFERROR(IF(VLOOKUP($B183,$B$2:$O182,6,0)="","",VLOOKUP($B183,$B$2:$O182,6,0)),""))</f>
        <v/>
      </c>
      <c r="H183" s="43" t="str">
        <f>IF($B183="","",IFERROR(IF(VLOOKUP($B183,$B$2:$O182,7,0)="","",VLOOKUP($B183,$B$2:$O182,7,0)),""))</f>
        <v/>
      </c>
      <c r="I183" s="43" t="str">
        <f>IF($B183="","",IFERROR(IF(VLOOKUP($B183,$B$2:$O182,8,0)="","",VLOOKUP($B183,$B$2:$O182,8,0)),""))</f>
        <v/>
      </c>
      <c r="J183" s="43" t="str">
        <f>IF($B183="","",IFERROR(IF(VLOOKUP($B183,$B$2:$O182,9,0)="","",VLOOKUP($B183,$B$2:$O182,9,0)),""))</f>
        <v/>
      </c>
      <c r="K183" s="43" t="str">
        <f>IF($B183="","",IFERROR(IF(VLOOKUP($B183,$B$2:$O182,10,0)="","",VLOOKUP($B183,$B$2:$O182,10,0)),""))</f>
        <v/>
      </c>
      <c r="L183" s="43" t="str">
        <f>IF($B183="","",IFERROR(IF(VLOOKUP($B183,$B$2:$O182,11,0)="","",VLOOKUP($B183,$B$2:$O182,11,0)),""))</f>
        <v/>
      </c>
      <c r="M183" s="43" t="str">
        <f>IF($B183="","",IFERROR(IF(VLOOKUP($B183,$B$2:$O182,12,0)="","",VLOOKUP($B183,$B$2:$O182,12,0)),""))</f>
        <v/>
      </c>
      <c r="N183" s="43" t="str">
        <f>IF($B183="","",IFERROR(IF(VLOOKUP($B183,$B$2:$O182,13,0)="","",VLOOKUP($B183,$B$2:$O182,13,0)),""))</f>
        <v/>
      </c>
      <c r="O183" s="43" t="str">
        <f>IF($B183="","",IFERROR(IF(VLOOKUP($B183,$B$2:$O182,14,0)="","",VLOOKUP($B183,$B$2:$O182,14,0)),""))</f>
        <v/>
      </c>
    </row>
    <row r="184" spans="1:15" x14ac:dyDescent="0.25">
      <c r="A184" t="str" cm="1">
        <f t="array" ref="A184">IF(OR(B184="",E184=""),"",CONCATENATE(IFERROR(IF(SEARCH(B184,_xlfn.TEXTJOIN(",",TRUE,IF(E$2:E183=E184,B$2:B183,"")))&gt;0,"Duplikát parametru","Parametr OK"),"Parametr OK"),"; ",MATCH(B184,B:B,0)))</f>
        <v/>
      </c>
      <c r="B184" t="str">
        <f>IF('CZ Alfanumerické hodnoty'!B184="","",VLOOKUP('CZ Alfanumerické hodnoty'!B184,'Parametry a typy produktů'!C:D,2,0))</f>
        <v/>
      </c>
      <c r="C184" s="13" t="str" cm="1">
        <f t="array" ref="C184">IF(A184="","",_xlfn.XLOOKUP(B184,'Parametry a typy produktů'!D:D,'Parametry a typy produktů'!A:B,"Parametr nenalezen"))</f>
        <v/>
      </c>
      <c r="E184" s="30" t="str">
        <f>IF('CZ Alfanumerické hodnoty'!B184="","",HLOOKUP('CZ Alfanumerické hodnoty'!E184,'Parametry a typy produktů'!$F$1:$CW$3,2,0))</f>
        <v/>
      </c>
      <c r="F184" s="43" t="str">
        <f>IF($B184="","",IFERROR(IF(VLOOKUP($B184,$B$2:$O183,5,0)="","",VLOOKUP($B184,$B$2:$O183,5,0)),""))</f>
        <v/>
      </c>
      <c r="G184" s="43" t="str">
        <f>IF($B184="","",IFERROR(IF(VLOOKUP($B184,$B$2:$O183,6,0)="","",VLOOKUP($B184,$B$2:$O183,6,0)),""))</f>
        <v/>
      </c>
      <c r="H184" s="43" t="str">
        <f>IF($B184="","",IFERROR(IF(VLOOKUP($B184,$B$2:$O183,7,0)="","",VLOOKUP($B184,$B$2:$O183,7,0)),""))</f>
        <v/>
      </c>
      <c r="I184" s="43" t="str">
        <f>IF($B184="","",IFERROR(IF(VLOOKUP($B184,$B$2:$O183,8,0)="","",VLOOKUP($B184,$B$2:$O183,8,0)),""))</f>
        <v/>
      </c>
      <c r="J184" s="43" t="str">
        <f>IF($B184="","",IFERROR(IF(VLOOKUP($B184,$B$2:$O183,9,0)="","",VLOOKUP($B184,$B$2:$O183,9,0)),""))</f>
        <v/>
      </c>
      <c r="K184" s="43" t="str">
        <f>IF($B184="","",IFERROR(IF(VLOOKUP($B184,$B$2:$O183,10,0)="","",VLOOKUP($B184,$B$2:$O183,10,0)),""))</f>
        <v/>
      </c>
      <c r="L184" s="43" t="str">
        <f>IF($B184="","",IFERROR(IF(VLOOKUP($B184,$B$2:$O183,11,0)="","",VLOOKUP($B184,$B$2:$O183,11,0)),""))</f>
        <v/>
      </c>
      <c r="M184" s="43" t="str">
        <f>IF($B184="","",IFERROR(IF(VLOOKUP($B184,$B$2:$O183,12,0)="","",VLOOKUP($B184,$B$2:$O183,12,0)),""))</f>
        <v/>
      </c>
      <c r="N184" s="43" t="str">
        <f>IF($B184="","",IFERROR(IF(VLOOKUP($B184,$B$2:$O183,13,0)="","",VLOOKUP($B184,$B$2:$O183,13,0)),""))</f>
        <v/>
      </c>
      <c r="O184" s="43" t="str">
        <f>IF($B184="","",IFERROR(IF(VLOOKUP($B184,$B$2:$O183,14,0)="","",VLOOKUP($B184,$B$2:$O183,14,0)),""))</f>
        <v/>
      </c>
    </row>
    <row r="185" spans="1:15" x14ac:dyDescent="0.25">
      <c r="A185" t="str" cm="1">
        <f t="array" ref="A185">IF(OR(B185="",E185=""),"",CONCATENATE(IFERROR(IF(SEARCH(B185,_xlfn.TEXTJOIN(",",TRUE,IF(E$2:E184=E185,B$2:B184,"")))&gt;0,"Duplikát parametru","Parametr OK"),"Parametr OK"),"; ",MATCH(B185,B:B,0)))</f>
        <v/>
      </c>
      <c r="B185" t="str">
        <f>IF('CZ Alfanumerické hodnoty'!B185="","",VLOOKUP('CZ Alfanumerické hodnoty'!B185,'Parametry a typy produktů'!C:D,2,0))</f>
        <v/>
      </c>
      <c r="C185" s="13" t="str" cm="1">
        <f t="array" ref="C185">IF(A185="","",_xlfn.XLOOKUP(B185,'Parametry a typy produktů'!D:D,'Parametry a typy produktů'!A:B,"Parametr nenalezen"))</f>
        <v/>
      </c>
      <c r="E185" s="30" t="str">
        <f>IF('CZ Alfanumerické hodnoty'!B185="","",HLOOKUP('CZ Alfanumerické hodnoty'!E185,'Parametry a typy produktů'!$F$1:$CW$3,2,0))</f>
        <v/>
      </c>
      <c r="F185" s="43" t="str">
        <f>IF($B185="","",IFERROR(IF(VLOOKUP($B185,$B$2:$O184,5,0)="","",VLOOKUP($B185,$B$2:$O184,5,0)),""))</f>
        <v/>
      </c>
      <c r="G185" s="43" t="str">
        <f>IF($B185="","",IFERROR(IF(VLOOKUP($B185,$B$2:$O184,6,0)="","",VLOOKUP($B185,$B$2:$O184,6,0)),""))</f>
        <v/>
      </c>
      <c r="H185" s="43" t="str">
        <f>IF($B185="","",IFERROR(IF(VLOOKUP($B185,$B$2:$O184,7,0)="","",VLOOKUP($B185,$B$2:$O184,7,0)),""))</f>
        <v/>
      </c>
      <c r="I185" s="43" t="str">
        <f>IF($B185="","",IFERROR(IF(VLOOKUP($B185,$B$2:$O184,8,0)="","",VLOOKUP($B185,$B$2:$O184,8,0)),""))</f>
        <v/>
      </c>
      <c r="J185" s="43" t="str">
        <f>IF($B185="","",IFERROR(IF(VLOOKUP($B185,$B$2:$O184,9,0)="","",VLOOKUP($B185,$B$2:$O184,9,0)),""))</f>
        <v/>
      </c>
      <c r="K185" s="43" t="str">
        <f>IF($B185="","",IFERROR(IF(VLOOKUP($B185,$B$2:$O184,10,0)="","",VLOOKUP($B185,$B$2:$O184,10,0)),""))</f>
        <v/>
      </c>
      <c r="L185" s="43" t="str">
        <f>IF($B185="","",IFERROR(IF(VLOOKUP($B185,$B$2:$O184,11,0)="","",VLOOKUP($B185,$B$2:$O184,11,0)),""))</f>
        <v/>
      </c>
      <c r="M185" s="43" t="str">
        <f>IF($B185="","",IFERROR(IF(VLOOKUP($B185,$B$2:$O184,12,0)="","",VLOOKUP($B185,$B$2:$O184,12,0)),""))</f>
        <v/>
      </c>
      <c r="N185" s="43" t="str">
        <f>IF($B185="","",IFERROR(IF(VLOOKUP($B185,$B$2:$O184,13,0)="","",VLOOKUP($B185,$B$2:$O184,13,0)),""))</f>
        <v/>
      </c>
      <c r="O185" s="43" t="str">
        <f>IF($B185="","",IFERROR(IF(VLOOKUP($B185,$B$2:$O184,14,0)="","",VLOOKUP($B185,$B$2:$O184,14,0)),""))</f>
        <v/>
      </c>
    </row>
    <row r="186" spans="1:15" x14ac:dyDescent="0.25">
      <c r="A186" t="str" cm="1">
        <f t="array" ref="A186">IF(OR(B186="",E186=""),"",CONCATENATE(IFERROR(IF(SEARCH(B186,_xlfn.TEXTJOIN(",",TRUE,IF(E$2:E185=E186,B$2:B185,"")))&gt;0,"Duplikát parametru","Parametr OK"),"Parametr OK"),"; ",MATCH(B186,B:B,0)))</f>
        <v/>
      </c>
      <c r="B186" t="str">
        <f>IF('CZ Alfanumerické hodnoty'!B186="","",VLOOKUP('CZ Alfanumerické hodnoty'!B186,'Parametry a typy produktů'!C:D,2,0))</f>
        <v/>
      </c>
      <c r="C186" s="13" t="str" cm="1">
        <f t="array" ref="C186">IF(A186="","",_xlfn.XLOOKUP(B186,'Parametry a typy produktů'!D:D,'Parametry a typy produktů'!A:B,"Parametr nenalezen"))</f>
        <v/>
      </c>
      <c r="E186" s="30" t="str">
        <f>IF('CZ Alfanumerické hodnoty'!B186="","",HLOOKUP('CZ Alfanumerické hodnoty'!E186,'Parametry a typy produktů'!$F$1:$CW$3,2,0))</f>
        <v/>
      </c>
      <c r="F186" s="43" t="str">
        <f>IF($B186="","",IFERROR(IF(VLOOKUP($B186,$B$2:$O185,5,0)="","",VLOOKUP($B186,$B$2:$O185,5,0)),""))</f>
        <v/>
      </c>
      <c r="G186" s="43" t="str">
        <f>IF($B186="","",IFERROR(IF(VLOOKUP($B186,$B$2:$O185,6,0)="","",VLOOKUP($B186,$B$2:$O185,6,0)),""))</f>
        <v/>
      </c>
      <c r="H186" s="43" t="str">
        <f>IF($B186="","",IFERROR(IF(VLOOKUP($B186,$B$2:$O185,7,0)="","",VLOOKUP($B186,$B$2:$O185,7,0)),""))</f>
        <v/>
      </c>
      <c r="I186" s="43" t="str">
        <f>IF($B186="","",IFERROR(IF(VLOOKUP($B186,$B$2:$O185,8,0)="","",VLOOKUP($B186,$B$2:$O185,8,0)),""))</f>
        <v/>
      </c>
      <c r="J186" s="43" t="str">
        <f>IF($B186="","",IFERROR(IF(VLOOKUP($B186,$B$2:$O185,9,0)="","",VLOOKUP($B186,$B$2:$O185,9,0)),""))</f>
        <v/>
      </c>
      <c r="K186" s="43" t="str">
        <f>IF($B186="","",IFERROR(IF(VLOOKUP($B186,$B$2:$O185,10,0)="","",VLOOKUP($B186,$B$2:$O185,10,0)),""))</f>
        <v/>
      </c>
      <c r="L186" s="43" t="str">
        <f>IF($B186="","",IFERROR(IF(VLOOKUP($B186,$B$2:$O185,11,0)="","",VLOOKUP($B186,$B$2:$O185,11,0)),""))</f>
        <v/>
      </c>
      <c r="M186" s="43" t="str">
        <f>IF($B186="","",IFERROR(IF(VLOOKUP($B186,$B$2:$O185,12,0)="","",VLOOKUP($B186,$B$2:$O185,12,0)),""))</f>
        <v/>
      </c>
      <c r="N186" s="43" t="str">
        <f>IF($B186="","",IFERROR(IF(VLOOKUP($B186,$B$2:$O185,13,0)="","",VLOOKUP($B186,$B$2:$O185,13,0)),""))</f>
        <v/>
      </c>
      <c r="O186" s="43" t="str">
        <f>IF($B186="","",IFERROR(IF(VLOOKUP($B186,$B$2:$O185,14,0)="","",VLOOKUP($B186,$B$2:$O185,14,0)),""))</f>
        <v/>
      </c>
    </row>
    <row r="187" spans="1:15" x14ac:dyDescent="0.25">
      <c r="A187" t="str" cm="1">
        <f t="array" ref="A187">IF(OR(B187="",E187=""),"",CONCATENATE(IFERROR(IF(SEARCH(B187,_xlfn.TEXTJOIN(",",TRUE,IF(E$2:E186=E187,B$2:B186,"")))&gt;0,"Duplikát parametru","Parametr OK"),"Parametr OK"),"; ",MATCH(B187,B:B,0)))</f>
        <v/>
      </c>
      <c r="B187" t="str">
        <f>IF('CZ Alfanumerické hodnoty'!B187="","",VLOOKUP('CZ Alfanumerické hodnoty'!B187,'Parametry a typy produktů'!C:D,2,0))</f>
        <v/>
      </c>
      <c r="C187" s="13" t="str" cm="1">
        <f t="array" ref="C187">IF(A187="","",_xlfn.XLOOKUP(B187,'Parametry a typy produktů'!D:D,'Parametry a typy produktů'!A:B,"Parametr nenalezen"))</f>
        <v/>
      </c>
      <c r="E187" s="30" t="str">
        <f>IF('CZ Alfanumerické hodnoty'!B187="","",HLOOKUP('CZ Alfanumerické hodnoty'!E187,'Parametry a typy produktů'!$F$1:$CW$3,2,0))</f>
        <v/>
      </c>
      <c r="F187" s="43" t="str">
        <f>IF($B187="","",IFERROR(IF(VLOOKUP($B187,$B$2:$O186,5,0)="","",VLOOKUP($B187,$B$2:$O186,5,0)),""))</f>
        <v/>
      </c>
      <c r="G187" s="43" t="str">
        <f>IF($B187="","",IFERROR(IF(VLOOKUP($B187,$B$2:$O186,6,0)="","",VLOOKUP($B187,$B$2:$O186,6,0)),""))</f>
        <v/>
      </c>
      <c r="H187" s="43" t="str">
        <f>IF($B187="","",IFERROR(IF(VLOOKUP($B187,$B$2:$O186,7,0)="","",VLOOKUP($B187,$B$2:$O186,7,0)),""))</f>
        <v/>
      </c>
      <c r="I187" s="43" t="str">
        <f>IF($B187="","",IFERROR(IF(VLOOKUP($B187,$B$2:$O186,8,0)="","",VLOOKUP($B187,$B$2:$O186,8,0)),""))</f>
        <v/>
      </c>
      <c r="J187" s="43" t="str">
        <f>IF($B187="","",IFERROR(IF(VLOOKUP($B187,$B$2:$O186,9,0)="","",VLOOKUP($B187,$B$2:$O186,9,0)),""))</f>
        <v/>
      </c>
      <c r="K187" s="43" t="str">
        <f>IF($B187="","",IFERROR(IF(VLOOKUP($B187,$B$2:$O186,10,0)="","",VLOOKUP($B187,$B$2:$O186,10,0)),""))</f>
        <v/>
      </c>
      <c r="L187" s="43" t="str">
        <f>IF($B187="","",IFERROR(IF(VLOOKUP($B187,$B$2:$O186,11,0)="","",VLOOKUP($B187,$B$2:$O186,11,0)),""))</f>
        <v/>
      </c>
      <c r="M187" s="43" t="str">
        <f>IF($B187="","",IFERROR(IF(VLOOKUP($B187,$B$2:$O186,12,0)="","",VLOOKUP($B187,$B$2:$O186,12,0)),""))</f>
        <v/>
      </c>
      <c r="N187" s="43" t="str">
        <f>IF($B187="","",IFERROR(IF(VLOOKUP($B187,$B$2:$O186,13,0)="","",VLOOKUP($B187,$B$2:$O186,13,0)),""))</f>
        <v/>
      </c>
      <c r="O187" s="43" t="str">
        <f>IF($B187="","",IFERROR(IF(VLOOKUP($B187,$B$2:$O186,14,0)="","",VLOOKUP($B187,$B$2:$O186,14,0)),""))</f>
        <v/>
      </c>
    </row>
    <row r="188" spans="1:15" x14ac:dyDescent="0.25">
      <c r="A188" t="str" cm="1">
        <f t="array" ref="A188">IF(OR(B188="",E188=""),"",CONCATENATE(IFERROR(IF(SEARCH(B188,_xlfn.TEXTJOIN(",",TRUE,IF(E$2:E187=E188,B$2:B187,"")))&gt;0,"Duplikát parametru","Parametr OK"),"Parametr OK"),"; ",MATCH(B188,B:B,0)))</f>
        <v/>
      </c>
      <c r="B188" t="str">
        <f>IF('CZ Alfanumerické hodnoty'!B188="","",VLOOKUP('CZ Alfanumerické hodnoty'!B188,'Parametry a typy produktů'!C:D,2,0))</f>
        <v/>
      </c>
      <c r="C188" s="13" t="str" cm="1">
        <f t="array" ref="C188">IF(A188="","",_xlfn.XLOOKUP(B188,'Parametry a typy produktů'!D:D,'Parametry a typy produktů'!A:B,"Parametr nenalezen"))</f>
        <v/>
      </c>
      <c r="E188" s="30" t="str">
        <f>IF('CZ Alfanumerické hodnoty'!B188="","",HLOOKUP('CZ Alfanumerické hodnoty'!E188,'Parametry a typy produktů'!$F$1:$CW$3,2,0))</f>
        <v/>
      </c>
      <c r="F188" s="43" t="str">
        <f>IF($B188="","",IFERROR(IF(VLOOKUP($B188,$B$2:$O187,5,0)="","",VLOOKUP($B188,$B$2:$O187,5,0)),""))</f>
        <v/>
      </c>
      <c r="G188" s="43" t="str">
        <f>IF($B188="","",IFERROR(IF(VLOOKUP($B188,$B$2:$O187,6,0)="","",VLOOKUP($B188,$B$2:$O187,6,0)),""))</f>
        <v/>
      </c>
      <c r="H188" s="43" t="str">
        <f>IF($B188="","",IFERROR(IF(VLOOKUP($B188,$B$2:$O187,7,0)="","",VLOOKUP($B188,$B$2:$O187,7,0)),""))</f>
        <v/>
      </c>
      <c r="I188" s="43" t="str">
        <f>IF($B188="","",IFERROR(IF(VLOOKUP($B188,$B$2:$O187,8,0)="","",VLOOKUP($B188,$B$2:$O187,8,0)),""))</f>
        <v/>
      </c>
      <c r="J188" s="43" t="str">
        <f>IF($B188="","",IFERROR(IF(VLOOKUP($B188,$B$2:$O187,9,0)="","",VLOOKUP($B188,$B$2:$O187,9,0)),""))</f>
        <v/>
      </c>
      <c r="K188" s="43" t="str">
        <f>IF($B188="","",IFERROR(IF(VLOOKUP($B188,$B$2:$O187,10,0)="","",VLOOKUP($B188,$B$2:$O187,10,0)),""))</f>
        <v/>
      </c>
      <c r="L188" s="43" t="str">
        <f>IF($B188="","",IFERROR(IF(VLOOKUP($B188,$B$2:$O187,11,0)="","",VLOOKUP($B188,$B$2:$O187,11,0)),""))</f>
        <v/>
      </c>
      <c r="M188" s="43" t="str">
        <f>IF($B188="","",IFERROR(IF(VLOOKUP($B188,$B$2:$O187,12,0)="","",VLOOKUP($B188,$B$2:$O187,12,0)),""))</f>
        <v/>
      </c>
      <c r="N188" s="43" t="str">
        <f>IF($B188="","",IFERROR(IF(VLOOKUP($B188,$B$2:$O187,13,0)="","",VLOOKUP($B188,$B$2:$O187,13,0)),""))</f>
        <v/>
      </c>
      <c r="O188" s="43" t="str">
        <f>IF($B188="","",IFERROR(IF(VLOOKUP($B188,$B$2:$O187,14,0)="","",VLOOKUP($B188,$B$2:$O187,14,0)),""))</f>
        <v/>
      </c>
    </row>
    <row r="189" spans="1:15" x14ac:dyDescent="0.25">
      <c r="A189" t="str" cm="1">
        <f t="array" ref="A189">IF(OR(B189="",E189=""),"",CONCATENATE(IFERROR(IF(SEARCH(B189,_xlfn.TEXTJOIN(",",TRUE,IF(E$2:E188=E189,B$2:B188,"")))&gt;0,"Duplikát parametru","Parametr OK"),"Parametr OK"),"; ",MATCH(B189,B:B,0)))</f>
        <v/>
      </c>
      <c r="B189" t="str">
        <f>IF('CZ Alfanumerické hodnoty'!B189="","",VLOOKUP('CZ Alfanumerické hodnoty'!B189,'Parametry a typy produktů'!C:D,2,0))</f>
        <v/>
      </c>
      <c r="C189" s="13" t="str" cm="1">
        <f t="array" ref="C189">IF(A189="","",_xlfn.XLOOKUP(B189,'Parametry a typy produktů'!D:D,'Parametry a typy produktů'!A:B,"Parametr nenalezen"))</f>
        <v/>
      </c>
      <c r="E189" s="30" t="str">
        <f>IF('CZ Alfanumerické hodnoty'!B189="","",HLOOKUP('CZ Alfanumerické hodnoty'!E189,'Parametry a typy produktů'!$F$1:$CW$3,2,0))</f>
        <v/>
      </c>
      <c r="F189" s="43" t="str">
        <f>IF($B189="","",IFERROR(IF(VLOOKUP($B189,$B$2:$O188,5,0)="","",VLOOKUP($B189,$B$2:$O188,5,0)),""))</f>
        <v/>
      </c>
      <c r="G189" s="43" t="str">
        <f>IF($B189="","",IFERROR(IF(VLOOKUP($B189,$B$2:$O188,6,0)="","",VLOOKUP($B189,$B$2:$O188,6,0)),""))</f>
        <v/>
      </c>
      <c r="H189" s="43" t="str">
        <f>IF($B189="","",IFERROR(IF(VLOOKUP($B189,$B$2:$O188,7,0)="","",VLOOKUP($B189,$B$2:$O188,7,0)),""))</f>
        <v/>
      </c>
      <c r="I189" s="43" t="str">
        <f>IF($B189="","",IFERROR(IF(VLOOKUP($B189,$B$2:$O188,8,0)="","",VLOOKUP($B189,$B$2:$O188,8,0)),""))</f>
        <v/>
      </c>
      <c r="J189" s="43" t="str">
        <f>IF($B189="","",IFERROR(IF(VLOOKUP($B189,$B$2:$O188,9,0)="","",VLOOKUP($B189,$B$2:$O188,9,0)),""))</f>
        <v/>
      </c>
      <c r="K189" s="43" t="str">
        <f>IF($B189="","",IFERROR(IF(VLOOKUP($B189,$B$2:$O188,10,0)="","",VLOOKUP($B189,$B$2:$O188,10,0)),""))</f>
        <v/>
      </c>
      <c r="L189" s="43" t="str">
        <f>IF($B189="","",IFERROR(IF(VLOOKUP($B189,$B$2:$O188,11,0)="","",VLOOKUP($B189,$B$2:$O188,11,0)),""))</f>
        <v/>
      </c>
      <c r="M189" s="43" t="str">
        <f>IF($B189="","",IFERROR(IF(VLOOKUP($B189,$B$2:$O188,12,0)="","",VLOOKUP($B189,$B$2:$O188,12,0)),""))</f>
        <v/>
      </c>
      <c r="N189" s="43" t="str">
        <f>IF($B189="","",IFERROR(IF(VLOOKUP($B189,$B$2:$O188,13,0)="","",VLOOKUP($B189,$B$2:$O188,13,0)),""))</f>
        <v/>
      </c>
      <c r="O189" s="43" t="str">
        <f>IF($B189="","",IFERROR(IF(VLOOKUP($B189,$B$2:$O188,14,0)="","",VLOOKUP($B189,$B$2:$O188,14,0)),""))</f>
        <v/>
      </c>
    </row>
    <row r="190" spans="1:15" x14ac:dyDescent="0.25">
      <c r="A190" t="str" cm="1">
        <f t="array" ref="A190">IF(OR(B190="",E190=""),"",CONCATENATE(IFERROR(IF(SEARCH(B190,_xlfn.TEXTJOIN(",",TRUE,IF(E$2:E189=E190,B$2:B189,"")))&gt;0,"Duplikát parametru","Parametr OK"),"Parametr OK"),"; ",MATCH(B190,B:B,0)))</f>
        <v/>
      </c>
      <c r="B190" t="str">
        <f>IF('CZ Alfanumerické hodnoty'!B190="","",VLOOKUP('CZ Alfanumerické hodnoty'!B190,'Parametry a typy produktů'!C:D,2,0))</f>
        <v/>
      </c>
      <c r="C190" s="13" t="str" cm="1">
        <f t="array" ref="C190">IF(A190="","",_xlfn.XLOOKUP(B190,'Parametry a typy produktů'!D:D,'Parametry a typy produktů'!A:B,"Parametr nenalezen"))</f>
        <v/>
      </c>
      <c r="E190" s="30" t="str">
        <f>IF('CZ Alfanumerické hodnoty'!B190="","",HLOOKUP('CZ Alfanumerické hodnoty'!E190,'Parametry a typy produktů'!$F$1:$CW$3,2,0))</f>
        <v/>
      </c>
      <c r="F190" s="43" t="str">
        <f>IF($B190="","",IFERROR(IF(VLOOKUP($B190,$B$2:$O189,5,0)="","",VLOOKUP($B190,$B$2:$O189,5,0)),""))</f>
        <v/>
      </c>
      <c r="G190" s="43" t="str">
        <f>IF($B190="","",IFERROR(IF(VLOOKUP($B190,$B$2:$O189,6,0)="","",VLOOKUP($B190,$B$2:$O189,6,0)),""))</f>
        <v/>
      </c>
      <c r="H190" s="43" t="str">
        <f>IF($B190="","",IFERROR(IF(VLOOKUP($B190,$B$2:$O189,7,0)="","",VLOOKUP($B190,$B$2:$O189,7,0)),""))</f>
        <v/>
      </c>
      <c r="I190" s="43" t="str">
        <f>IF($B190="","",IFERROR(IF(VLOOKUP($B190,$B$2:$O189,8,0)="","",VLOOKUP($B190,$B$2:$O189,8,0)),""))</f>
        <v/>
      </c>
      <c r="J190" s="43" t="str">
        <f>IF($B190="","",IFERROR(IF(VLOOKUP($B190,$B$2:$O189,9,0)="","",VLOOKUP($B190,$B$2:$O189,9,0)),""))</f>
        <v/>
      </c>
      <c r="K190" s="43" t="str">
        <f>IF($B190="","",IFERROR(IF(VLOOKUP($B190,$B$2:$O189,10,0)="","",VLOOKUP($B190,$B$2:$O189,10,0)),""))</f>
        <v/>
      </c>
      <c r="L190" s="43" t="str">
        <f>IF($B190="","",IFERROR(IF(VLOOKUP($B190,$B$2:$O189,11,0)="","",VLOOKUP($B190,$B$2:$O189,11,0)),""))</f>
        <v/>
      </c>
      <c r="M190" s="43" t="str">
        <f>IF($B190="","",IFERROR(IF(VLOOKUP($B190,$B$2:$O189,12,0)="","",VLOOKUP($B190,$B$2:$O189,12,0)),""))</f>
        <v/>
      </c>
      <c r="N190" s="43" t="str">
        <f>IF($B190="","",IFERROR(IF(VLOOKUP($B190,$B$2:$O189,13,0)="","",VLOOKUP($B190,$B$2:$O189,13,0)),""))</f>
        <v/>
      </c>
      <c r="O190" s="43" t="str">
        <f>IF($B190="","",IFERROR(IF(VLOOKUP($B190,$B$2:$O189,14,0)="","",VLOOKUP($B190,$B$2:$O189,14,0)),""))</f>
        <v/>
      </c>
    </row>
    <row r="191" spans="1:15" x14ac:dyDescent="0.25">
      <c r="A191" t="str" cm="1">
        <f t="array" ref="A191">IF(OR(B191="",E191=""),"",CONCATENATE(IFERROR(IF(SEARCH(B191,_xlfn.TEXTJOIN(",",TRUE,IF(E$2:E190=E191,B$2:B190,"")))&gt;0,"Duplikát parametru","Parametr OK"),"Parametr OK"),"; ",MATCH(B191,B:B,0)))</f>
        <v/>
      </c>
      <c r="B191" t="str">
        <f>IF('CZ Alfanumerické hodnoty'!B191="","",VLOOKUP('CZ Alfanumerické hodnoty'!B191,'Parametry a typy produktů'!C:D,2,0))</f>
        <v/>
      </c>
      <c r="C191" s="13" t="str" cm="1">
        <f t="array" ref="C191">IF(A191="","",_xlfn.XLOOKUP(B191,'Parametry a typy produktů'!D:D,'Parametry a typy produktů'!A:B,"Parametr nenalezen"))</f>
        <v/>
      </c>
      <c r="E191" s="30" t="str">
        <f>IF('CZ Alfanumerické hodnoty'!B191="","",HLOOKUP('CZ Alfanumerické hodnoty'!E191,'Parametry a typy produktů'!$F$1:$CW$3,2,0))</f>
        <v/>
      </c>
      <c r="F191" s="43" t="str">
        <f>IF($B191="","",IFERROR(IF(VLOOKUP($B191,$B$2:$O190,5,0)="","",VLOOKUP($B191,$B$2:$O190,5,0)),""))</f>
        <v/>
      </c>
      <c r="G191" s="43" t="str">
        <f>IF($B191="","",IFERROR(IF(VLOOKUP($B191,$B$2:$O190,6,0)="","",VLOOKUP($B191,$B$2:$O190,6,0)),""))</f>
        <v/>
      </c>
      <c r="H191" s="43" t="str">
        <f>IF($B191="","",IFERROR(IF(VLOOKUP($B191,$B$2:$O190,7,0)="","",VLOOKUP($B191,$B$2:$O190,7,0)),""))</f>
        <v/>
      </c>
      <c r="I191" s="43" t="str">
        <f>IF($B191="","",IFERROR(IF(VLOOKUP($B191,$B$2:$O190,8,0)="","",VLOOKUP($B191,$B$2:$O190,8,0)),""))</f>
        <v/>
      </c>
      <c r="J191" s="43" t="str">
        <f>IF($B191="","",IFERROR(IF(VLOOKUP($B191,$B$2:$O190,9,0)="","",VLOOKUP($B191,$B$2:$O190,9,0)),""))</f>
        <v/>
      </c>
      <c r="K191" s="43" t="str">
        <f>IF($B191="","",IFERROR(IF(VLOOKUP($B191,$B$2:$O190,10,0)="","",VLOOKUP($B191,$B$2:$O190,10,0)),""))</f>
        <v/>
      </c>
      <c r="L191" s="43" t="str">
        <f>IF($B191="","",IFERROR(IF(VLOOKUP($B191,$B$2:$O190,11,0)="","",VLOOKUP($B191,$B$2:$O190,11,0)),""))</f>
        <v/>
      </c>
      <c r="M191" s="43" t="str">
        <f>IF($B191="","",IFERROR(IF(VLOOKUP($B191,$B$2:$O190,12,0)="","",VLOOKUP($B191,$B$2:$O190,12,0)),""))</f>
        <v/>
      </c>
      <c r="N191" s="43" t="str">
        <f>IF($B191="","",IFERROR(IF(VLOOKUP($B191,$B$2:$O190,13,0)="","",VLOOKUP($B191,$B$2:$O190,13,0)),""))</f>
        <v/>
      </c>
      <c r="O191" s="43" t="str">
        <f>IF($B191="","",IFERROR(IF(VLOOKUP($B191,$B$2:$O190,14,0)="","",VLOOKUP($B191,$B$2:$O190,14,0)),""))</f>
        <v/>
      </c>
    </row>
    <row r="192" spans="1:15" x14ac:dyDescent="0.25">
      <c r="A192" t="str" cm="1">
        <f t="array" ref="A192">IF(OR(B192="",E192=""),"",CONCATENATE(IFERROR(IF(SEARCH(B192,_xlfn.TEXTJOIN(",",TRUE,IF(E$2:E191=E192,B$2:B191,"")))&gt;0,"Duplikát parametru","Parametr OK"),"Parametr OK"),"; ",MATCH(B192,B:B,0)))</f>
        <v/>
      </c>
      <c r="B192" t="str">
        <f>IF('CZ Alfanumerické hodnoty'!B192="","",VLOOKUP('CZ Alfanumerické hodnoty'!B192,'Parametry a typy produktů'!C:D,2,0))</f>
        <v/>
      </c>
      <c r="C192" s="13" t="str" cm="1">
        <f t="array" ref="C192">IF(A192="","",_xlfn.XLOOKUP(B192,'Parametry a typy produktů'!D:D,'Parametry a typy produktů'!A:B,"Parametr nenalezen"))</f>
        <v/>
      </c>
      <c r="E192" s="30" t="str">
        <f>IF('CZ Alfanumerické hodnoty'!B192="","",HLOOKUP('CZ Alfanumerické hodnoty'!E192,'Parametry a typy produktů'!$F$1:$CW$3,2,0))</f>
        <v/>
      </c>
      <c r="F192" s="43" t="str">
        <f>IF($B192="","",IFERROR(IF(VLOOKUP($B192,$B$2:$O191,5,0)="","",VLOOKUP($B192,$B$2:$O191,5,0)),""))</f>
        <v/>
      </c>
      <c r="G192" s="43" t="str">
        <f>IF($B192="","",IFERROR(IF(VLOOKUP($B192,$B$2:$O191,6,0)="","",VLOOKUP($B192,$B$2:$O191,6,0)),""))</f>
        <v/>
      </c>
      <c r="H192" s="43" t="str">
        <f>IF($B192="","",IFERROR(IF(VLOOKUP($B192,$B$2:$O191,7,0)="","",VLOOKUP($B192,$B$2:$O191,7,0)),""))</f>
        <v/>
      </c>
      <c r="I192" s="43" t="str">
        <f>IF($B192="","",IFERROR(IF(VLOOKUP($B192,$B$2:$O191,8,0)="","",VLOOKUP($B192,$B$2:$O191,8,0)),""))</f>
        <v/>
      </c>
      <c r="J192" s="43" t="str">
        <f>IF($B192="","",IFERROR(IF(VLOOKUP($B192,$B$2:$O191,9,0)="","",VLOOKUP($B192,$B$2:$O191,9,0)),""))</f>
        <v/>
      </c>
      <c r="K192" s="43" t="str">
        <f>IF($B192="","",IFERROR(IF(VLOOKUP($B192,$B$2:$O191,10,0)="","",VLOOKUP($B192,$B$2:$O191,10,0)),""))</f>
        <v/>
      </c>
      <c r="L192" s="43" t="str">
        <f>IF($B192="","",IFERROR(IF(VLOOKUP($B192,$B$2:$O191,11,0)="","",VLOOKUP($B192,$B$2:$O191,11,0)),""))</f>
        <v/>
      </c>
      <c r="M192" s="43" t="str">
        <f>IF($B192="","",IFERROR(IF(VLOOKUP($B192,$B$2:$O191,12,0)="","",VLOOKUP($B192,$B$2:$O191,12,0)),""))</f>
        <v/>
      </c>
      <c r="N192" s="43" t="str">
        <f>IF($B192="","",IFERROR(IF(VLOOKUP($B192,$B$2:$O191,13,0)="","",VLOOKUP($B192,$B$2:$O191,13,0)),""))</f>
        <v/>
      </c>
      <c r="O192" s="43" t="str">
        <f>IF($B192="","",IFERROR(IF(VLOOKUP($B192,$B$2:$O191,14,0)="","",VLOOKUP($B192,$B$2:$O191,14,0)),""))</f>
        <v/>
      </c>
    </row>
    <row r="193" spans="1:15" x14ac:dyDescent="0.25">
      <c r="A193" t="str" cm="1">
        <f t="array" ref="A193">IF(OR(B193="",E193=""),"",CONCATENATE(IFERROR(IF(SEARCH(B193,_xlfn.TEXTJOIN(",",TRUE,IF(E$2:E192=E193,B$2:B192,"")))&gt;0,"Duplikát parametru","Parametr OK"),"Parametr OK"),"; ",MATCH(B193,B:B,0)))</f>
        <v/>
      </c>
      <c r="B193" t="str">
        <f>IF('CZ Alfanumerické hodnoty'!B193="","",VLOOKUP('CZ Alfanumerické hodnoty'!B193,'Parametry a typy produktů'!C:D,2,0))</f>
        <v/>
      </c>
      <c r="C193" s="13" t="str" cm="1">
        <f t="array" ref="C193">IF(A193="","",_xlfn.XLOOKUP(B193,'Parametry a typy produktů'!D:D,'Parametry a typy produktů'!A:B,"Parametr nenalezen"))</f>
        <v/>
      </c>
      <c r="E193" s="30" t="str">
        <f>IF('CZ Alfanumerické hodnoty'!B193="","",HLOOKUP('CZ Alfanumerické hodnoty'!E193,'Parametry a typy produktů'!$F$1:$CW$3,2,0))</f>
        <v/>
      </c>
      <c r="F193" s="43" t="str">
        <f>IF($B193="","",IFERROR(IF(VLOOKUP($B193,$B$2:$O192,5,0)="","",VLOOKUP($B193,$B$2:$O192,5,0)),""))</f>
        <v/>
      </c>
      <c r="G193" s="43" t="str">
        <f>IF($B193="","",IFERROR(IF(VLOOKUP($B193,$B$2:$O192,6,0)="","",VLOOKUP($B193,$B$2:$O192,6,0)),""))</f>
        <v/>
      </c>
      <c r="H193" s="43" t="str">
        <f>IF($B193="","",IFERROR(IF(VLOOKUP($B193,$B$2:$O192,7,0)="","",VLOOKUP($B193,$B$2:$O192,7,0)),""))</f>
        <v/>
      </c>
      <c r="I193" s="43" t="str">
        <f>IF($B193="","",IFERROR(IF(VLOOKUP($B193,$B$2:$O192,8,0)="","",VLOOKUP($B193,$B$2:$O192,8,0)),""))</f>
        <v/>
      </c>
      <c r="J193" s="43" t="str">
        <f>IF($B193="","",IFERROR(IF(VLOOKUP($B193,$B$2:$O192,9,0)="","",VLOOKUP($B193,$B$2:$O192,9,0)),""))</f>
        <v/>
      </c>
      <c r="K193" s="43" t="str">
        <f>IF($B193="","",IFERROR(IF(VLOOKUP($B193,$B$2:$O192,10,0)="","",VLOOKUP($B193,$B$2:$O192,10,0)),""))</f>
        <v/>
      </c>
      <c r="L193" s="43" t="str">
        <f>IF($B193="","",IFERROR(IF(VLOOKUP($B193,$B$2:$O192,11,0)="","",VLOOKUP($B193,$B$2:$O192,11,0)),""))</f>
        <v/>
      </c>
      <c r="M193" s="43" t="str">
        <f>IF($B193="","",IFERROR(IF(VLOOKUP($B193,$B$2:$O192,12,0)="","",VLOOKUP($B193,$B$2:$O192,12,0)),""))</f>
        <v/>
      </c>
      <c r="N193" s="43" t="str">
        <f>IF($B193="","",IFERROR(IF(VLOOKUP($B193,$B$2:$O192,13,0)="","",VLOOKUP($B193,$B$2:$O192,13,0)),""))</f>
        <v/>
      </c>
      <c r="O193" s="43" t="str">
        <f>IF($B193="","",IFERROR(IF(VLOOKUP($B193,$B$2:$O192,14,0)="","",VLOOKUP($B193,$B$2:$O192,14,0)),""))</f>
        <v/>
      </c>
    </row>
    <row r="194" spans="1:15" x14ac:dyDescent="0.25">
      <c r="A194" t="str" cm="1">
        <f t="array" ref="A194">IF(OR(B194="",E194=""),"",CONCATENATE(IFERROR(IF(SEARCH(B194,_xlfn.TEXTJOIN(",",TRUE,IF(E$2:E193=E194,B$2:B193,"")))&gt;0,"Duplikát parametru","Parametr OK"),"Parametr OK"),"; ",MATCH(B194,B:B,0)))</f>
        <v/>
      </c>
      <c r="B194" t="str">
        <f>IF('CZ Alfanumerické hodnoty'!B194="","",VLOOKUP('CZ Alfanumerické hodnoty'!B194,'Parametry a typy produktů'!C:D,2,0))</f>
        <v/>
      </c>
      <c r="C194" s="13" t="str" cm="1">
        <f t="array" ref="C194">IF(A194="","",_xlfn.XLOOKUP(B194,'Parametry a typy produktů'!D:D,'Parametry a typy produktů'!A:B,"Parametr nenalezen"))</f>
        <v/>
      </c>
      <c r="E194" s="30" t="str">
        <f>IF('CZ Alfanumerické hodnoty'!B194="","",HLOOKUP('CZ Alfanumerické hodnoty'!E194,'Parametry a typy produktů'!$F$1:$CW$3,2,0))</f>
        <v/>
      </c>
      <c r="F194" s="43" t="str">
        <f>IF($B194="","",IFERROR(IF(VLOOKUP($B194,$B$2:$O193,5,0)="","",VLOOKUP($B194,$B$2:$O193,5,0)),""))</f>
        <v/>
      </c>
      <c r="G194" s="43" t="str">
        <f>IF($B194="","",IFERROR(IF(VLOOKUP($B194,$B$2:$O193,6,0)="","",VLOOKUP($B194,$B$2:$O193,6,0)),""))</f>
        <v/>
      </c>
      <c r="H194" s="43" t="str">
        <f>IF($B194="","",IFERROR(IF(VLOOKUP($B194,$B$2:$O193,7,0)="","",VLOOKUP($B194,$B$2:$O193,7,0)),""))</f>
        <v/>
      </c>
      <c r="I194" s="43" t="str">
        <f>IF($B194="","",IFERROR(IF(VLOOKUP($B194,$B$2:$O193,8,0)="","",VLOOKUP($B194,$B$2:$O193,8,0)),""))</f>
        <v/>
      </c>
      <c r="J194" s="43" t="str">
        <f>IF($B194="","",IFERROR(IF(VLOOKUP($B194,$B$2:$O193,9,0)="","",VLOOKUP($B194,$B$2:$O193,9,0)),""))</f>
        <v/>
      </c>
      <c r="K194" s="43" t="str">
        <f>IF($B194="","",IFERROR(IF(VLOOKUP($B194,$B$2:$O193,10,0)="","",VLOOKUP($B194,$B$2:$O193,10,0)),""))</f>
        <v/>
      </c>
      <c r="L194" s="43" t="str">
        <f>IF($B194="","",IFERROR(IF(VLOOKUP($B194,$B$2:$O193,11,0)="","",VLOOKUP($B194,$B$2:$O193,11,0)),""))</f>
        <v/>
      </c>
      <c r="M194" s="43" t="str">
        <f>IF($B194="","",IFERROR(IF(VLOOKUP($B194,$B$2:$O193,12,0)="","",VLOOKUP($B194,$B$2:$O193,12,0)),""))</f>
        <v/>
      </c>
      <c r="N194" s="43" t="str">
        <f>IF($B194="","",IFERROR(IF(VLOOKUP($B194,$B$2:$O193,13,0)="","",VLOOKUP($B194,$B$2:$O193,13,0)),""))</f>
        <v/>
      </c>
      <c r="O194" s="43" t="str">
        <f>IF($B194="","",IFERROR(IF(VLOOKUP($B194,$B$2:$O193,14,0)="","",VLOOKUP($B194,$B$2:$O193,14,0)),""))</f>
        <v/>
      </c>
    </row>
    <row r="195" spans="1:15" x14ac:dyDescent="0.25">
      <c r="A195" t="str" cm="1">
        <f t="array" ref="A195">IF(OR(B195="",E195=""),"",CONCATENATE(IFERROR(IF(SEARCH(B195,_xlfn.TEXTJOIN(",",TRUE,IF(E$2:E194=E195,B$2:B194,"")))&gt;0,"Duplikát parametru","Parametr OK"),"Parametr OK"),"; ",MATCH(B195,B:B,0)))</f>
        <v/>
      </c>
      <c r="B195" t="str">
        <f>IF('CZ Alfanumerické hodnoty'!B195="","",VLOOKUP('CZ Alfanumerické hodnoty'!B195,'Parametry a typy produktů'!C:D,2,0))</f>
        <v/>
      </c>
      <c r="C195" s="13" t="str" cm="1">
        <f t="array" ref="C195">IF(A195="","",_xlfn.XLOOKUP(B195,'Parametry a typy produktů'!D:D,'Parametry a typy produktů'!A:B,"Parametr nenalezen"))</f>
        <v/>
      </c>
      <c r="E195" s="30" t="str">
        <f>IF('CZ Alfanumerické hodnoty'!B195="","",HLOOKUP('CZ Alfanumerické hodnoty'!E195,'Parametry a typy produktů'!$F$1:$CW$3,2,0))</f>
        <v/>
      </c>
      <c r="F195" s="43" t="str">
        <f>IF($B195="","",IFERROR(IF(VLOOKUP($B195,$B$2:$O194,5,0)="","",VLOOKUP($B195,$B$2:$O194,5,0)),""))</f>
        <v/>
      </c>
      <c r="G195" s="43" t="str">
        <f>IF($B195="","",IFERROR(IF(VLOOKUP($B195,$B$2:$O194,6,0)="","",VLOOKUP($B195,$B$2:$O194,6,0)),""))</f>
        <v/>
      </c>
      <c r="H195" s="43" t="str">
        <f>IF($B195="","",IFERROR(IF(VLOOKUP($B195,$B$2:$O194,7,0)="","",VLOOKUP($B195,$B$2:$O194,7,0)),""))</f>
        <v/>
      </c>
      <c r="I195" s="43" t="str">
        <f>IF($B195="","",IFERROR(IF(VLOOKUP($B195,$B$2:$O194,8,0)="","",VLOOKUP($B195,$B$2:$O194,8,0)),""))</f>
        <v/>
      </c>
      <c r="J195" s="43" t="str">
        <f>IF($B195="","",IFERROR(IF(VLOOKUP($B195,$B$2:$O194,9,0)="","",VLOOKUP($B195,$B$2:$O194,9,0)),""))</f>
        <v/>
      </c>
      <c r="K195" s="43" t="str">
        <f>IF($B195="","",IFERROR(IF(VLOOKUP($B195,$B$2:$O194,10,0)="","",VLOOKUP($B195,$B$2:$O194,10,0)),""))</f>
        <v/>
      </c>
      <c r="L195" s="43" t="str">
        <f>IF($B195="","",IFERROR(IF(VLOOKUP($B195,$B$2:$O194,11,0)="","",VLOOKUP($B195,$B$2:$O194,11,0)),""))</f>
        <v/>
      </c>
      <c r="M195" s="43" t="str">
        <f>IF($B195="","",IFERROR(IF(VLOOKUP($B195,$B$2:$O194,12,0)="","",VLOOKUP($B195,$B$2:$O194,12,0)),""))</f>
        <v/>
      </c>
      <c r="N195" s="43" t="str">
        <f>IF($B195="","",IFERROR(IF(VLOOKUP($B195,$B$2:$O194,13,0)="","",VLOOKUP($B195,$B$2:$O194,13,0)),""))</f>
        <v/>
      </c>
      <c r="O195" s="43" t="str">
        <f>IF($B195="","",IFERROR(IF(VLOOKUP($B195,$B$2:$O194,14,0)="","",VLOOKUP($B195,$B$2:$O194,14,0)),""))</f>
        <v/>
      </c>
    </row>
    <row r="196" spans="1:15" x14ac:dyDescent="0.25">
      <c r="A196" t="str" cm="1">
        <f t="array" ref="A196">IF(OR(B196="",E196=""),"",CONCATENATE(IFERROR(IF(SEARCH(B196,_xlfn.TEXTJOIN(",",TRUE,IF(E$2:E195=E196,B$2:B195,"")))&gt;0,"Duplikát parametru","Parametr OK"),"Parametr OK"),"; ",MATCH(B196,B:B,0)))</f>
        <v/>
      </c>
      <c r="B196" t="str">
        <f>IF('CZ Alfanumerické hodnoty'!B196="","",VLOOKUP('CZ Alfanumerické hodnoty'!B196,'Parametry a typy produktů'!C:D,2,0))</f>
        <v/>
      </c>
      <c r="C196" s="13" t="str" cm="1">
        <f t="array" ref="C196">IF(A196="","",_xlfn.XLOOKUP(B196,'Parametry a typy produktů'!D:D,'Parametry a typy produktů'!A:B,"Parametr nenalezen"))</f>
        <v/>
      </c>
      <c r="E196" s="30" t="str">
        <f>IF('CZ Alfanumerické hodnoty'!B196="","",HLOOKUP('CZ Alfanumerické hodnoty'!E196,'Parametry a typy produktů'!$F$1:$CW$3,2,0))</f>
        <v/>
      </c>
      <c r="F196" s="43" t="str">
        <f>IF($B196="","",IFERROR(IF(VLOOKUP($B196,$B$2:$O195,5,0)="","",VLOOKUP($B196,$B$2:$O195,5,0)),""))</f>
        <v/>
      </c>
      <c r="G196" s="43" t="str">
        <f>IF($B196="","",IFERROR(IF(VLOOKUP($B196,$B$2:$O195,6,0)="","",VLOOKUP($B196,$B$2:$O195,6,0)),""))</f>
        <v/>
      </c>
      <c r="H196" s="43" t="str">
        <f>IF($B196="","",IFERROR(IF(VLOOKUP($B196,$B$2:$O195,7,0)="","",VLOOKUP($B196,$B$2:$O195,7,0)),""))</f>
        <v/>
      </c>
      <c r="I196" s="43" t="str">
        <f>IF($B196="","",IFERROR(IF(VLOOKUP($B196,$B$2:$O195,8,0)="","",VLOOKUP($B196,$B$2:$O195,8,0)),""))</f>
        <v/>
      </c>
      <c r="J196" s="43" t="str">
        <f>IF($B196="","",IFERROR(IF(VLOOKUP($B196,$B$2:$O195,9,0)="","",VLOOKUP($B196,$B$2:$O195,9,0)),""))</f>
        <v/>
      </c>
      <c r="K196" s="43" t="str">
        <f>IF($B196="","",IFERROR(IF(VLOOKUP($B196,$B$2:$O195,10,0)="","",VLOOKUP($B196,$B$2:$O195,10,0)),""))</f>
        <v/>
      </c>
      <c r="L196" s="43" t="str">
        <f>IF($B196="","",IFERROR(IF(VLOOKUP($B196,$B$2:$O195,11,0)="","",VLOOKUP($B196,$B$2:$O195,11,0)),""))</f>
        <v/>
      </c>
      <c r="M196" s="43" t="str">
        <f>IF($B196="","",IFERROR(IF(VLOOKUP($B196,$B$2:$O195,12,0)="","",VLOOKUP($B196,$B$2:$O195,12,0)),""))</f>
        <v/>
      </c>
      <c r="N196" s="43" t="str">
        <f>IF($B196="","",IFERROR(IF(VLOOKUP($B196,$B$2:$O195,13,0)="","",VLOOKUP($B196,$B$2:$O195,13,0)),""))</f>
        <v/>
      </c>
      <c r="O196" s="43" t="str">
        <f>IF($B196="","",IFERROR(IF(VLOOKUP($B196,$B$2:$O195,14,0)="","",VLOOKUP($B196,$B$2:$O195,14,0)),""))</f>
        <v/>
      </c>
    </row>
    <row r="197" spans="1:15" x14ac:dyDescent="0.25">
      <c r="A197" t="str" cm="1">
        <f t="array" ref="A197">IF(OR(B197="",E197=""),"",CONCATENATE(IFERROR(IF(SEARCH(B197,_xlfn.TEXTJOIN(",",TRUE,IF(E$2:E196=E197,B$2:B196,"")))&gt;0,"Duplikát parametru","Parametr OK"),"Parametr OK"),"; ",MATCH(B197,B:B,0)))</f>
        <v/>
      </c>
      <c r="B197" t="str">
        <f>IF('CZ Alfanumerické hodnoty'!B197="","",VLOOKUP('CZ Alfanumerické hodnoty'!B197,'Parametry a typy produktů'!C:D,2,0))</f>
        <v/>
      </c>
      <c r="C197" s="13" t="str" cm="1">
        <f t="array" ref="C197">IF(A197="","",_xlfn.XLOOKUP(B197,'Parametry a typy produktů'!D:D,'Parametry a typy produktů'!A:B,"Parametr nenalezen"))</f>
        <v/>
      </c>
      <c r="E197" s="30" t="str">
        <f>IF('CZ Alfanumerické hodnoty'!B197="","",HLOOKUP('CZ Alfanumerické hodnoty'!E197,'Parametry a typy produktů'!$F$1:$CW$3,2,0))</f>
        <v/>
      </c>
      <c r="F197" s="43" t="str">
        <f>IF($B197="","",IFERROR(IF(VLOOKUP($B197,$B$2:$O196,5,0)="","",VLOOKUP($B197,$B$2:$O196,5,0)),""))</f>
        <v/>
      </c>
      <c r="G197" s="43" t="str">
        <f>IF($B197="","",IFERROR(IF(VLOOKUP($B197,$B$2:$O196,6,0)="","",VLOOKUP($B197,$B$2:$O196,6,0)),""))</f>
        <v/>
      </c>
      <c r="H197" s="43" t="str">
        <f>IF($B197="","",IFERROR(IF(VLOOKUP($B197,$B$2:$O196,7,0)="","",VLOOKUP($B197,$B$2:$O196,7,0)),""))</f>
        <v/>
      </c>
      <c r="I197" s="43" t="str">
        <f>IF($B197="","",IFERROR(IF(VLOOKUP($B197,$B$2:$O196,8,0)="","",VLOOKUP($B197,$B$2:$O196,8,0)),""))</f>
        <v/>
      </c>
      <c r="J197" s="43" t="str">
        <f>IF($B197="","",IFERROR(IF(VLOOKUP($B197,$B$2:$O196,9,0)="","",VLOOKUP($B197,$B$2:$O196,9,0)),""))</f>
        <v/>
      </c>
      <c r="K197" s="43" t="str">
        <f>IF($B197="","",IFERROR(IF(VLOOKUP($B197,$B$2:$O196,10,0)="","",VLOOKUP($B197,$B$2:$O196,10,0)),""))</f>
        <v/>
      </c>
      <c r="L197" s="43" t="str">
        <f>IF($B197="","",IFERROR(IF(VLOOKUP($B197,$B$2:$O196,11,0)="","",VLOOKUP($B197,$B$2:$O196,11,0)),""))</f>
        <v/>
      </c>
      <c r="M197" s="43" t="str">
        <f>IF($B197="","",IFERROR(IF(VLOOKUP($B197,$B$2:$O196,12,0)="","",VLOOKUP($B197,$B$2:$O196,12,0)),""))</f>
        <v/>
      </c>
      <c r="N197" s="43" t="str">
        <f>IF($B197="","",IFERROR(IF(VLOOKUP($B197,$B$2:$O196,13,0)="","",VLOOKUP($B197,$B$2:$O196,13,0)),""))</f>
        <v/>
      </c>
      <c r="O197" s="43" t="str">
        <f>IF($B197="","",IFERROR(IF(VLOOKUP($B197,$B$2:$O196,14,0)="","",VLOOKUP($B197,$B$2:$O196,14,0)),""))</f>
        <v/>
      </c>
    </row>
    <row r="198" spans="1:15" x14ac:dyDescent="0.25">
      <c r="A198" t="str" cm="1">
        <f t="array" ref="A198">IF(OR(B198="",E198=""),"",CONCATENATE(IFERROR(IF(SEARCH(B198,_xlfn.TEXTJOIN(",",TRUE,IF(E$2:E197=E198,B$2:B197,"")))&gt;0,"Duplikát parametru","Parametr OK"),"Parametr OK"),"; ",MATCH(B198,B:B,0)))</f>
        <v/>
      </c>
      <c r="B198" t="str">
        <f>IF('CZ Alfanumerické hodnoty'!B198="","",VLOOKUP('CZ Alfanumerické hodnoty'!B198,'Parametry a typy produktů'!C:D,2,0))</f>
        <v/>
      </c>
      <c r="C198" s="13" t="str" cm="1">
        <f t="array" ref="C198">IF(A198="","",_xlfn.XLOOKUP(B198,'Parametry a typy produktů'!D:D,'Parametry a typy produktů'!A:B,"Parametr nenalezen"))</f>
        <v/>
      </c>
      <c r="E198" s="30" t="str">
        <f>IF('CZ Alfanumerické hodnoty'!B198="","",HLOOKUP('CZ Alfanumerické hodnoty'!E198,'Parametry a typy produktů'!$F$1:$CW$3,2,0))</f>
        <v/>
      </c>
      <c r="F198" s="43" t="str">
        <f>IF($B198="","",IFERROR(IF(VLOOKUP($B198,$B$2:$O197,5,0)="","",VLOOKUP($B198,$B$2:$O197,5,0)),""))</f>
        <v/>
      </c>
      <c r="G198" s="43" t="str">
        <f>IF($B198="","",IFERROR(IF(VLOOKUP($B198,$B$2:$O197,6,0)="","",VLOOKUP($B198,$B$2:$O197,6,0)),""))</f>
        <v/>
      </c>
      <c r="H198" s="43" t="str">
        <f>IF($B198="","",IFERROR(IF(VLOOKUP($B198,$B$2:$O197,7,0)="","",VLOOKUP($B198,$B$2:$O197,7,0)),""))</f>
        <v/>
      </c>
      <c r="I198" s="43" t="str">
        <f>IF($B198="","",IFERROR(IF(VLOOKUP($B198,$B$2:$O197,8,0)="","",VLOOKUP($B198,$B$2:$O197,8,0)),""))</f>
        <v/>
      </c>
      <c r="J198" s="43" t="str">
        <f>IF($B198="","",IFERROR(IF(VLOOKUP($B198,$B$2:$O197,9,0)="","",VLOOKUP($B198,$B$2:$O197,9,0)),""))</f>
        <v/>
      </c>
      <c r="K198" s="43" t="str">
        <f>IF($B198="","",IFERROR(IF(VLOOKUP($B198,$B$2:$O197,10,0)="","",VLOOKUP($B198,$B$2:$O197,10,0)),""))</f>
        <v/>
      </c>
      <c r="L198" s="43" t="str">
        <f>IF($B198="","",IFERROR(IF(VLOOKUP($B198,$B$2:$O197,11,0)="","",VLOOKUP($B198,$B$2:$O197,11,0)),""))</f>
        <v/>
      </c>
      <c r="M198" s="43" t="str">
        <f>IF($B198="","",IFERROR(IF(VLOOKUP($B198,$B$2:$O197,12,0)="","",VLOOKUP($B198,$B$2:$O197,12,0)),""))</f>
        <v/>
      </c>
      <c r="N198" s="43" t="str">
        <f>IF($B198="","",IFERROR(IF(VLOOKUP($B198,$B$2:$O197,13,0)="","",VLOOKUP($B198,$B$2:$O197,13,0)),""))</f>
        <v/>
      </c>
      <c r="O198" s="43" t="str">
        <f>IF($B198="","",IFERROR(IF(VLOOKUP($B198,$B$2:$O197,14,0)="","",VLOOKUP($B198,$B$2:$O197,14,0)),""))</f>
        <v/>
      </c>
    </row>
    <row r="199" spans="1:15" x14ac:dyDescent="0.25">
      <c r="A199" t="str" cm="1">
        <f t="array" ref="A199">IF(OR(B199="",E199=""),"",CONCATENATE(IFERROR(IF(SEARCH(B199,_xlfn.TEXTJOIN(",",TRUE,IF(E$2:E198=E199,B$2:B198,"")))&gt;0,"Duplikát parametru","Parametr OK"),"Parametr OK"),"; ",MATCH(B199,B:B,0)))</f>
        <v/>
      </c>
      <c r="B199" t="str">
        <f>IF('CZ Alfanumerické hodnoty'!B199="","",VLOOKUP('CZ Alfanumerické hodnoty'!B199,'Parametry a typy produktů'!C:D,2,0))</f>
        <v/>
      </c>
      <c r="C199" s="13" t="str" cm="1">
        <f t="array" ref="C199">IF(A199="","",_xlfn.XLOOKUP(B199,'Parametry a typy produktů'!D:D,'Parametry a typy produktů'!A:B,"Parametr nenalezen"))</f>
        <v/>
      </c>
      <c r="E199" s="30" t="str">
        <f>IF('CZ Alfanumerické hodnoty'!B199="","",HLOOKUP('CZ Alfanumerické hodnoty'!E199,'Parametry a typy produktů'!$F$1:$CW$3,2,0))</f>
        <v/>
      </c>
      <c r="F199" s="43" t="str">
        <f>IF($B199="","",IFERROR(IF(VLOOKUP($B199,$B$2:$O198,5,0)="","",VLOOKUP($B199,$B$2:$O198,5,0)),""))</f>
        <v/>
      </c>
      <c r="G199" s="43" t="str">
        <f>IF($B199="","",IFERROR(IF(VLOOKUP($B199,$B$2:$O198,6,0)="","",VLOOKUP($B199,$B$2:$O198,6,0)),""))</f>
        <v/>
      </c>
      <c r="H199" s="43" t="str">
        <f>IF($B199="","",IFERROR(IF(VLOOKUP($B199,$B$2:$O198,7,0)="","",VLOOKUP($B199,$B$2:$O198,7,0)),""))</f>
        <v/>
      </c>
      <c r="I199" s="43" t="str">
        <f>IF($B199="","",IFERROR(IF(VLOOKUP($B199,$B$2:$O198,8,0)="","",VLOOKUP($B199,$B$2:$O198,8,0)),""))</f>
        <v/>
      </c>
      <c r="J199" s="43" t="str">
        <f>IF($B199="","",IFERROR(IF(VLOOKUP($B199,$B$2:$O198,9,0)="","",VLOOKUP($B199,$B$2:$O198,9,0)),""))</f>
        <v/>
      </c>
      <c r="K199" s="43" t="str">
        <f>IF($B199="","",IFERROR(IF(VLOOKUP($B199,$B$2:$O198,10,0)="","",VLOOKUP($B199,$B$2:$O198,10,0)),""))</f>
        <v/>
      </c>
      <c r="L199" s="43" t="str">
        <f>IF($B199="","",IFERROR(IF(VLOOKUP($B199,$B$2:$O198,11,0)="","",VLOOKUP($B199,$B$2:$O198,11,0)),""))</f>
        <v/>
      </c>
      <c r="M199" s="43" t="str">
        <f>IF($B199="","",IFERROR(IF(VLOOKUP($B199,$B$2:$O198,12,0)="","",VLOOKUP($B199,$B$2:$O198,12,0)),""))</f>
        <v/>
      </c>
      <c r="N199" s="43" t="str">
        <f>IF($B199="","",IFERROR(IF(VLOOKUP($B199,$B$2:$O198,13,0)="","",VLOOKUP($B199,$B$2:$O198,13,0)),""))</f>
        <v/>
      </c>
      <c r="O199" s="43" t="str">
        <f>IF($B199="","",IFERROR(IF(VLOOKUP($B199,$B$2:$O198,14,0)="","",VLOOKUP($B199,$B$2:$O198,14,0)),""))</f>
        <v/>
      </c>
    </row>
    <row r="200" spans="1:15" x14ac:dyDescent="0.25">
      <c r="A200" t="str" cm="1">
        <f t="array" ref="A200">IF(OR(B200="",E200=""),"",CONCATENATE(IFERROR(IF(SEARCH(B200,_xlfn.TEXTJOIN(",",TRUE,IF(E$2:E199=E200,B$2:B199,"")))&gt;0,"Duplikát parametru","Parametr OK"),"Parametr OK"),"; ",MATCH(B200,B:B,0)))</f>
        <v/>
      </c>
      <c r="B200" t="str">
        <f>IF('CZ Alfanumerické hodnoty'!B200="","",VLOOKUP('CZ Alfanumerické hodnoty'!B200,'Parametry a typy produktů'!C:D,2,0))</f>
        <v/>
      </c>
      <c r="C200" s="13" t="str" cm="1">
        <f t="array" ref="C200">IF(A200="","",_xlfn.XLOOKUP(B200,'Parametry a typy produktů'!D:D,'Parametry a typy produktů'!A:B,"Parametr nenalezen"))</f>
        <v/>
      </c>
      <c r="E200" s="30" t="str">
        <f>IF('CZ Alfanumerické hodnoty'!B200="","",HLOOKUP('CZ Alfanumerické hodnoty'!E200,'Parametry a typy produktů'!$F$1:$CW$3,2,0))</f>
        <v/>
      </c>
      <c r="F200" s="43" t="str">
        <f>IF($B200="","",IFERROR(IF(VLOOKUP($B200,$B$2:$O199,5,0)="","",VLOOKUP($B200,$B$2:$O199,5,0)),""))</f>
        <v/>
      </c>
      <c r="G200" s="43" t="str">
        <f>IF($B200="","",IFERROR(IF(VLOOKUP($B200,$B$2:$O199,6,0)="","",VLOOKUP($B200,$B$2:$O199,6,0)),""))</f>
        <v/>
      </c>
      <c r="H200" s="43" t="str">
        <f>IF($B200="","",IFERROR(IF(VLOOKUP($B200,$B$2:$O199,7,0)="","",VLOOKUP($B200,$B$2:$O199,7,0)),""))</f>
        <v/>
      </c>
      <c r="I200" s="43" t="str">
        <f>IF($B200="","",IFERROR(IF(VLOOKUP($B200,$B$2:$O199,8,0)="","",VLOOKUP($B200,$B$2:$O199,8,0)),""))</f>
        <v/>
      </c>
      <c r="J200" s="43" t="str">
        <f>IF($B200="","",IFERROR(IF(VLOOKUP($B200,$B$2:$O199,9,0)="","",VLOOKUP($B200,$B$2:$O199,9,0)),""))</f>
        <v/>
      </c>
      <c r="K200" s="43" t="str">
        <f>IF($B200="","",IFERROR(IF(VLOOKUP($B200,$B$2:$O199,10,0)="","",VLOOKUP($B200,$B$2:$O199,10,0)),""))</f>
        <v/>
      </c>
      <c r="L200" s="43" t="str">
        <f>IF($B200="","",IFERROR(IF(VLOOKUP($B200,$B$2:$O199,11,0)="","",VLOOKUP($B200,$B$2:$O199,11,0)),""))</f>
        <v/>
      </c>
      <c r="M200" s="43" t="str">
        <f>IF($B200="","",IFERROR(IF(VLOOKUP($B200,$B$2:$O199,12,0)="","",VLOOKUP($B200,$B$2:$O199,12,0)),""))</f>
        <v/>
      </c>
      <c r="N200" s="43" t="str">
        <f>IF($B200="","",IFERROR(IF(VLOOKUP($B200,$B$2:$O199,13,0)="","",VLOOKUP($B200,$B$2:$O199,13,0)),""))</f>
        <v/>
      </c>
      <c r="O200" s="43" t="str">
        <f>IF($B200="","",IFERROR(IF(VLOOKUP($B200,$B$2:$O199,14,0)="","",VLOOKUP($B200,$B$2:$O199,14,0)),""))</f>
        <v/>
      </c>
    </row>
    <row r="201" spans="1:15" x14ac:dyDescent="0.25">
      <c r="A201" t="str" cm="1">
        <f t="array" ref="A201">IF(OR(B201="",E201=""),"",CONCATENATE(IFERROR(IF(SEARCH(B201,_xlfn.TEXTJOIN(",",TRUE,IF(E$2:E200=E201,B$2:B200,"")))&gt;0,"Duplikát parametru","Parametr OK"),"Parametr OK"),"; ",MATCH(B201,B:B,0)))</f>
        <v/>
      </c>
      <c r="B201" t="str">
        <f>IF('CZ Alfanumerické hodnoty'!B201="","",VLOOKUP('CZ Alfanumerické hodnoty'!B201,'Parametry a typy produktů'!C:D,2,0))</f>
        <v/>
      </c>
      <c r="C201" s="13" t="str" cm="1">
        <f t="array" ref="C201">IF(A201="","",_xlfn.XLOOKUP(B201,'Parametry a typy produktů'!D:D,'Parametry a typy produktů'!A:B,"Parametr nenalezen"))</f>
        <v/>
      </c>
      <c r="E201" s="30" t="str">
        <f>IF('CZ Alfanumerické hodnoty'!B201="","",HLOOKUP('CZ Alfanumerické hodnoty'!E201,'Parametry a typy produktů'!$F$1:$CW$3,2,0))</f>
        <v/>
      </c>
      <c r="F201" s="43" t="str">
        <f>IF($B201="","",IFERROR(IF(VLOOKUP($B201,$B$2:$O200,5,0)="","",VLOOKUP($B201,$B$2:$O200,5,0)),""))</f>
        <v/>
      </c>
      <c r="G201" s="43" t="str">
        <f>IF($B201="","",IFERROR(IF(VLOOKUP($B201,$B$2:$O200,6,0)="","",VLOOKUP($B201,$B$2:$O200,6,0)),""))</f>
        <v/>
      </c>
      <c r="H201" s="43" t="str">
        <f>IF($B201="","",IFERROR(IF(VLOOKUP($B201,$B$2:$O200,7,0)="","",VLOOKUP($B201,$B$2:$O200,7,0)),""))</f>
        <v/>
      </c>
      <c r="I201" s="43" t="str">
        <f>IF($B201="","",IFERROR(IF(VLOOKUP($B201,$B$2:$O200,8,0)="","",VLOOKUP($B201,$B$2:$O200,8,0)),""))</f>
        <v/>
      </c>
      <c r="J201" s="43" t="str">
        <f>IF($B201="","",IFERROR(IF(VLOOKUP($B201,$B$2:$O200,9,0)="","",VLOOKUP($B201,$B$2:$O200,9,0)),""))</f>
        <v/>
      </c>
      <c r="K201" s="43" t="str">
        <f>IF($B201="","",IFERROR(IF(VLOOKUP($B201,$B$2:$O200,10,0)="","",VLOOKUP($B201,$B$2:$O200,10,0)),""))</f>
        <v/>
      </c>
      <c r="L201" s="43" t="str">
        <f>IF($B201="","",IFERROR(IF(VLOOKUP($B201,$B$2:$O200,11,0)="","",VLOOKUP($B201,$B$2:$O200,11,0)),""))</f>
        <v/>
      </c>
      <c r="M201" s="43" t="str">
        <f>IF($B201="","",IFERROR(IF(VLOOKUP($B201,$B$2:$O200,12,0)="","",VLOOKUP($B201,$B$2:$O200,12,0)),""))</f>
        <v/>
      </c>
      <c r="N201" s="43" t="str">
        <f>IF($B201="","",IFERROR(IF(VLOOKUP($B201,$B$2:$O200,13,0)="","",VLOOKUP($B201,$B$2:$O200,13,0)),""))</f>
        <v/>
      </c>
      <c r="O201" s="43" t="str">
        <f>IF($B201="","",IFERROR(IF(VLOOKUP($B201,$B$2:$O200,14,0)="","",VLOOKUP($B201,$B$2:$O200,14,0)),""))</f>
        <v/>
      </c>
    </row>
    <row r="202" spans="1:15" x14ac:dyDescent="0.25">
      <c r="A202" t="str" cm="1">
        <f t="array" ref="A202">IF(OR(B202="",E202=""),"",CONCATENATE(IFERROR(IF(SEARCH(B202,_xlfn.TEXTJOIN(",",TRUE,IF(E$2:E201=E202,B$2:B201,"")))&gt;0,"Duplikát parametru","Parametr OK"),"Parametr OK"),"; ",MATCH(B202,B:B,0)))</f>
        <v/>
      </c>
      <c r="B202" t="str">
        <f>IF('CZ Alfanumerické hodnoty'!B202="","",VLOOKUP('CZ Alfanumerické hodnoty'!B202,'Parametry a typy produktů'!C:D,2,0))</f>
        <v/>
      </c>
      <c r="C202" s="13" t="str" cm="1">
        <f t="array" ref="C202">IF(A202="","",_xlfn.XLOOKUP(B202,'Parametry a typy produktů'!D:D,'Parametry a typy produktů'!A:B,"Parametr nenalezen"))</f>
        <v/>
      </c>
      <c r="E202" s="30" t="str">
        <f>IF('CZ Alfanumerické hodnoty'!B202="","",HLOOKUP('CZ Alfanumerické hodnoty'!E202,'Parametry a typy produktů'!$F$1:$CW$3,2,0))</f>
        <v/>
      </c>
      <c r="F202" s="43" t="str">
        <f>IF($B202="","",IFERROR(IF(VLOOKUP($B202,$B$2:$O201,5,0)="","",VLOOKUP($B202,$B$2:$O201,5,0)),""))</f>
        <v/>
      </c>
      <c r="G202" s="43" t="str">
        <f>IF($B202="","",IFERROR(IF(VLOOKUP($B202,$B$2:$O201,6,0)="","",VLOOKUP($B202,$B$2:$O201,6,0)),""))</f>
        <v/>
      </c>
      <c r="H202" s="43" t="str">
        <f>IF($B202="","",IFERROR(IF(VLOOKUP($B202,$B$2:$O201,7,0)="","",VLOOKUP($B202,$B$2:$O201,7,0)),""))</f>
        <v/>
      </c>
      <c r="I202" s="43" t="str">
        <f>IF($B202="","",IFERROR(IF(VLOOKUP($B202,$B$2:$O201,8,0)="","",VLOOKUP($B202,$B$2:$O201,8,0)),""))</f>
        <v/>
      </c>
      <c r="J202" s="43" t="str">
        <f>IF($B202="","",IFERROR(IF(VLOOKUP($B202,$B$2:$O201,9,0)="","",VLOOKUP($B202,$B$2:$O201,9,0)),""))</f>
        <v/>
      </c>
      <c r="K202" s="43" t="str">
        <f>IF($B202="","",IFERROR(IF(VLOOKUP($B202,$B$2:$O201,10,0)="","",VLOOKUP($B202,$B$2:$O201,10,0)),""))</f>
        <v/>
      </c>
      <c r="L202" s="43" t="str">
        <f>IF($B202="","",IFERROR(IF(VLOOKUP($B202,$B$2:$O201,11,0)="","",VLOOKUP($B202,$B$2:$O201,11,0)),""))</f>
        <v/>
      </c>
      <c r="M202" s="43" t="str">
        <f>IF($B202="","",IFERROR(IF(VLOOKUP($B202,$B$2:$O201,12,0)="","",VLOOKUP($B202,$B$2:$O201,12,0)),""))</f>
        <v/>
      </c>
      <c r="N202" s="43" t="str">
        <f>IF($B202="","",IFERROR(IF(VLOOKUP($B202,$B$2:$O201,13,0)="","",VLOOKUP($B202,$B$2:$O201,13,0)),""))</f>
        <v/>
      </c>
      <c r="O202" s="43" t="str">
        <f>IF($B202="","",IFERROR(IF(VLOOKUP($B202,$B$2:$O201,14,0)="","",VLOOKUP($B202,$B$2:$O201,14,0)),""))</f>
        <v/>
      </c>
    </row>
    <row r="203" spans="1:15" x14ac:dyDescent="0.25">
      <c r="A203" t="str" cm="1">
        <f t="array" ref="A203">IF(OR(B203="",E203=""),"",CONCATENATE(IFERROR(IF(SEARCH(B203,_xlfn.TEXTJOIN(",",TRUE,IF(E$2:E202=E203,B$2:B202,"")))&gt;0,"Duplikát parametru","Parametr OK"),"Parametr OK"),"; ",MATCH(B203,B:B,0)))</f>
        <v/>
      </c>
      <c r="B203" t="str">
        <f>IF('CZ Alfanumerické hodnoty'!B203="","",VLOOKUP('CZ Alfanumerické hodnoty'!B203,'Parametry a typy produktů'!C:D,2,0))</f>
        <v/>
      </c>
      <c r="C203" s="13" t="str" cm="1">
        <f t="array" ref="C203">IF(A203="","",_xlfn.XLOOKUP(B203,'Parametry a typy produktů'!D:D,'Parametry a typy produktů'!A:B,"Parametr nenalezen"))</f>
        <v/>
      </c>
      <c r="E203" s="30" t="str">
        <f>IF('CZ Alfanumerické hodnoty'!B203="","",HLOOKUP('CZ Alfanumerické hodnoty'!E203,'Parametry a typy produktů'!$F$1:$CW$3,2,0))</f>
        <v/>
      </c>
      <c r="F203" s="43" t="str">
        <f>IF($B203="","",IFERROR(IF(VLOOKUP($B203,$B$2:$O202,5,0)="","",VLOOKUP($B203,$B$2:$O202,5,0)),""))</f>
        <v/>
      </c>
      <c r="G203" s="43" t="str">
        <f>IF($B203="","",IFERROR(IF(VLOOKUP($B203,$B$2:$O202,6,0)="","",VLOOKUP($B203,$B$2:$O202,6,0)),""))</f>
        <v/>
      </c>
      <c r="H203" s="43" t="str">
        <f>IF($B203="","",IFERROR(IF(VLOOKUP($B203,$B$2:$O202,7,0)="","",VLOOKUP($B203,$B$2:$O202,7,0)),""))</f>
        <v/>
      </c>
      <c r="I203" s="43" t="str">
        <f>IF($B203="","",IFERROR(IF(VLOOKUP($B203,$B$2:$O202,8,0)="","",VLOOKUP($B203,$B$2:$O202,8,0)),""))</f>
        <v/>
      </c>
      <c r="J203" s="43" t="str">
        <f>IF($B203="","",IFERROR(IF(VLOOKUP($B203,$B$2:$O202,9,0)="","",VLOOKUP($B203,$B$2:$O202,9,0)),""))</f>
        <v/>
      </c>
      <c r="K203" s="43" t="str">
        <f>IF($B203="","",IFERROR(IF(VLOOKUP($B203,$B$2:$O202,10,0)="","",VLOOKUP($B203,$B$2:$O202,10,0)),""))</f>
        <v/>
      </c>
      <c r="L203" s="43" t="str">
        <f>IF($B203="","",IFERROR(IF(VLOOKUP($B203,$B$2:$O202,11,0)="","",VLOOKUP($B203,$B$2:$O202,11,0)),""))</f>
        <v/>
      </c>
      <c r="M203" s="43" t="str">
        <f>IF($B203="","",IFERROR(IF(VLOOKUP($B203,$B$2:$O202,12,0)="","",VLOOKUP($B203,$B$2:$O202,12,0)),""))</f>
        <v/>
      </c>
      <c r="N203" s="43" t="str">
        <f>IF($B203="","",IFERROR(IF(VLOOKUP($B203,$B$2:$O202,13,0)="","",VLOOKUP($B203,$B$2:$O202,13,0)),""))</f>
        <v/>
      </c>
      <c r="O203" s="43" t="str">
        <f>IF($B203="","",IFERROR(IF(VLOOKUP($B203,$B$2:$O202,14,0)="","",VLOOKUP($B203,$B$2:$O202,14,0)),""))</f>
        <v/>
      </c>
    </row>
    <row r="204" spans="1:15" x14ac:dyDescent="0.25">
      <c r="A204" t="str" cm="1">
        <f t="array" ref="A204">IF(OR(B204="",E204=""),"",CONCATENATE(IFERROR(IF(SEARCH(B204,_xlfn.TEXTJOIN(",",TRUE,IF(E$2:E203=E204,B$2:B203,"")))&gt;0,"Duplikát parametru","Parametr OK"),"Parametr OK"),"; ",MATCH(B204,B:B,0)))</f>
        <v/>
      </c>
      <c r="B204" t="str">
        <f>IF('CZ Alfanumerické hodnoty'!B204="","",VLOOKUP('CZ Alfanumerické hodnoty'!B204,'Parametry a typy produktů'!C:D,2,0))</f>
        <v/>
      </c>
      <c r="C204" s="13" t="str" cm="1">
        <f t="array" ref="C204">IF(A204="","",_xlfn.XLOOKUP(B204,'Parametry a typy produktů'!D:D,'Parametry a typy produktů'!A:B,"Parametr nenalezen"))</f>
        <v/>
      </c>
      <c r="E204" s="30" t="str">
        <f>IF('CZ Alfanumerické hodnoty'!B204="","",HLOOKUP('CZ Alfanumerické hodnoty'!E204,'Parametry a typy produktů'!$F$1:$CW$3,2,0))</f>
        <v/>
      </c>
      <c r="F204" s="43" t="str">
        <f>IF($B204="","",IFERROR(IF(VLOOKUP($B204,$B$2:$O203,5,0)="","",VLOOKUP($B204,$B$2:$O203,5,0)),""))</f>
        <v/>
      </c>
      <c r="G204" s="43" t="str">
        <f>IF($B204="","",IFERROR(IF(VLOOKUP($B204,$B$2:$O203,6,0)="","",VLOOKUP($B204,$B$2:$O203,6,0)),""))</f>
        <v/>
      </c>
      <c r="H204" s="43" t="str">
        <f>IF($B204="","",IFERROR(IF(VLOOKUP($B204,$B$2:$O203,7,0)="","",VLOOKUP($B204,$B$2:$O203,7,0)),""))</f>
        <v/>
      </c>
      <c r="I204" s="43" t="str">
        <f>IF($B204="","",IFERROR(IF(VLOOKUP($B204,$B$2:$O203,8,0)="","",VLOOKUP($B204,$B$2:$O203,8,0)),""))</f>
        <v/>
      </c>
      <c r="J204" s="43" t="str">
        <f>IF($B204="","",IFERROR(IF(VLOOKUP($B204,$B$2:$O203,9,0)="","",VLOOKUP($B204,$B$2:$O203,9,0)),""))</f>
        <v/>
      </c>
      <c r="K204" s="43" t="str">
        <f>IF($B204="","",IFERROR(IF(VLOOKUP($B204,$B$2:$O203,10,0)="","",VLOOKUP($B204,$B$2:$O203,10,0)),""))</f>
        <v/>
      </c>
      <c r="L204" s="43" t="str">
        <f>IF($B204="","",IFERROR(IF(VLOOKUP($B204,$B$2:$O203,11,0)="","",VLOOKUP($B204,$B$2:$O203,11,0)),""))</f>
        <v/>
      </c>
      <c r="M204" s="43" t="str">
        <f>IF($B204="","",IFERROR(IF(VLOOKUP($B204,$B$2:$O203,12,0)="","",VLOOKUP($B204,$B$2:$O203,12,0)),""))</f>
        <v/>
      </c>
      <c r="N204" s="43" t="str">
        <f>IF($B204="","",IFERROR(IF(VLOOKUP($B204,$B$2:$O203,13,0)="","",VLOOKUP($B204,$B$2:$O203,13,0)),""))</f>
        <v/>
      </c>
      <c r="O204" s="43" t="str">
        <f>IF($B204="","",IFERROR(IF(VLOOKUP($B204,$B$2:$O203,14,0)="","",VLOOKUP($B204,$B$2:$O203,14,0)),""))</f>
        <v/>
      </c>
    </row>
    <row r="205" spans="1:15" x14ac:dyDescent="0.25">
      <c r="A205" t="str" cm="1">
        <f t="array" ref="A205">IF(OR(B205="",E205=""),"",CONCATENATE(IFERROR(IF(SEARCH(B205,_xlfn.TEXTJOIN(",",TRUE,IF(E$2:E204=E205,B$2:B204,"")))&gt;0,"Duplikát parametru","Parametr OK"),"Parametr OK"),"; ",MATCH(B205,B:B,0)))</f>
        <v/>
      </c>
      <c r="B205" t="str">
        <f>IF('CZ Alfanumerické hodnoty'!B205="","",VLOOKUP('CZ Alfanumerické hodnoty'!B205,'Parametry a typy produktů'!C:D,2,0))</f>
        <v/>
      </c>
      <c r="C205" s="13" t="str" cm="1">
        <f t="array" ref="C205">IF(A205="","",_xlfn.XLOOKUP(B205,'Parametry a typy produktů'!D:D,'Parametry a typy produktů'!A:B,"Parametr nenalezen"))</f>
        <v/>
      </c>
      <c r="E205" s="30" t="str">
        <f>IF('CZ Alfanumerické hodnoty'!B205="","",HLOOKUP('CZ Alfanumerické hodnoty'!E205,'Parametry a typy produktů'!$F$1:$CW$3,2,0))</f>
        <v/>
      </c>
      <c r="F205" s="43" t="str">
        <f>IF($B205="","",IFERROR(IF(VLOOKUP($B205,$B$2:$O204,5,0)="","",VLOOKUP($B205,$B$2:$O204,5,0)),""))</f>
        <v/>
      </c>
      <c r="G205" s="43" t="str">
        <f>IF($B205="","",IFERROR(IF(VLOOKUP($B205,$B$2:$O204,6,0)="","",VLOOKUP($B205,$B$2:$O204,6,0)),""))</f>
        <v/>
      </c>
      <c r="H205" s="43" t="str">
        <f>IF($B205="","",IFERROR(IF(VLOOKUP($B205,$B$2:$O204,7,0)="","",VLOOKUP($B205,$B$2:$O204,7,0)),""))</f>
        <v/>
      </c>
      <c r="I205" s="43" t="str">
        <f>IF($B205="","",IFERROR(IF(VLOOKUP($B205,$B$2:$O204,8,0)="","",VLOOKUP($B205,$B$2:$O204,8,0)),""))</f>
        <v/>
      </c>
      <c r="J205" s="43" t="str">
        <f>IF($B205="","",IFERROR(IF(VLOOKUP($B205,$B$2:$O204,9,0)="","",VLOOKUP($B205,$B$2:$O204,9,0)),""))</f>
        <v/>
      </c>
      <c r="K205" s="43" t="str">
        <f>IF($B205="","",IFERROR(IF(VLOOKUP($B205,$B$2:$O204,10,0)="","",VLOOKUP($B205,$B$2:$O204,10,0)),""))</f>
        <v/>
      </c>
      <c r="L205" s="43" t="str">
        <f>IF($B205="","",IFERROR(IF(VLOOKUP($B205,$B$2:$O204,11,0)="","",VLOOKUP($B205,$B$2:$O204,11,0)),""))</f>
        <v/>
      </c>
      <c r="M205" s="43" t="str">
        <f>IF($B205="","",IFERROR(IF(VLOOKUP($B205,$B$2:$O204,12,0)="","",VLOOKUP($B205,$B$2:$O204,12,0)),""))</f>
        <v/>
      </c>
      <c r="N205" s="43" t="str">
        <f>IF($B205="","",IFERROR(IF(VLOOKUP($B205,$B$2:$O204,13,0)="","",VLOOKUP($B205,$B$2:$O204,13,0)),""))</f>
        <v/>
      </c>
      <c r="O205" s="43" t="str">
        <f>IF($B205="","",IFERROR(IF(VLOOKUP($B205,$B$2:$O204,14,0)="","",VLOOKUP($B205,$B$2:$O204,14,0)),""))</f>
        <v/>
      </c>
    </row>
    <row r="206" spans="1:15" x14ac:dyDescent="0.25">
      <c r="A206" t="str" cm="1">
        <f t="array" ref="A206">IF(OR(B206="",E206=""),"",CONCATENATE(IFERROR(IF(SEARCH(B206,_xlfn.TEXTJOIN(",",TRUE,IF(E$2:E205=E206,B$2:B205,"")))&gt;0,"Duplikát parametru","Parametr OK"),"Parametr OK"),"; ",MATCH(B206,B:B,0)))</f>
        <v/>
      </c>
      <c r="B206" t="str">
        <f>IF('CZ Alfanumerické hodnoty'!B206="","",VLOOKUP('CZ Alfanumerické hodnoty'!B206,'Parametry a typy produktů'!C:D,2,0))</f>
        <v/>
      </c>
      <c r="C206" s="13" t="str" cm="1">
        <f t="array" ref="C206">IF(A206="","",_xlfn.XLOOKUP(B206,'Parametry a typy produktů'!D:D,'Parametry a typy produktů'!A:B,"Parametr nenalezen"))</f>
        <v/>
      </c>
      <c r="E206" s="30" t="str">
        <f>IF('CZ Alfanumerické hodnoty'!B206="","",HLOOKUP('CZ Alfanumerické hodnoty'!E206,'Parametry a typy produktů'!$F$1:$CW$3,2,0))</f>
        <v/>
      </c>
      <c r="F206" s="43" t="str">
        <f>IF($B206="","",IFERROR(IF(VLOOKUP($B206,$B$2:$O205,5,0)="","",VLOOKUP($B206,$B$2:$O205,5,0)),""))</f>
        <v/>
      </c>
      <c r="G206" s="43" t="str">
        <f>IF($B206="","",IFERROR(IF(VLOOKUP($B206,$B$2:$O205,6,0)="","",VLOOKUP($B206,$B$2:$O205,6,0)),""))</f>
        <v/>
      </c>
      <c r="H206" s="43" t="str">
        <f>IF($B206="","",IFERROR(IF(VLOOKUP($B206,$B$2:$O205,7,0)="","",VLOOKUP($B206,$B$2:$O205,7,0)),""))</f>
        <v/>
      </c>
      <c r="I206" s="43" t="str">
        <f>IF($B206="","",IFERROR(IF(VLOOKUP($B206,$B$2:$O205,8,0)="","",VLOOKUP($B206,$B$2:$O205,8,0)),""))</f>
        <v/>
      </c>
      <c r="J206" s="43" t="str">
        <f>IF($B206="","",IFERROR(IF(VLOOKUP($B206,$B$2:$O205,9,0)="","",VLOOKUP($B206,$B$2:$O205,9,0)),""))</f>
        <v/>
      </c>
      <c r="K206" s="43" t="str">
        <f>IF($B206="","",IFERROR(IF(VLOOKUP($B206,$B$2:$O205,10,0)="","",VLOOKUP($B206,$B$2:$O205,10,0)),""))</f>
        <v/>
      </c>
      <c r="L206" s="43" t="str">
        <f>IF($B206="","",IFERROR(IF(VLOOKUP($B206,$B$2:$O205,11,0)="","",VLOOKUP($B206,$B$2:$O205,11,0)),""))</f>
        <v/>
      </c>
      <c r="M206" s="43" t="str">
        <f>IF($B206="","",IFERROR(IF(VLOOKUP($B206,$B$2:$O205,12,0)="","",VLOOKUP($B206,$B$2:$O205,12,0)),""))</f>
        <v/>
      </c>
      <c r="N206" s="43" t="str">
        <f>IF($B206="","",IFERROR(IF(VLOOKUP($B206,$B$2:$O205,13,0)="","",VLOOKUP($B206,$B$2:$O205,13,0)),""))</f>
        <v/>
      </c>
      <c r="O206" s="43" t="str">
        <f>IF($B206="","",IFERROR(IF(VLOOKUP($B206,$B$2:$O205,14,0)="","",VLOOKUP($B206,$B$2:$O205,14,0)),""))</f>
        <v/>
      </c>
    </row>
    <row r="207" spans="1:15" x14ac:dyDescent="0.25">
      <c r="A207" t="str" cm="1">
        <f t="array" ref="A207">IF(OR(B207="",E207=""),"",CONCATENATE(IFERROR(IF(SEARCH(B207,_xlfn.TEXTJOIN(",",TRUE,IF(E$2:E206=E207,B$2:B206,"")))&gt;0,"Duplikát parametru","Parametr OK"),"Parametr OK"),"; ",MATCH(B207,B:B,0)))</f>
        <v/>
      </c>
      <c r="B207" t="str">
        <f>IF('CZ Alfanumerické hodnoty'!B207="","",VLOOKUP('CZ Alfanumerické hodnoty'!B207,'Parametry a typy produktů'!C:D,2,0))</f>
        <v/>
      </c>
      <c r="C207" s="13" t="str" cm="1">
        <f t="array" ref="C207">IF(A207="","",_xlfn.XLOOKUP(B207,'Parametry a typy produktů'!D:D,'Parametry a typy produktů'!A:B,"Parametr nenalezen"))</f>
        <v/>
      </c>
      <c r="E207" s="30" t="str">
        <f>IF('CZ Alfanumerické hodnoty'!B207="","",HLOOKUP('CZ Alfanumerické hodnoty'!E207,'Parametry a typy produktů'!$F$1:$CW$3,2,0))</f>
        <v/>
      </c>
      <c r="F207" s="43" t="str">
        <f>IF($B207="","",IFERROR(IF(VLOOKUP($B207,$B$2:$O206,5,0)="","",VLOOKUP($B207,$B$2:$O206,5,0)),""))</f>
        <v/>
      </c>
      <c r="G207" s="43" t="str">
        <f>IF($B207="","",IFERROR(IF(VLOOKUP($B207,$B$2:$O206,6,0)="","",VLOOKUP($B207,$B$2:$O206,6,0)),""))</f>
        <v/>
      </c>
      <c r="H207" s="43" t="str">
        <f>IF($B207="","",IFERROR(IF(VLOOKUP($B207,$B$2:$O206,7,0)="","",VLOOKUP($B207,$B$2:$O206,7,0)),""))</f>
        <v/>
      </c>
      <c r="I207" s="43" t="str">
        <f>IF($B207="","",IFERROR(IF(VLOOKUP($B207,$B$2:$O206,8,0)="","",VLOOKUP($B207,$B$2:$O206,8,0)),""))</f>
        <v/>
      </c>
      <c r="J207" s="43" t="str">
        <f>IF($B207="","",IFERROR(IF(VLOOKUP($B207,$B$2:$O206,9,0)="","",VLOOKUP($B207,$B$2:$O206,9,0)),""))</f>
        <v/>
      </c>
      <c r="K207" s="43" t="str">
        <f>IF($B207="","",IFERROR(IF(VLOOKUP($B207,$B$2:$O206,10,0)="","",VLOOKUP($B207,$B$2:$O206,10,0)),""))</f>
        <v/>
      </c>
      <c r="L207" s="43" t="str">
        <f>IF($B207="","",IFERROR(IF(VLOOKUP($B207,$B$2:$O206,11,0)="","",VLOOKUP($B207,$B$2:$O206,11,0)),""))</f>
        <v/>
      </c>
      <c r="M207" s="43" t="str">
        <f>IF($B207="","",IFERROR(IF(VLOOKUP($B207,$B$2:$O206,12,0)="","",VLOOKUP($B207,$B$2:$O206,12,0)),""))</f>
        <v/>
      </c>
      <c r="N207" s="43" t="str">
        <f>IF($B207="","",IFERROR(IF(VLOOKUP($B207,$B$2:$O206,13,0)="","",VLOOKUP($B207,$B$2:$O206,13,0)),""))</f>
        <v/>
      </c>
      <c r="O207" s="43" t="str">
        <f>IF($B207="","",IFERROR(IF(VLOOKUP($B207,$B$2:$O206,14,0)="","",VLOOKUP($B207,$B$2:$O206,14,0)),""))</f>
        <v/>
      </c>
    </row>
    <row r="208" spans="1:15" x14ac:dyDescent="0.25">
      <c r="A208" t="str" cm="1">
        <f t="array" ref="A208">IF(OR(B208="",E208=""),"",CONCATENATE(IFERROR(IF(SEARCH(B208,_xlfn.TEXTJOIN(",",TRUE,IF(E$2:E207=E208,B$2:B207,"")))&gt;0,"Duplikát parametru","Parametr OK"),"Parametr OK"),"; ",MATCH(B208,B:B,0)))</f>
        <v/>
      </c>
      <c r="B208" t="str">
        <f>IF('CZ Alfanumerické hodnoty'!B208="","",VLOOKUP('CZ Alfanumerické hodnoty'!B208,'Parametry a typy produktů'!C:D,2,0))</f>
        <v/>
      </c>
      <c r="C208" s="13" t="str" cm="1">
        <f t="array" ref="C208">IF(A208="","",_xlfn.XLOOKUP(B208,'Parametry a typy produktů'!D:D,'Parametry a typy produktů'!A:B,"Parametr nenalezen"))</f>
        <v/>
      </c>
      <c r="E208" s="30" t="str">
        <f>IF('CZ Alfanumerické hodnoty'!B208="","",HLOOKUP('CZ Alfanumerické hodnoty'!E208,'Parametry a typy produktů'!$F$1:$CW$3,2,0))</f>
        <v/>
      </c>
      <c r="F208" s="43" t="str">
        <f>IF($B208="","",IFERROR(IF(VLOOKUP($B208,$B$2:$O207,5,0)="","",VLOOKUP($B208,$B$2:$O207,5,0)),""))</f>
        <v/>
      </c>
      <c r="G208" s="43" t="str">
        <f>IF($B208="","",IFERROR(IF(VLOOKUP($B208,$B$2:$O207,6,0)="","",VLOOKUP($B208,$B$2:$O207,6,0)),""))</f>
        <v/>
      </c>
      <c r="H208" s="43" t="str">
        <f>IF($B208="","",IFERROR(IF(VLOOKUP($B208,$B$2:$O207,7,0)="","",VLOOKUP($B208,$B$2:$O207,7,0)),""))</f>
        <v/>
      </c>
      <c r="I208" s="43" t="str">
        <f>IF($B208="","",IFERROR(IF(VLOOKUP($B208,$B$2:$O207,8,0)="","",VLOOKUP($B208,$B$2:$O207,8,0)),""))</f>
        <v/>
      </c>
      <c r="J208" s="43" t="str">
        <f>IF($B208="","",IFERROR(IF(VLOOKUP($B208,$B$2:$O207,9,0)="","",VLOOKUP($B208,$B$2:$O207,9,0)),""))</f>
        <v/>
      </c>
      <c r="K208" s="43" t="str">
        <f>IF($B208="","",IFERROR(IF(VLOOKUP($B208,$B$2:$O207,10,0)="","",VLOOKUP($B208,$B$2:$O207,10,0)),""))</f>
        <v/>
      </c>
      <c r="L208" s="43" t="str">
        <f>IF($B208="","",IFERROR(IF(VLOOKUP($B208,$B$2:$O207,11,0)="","",VLOOKUP($B208,$B$2:$O207,11,0)),""))</f>
        <v/>
      </c>
      <c r="M208" s="43" t="str">
        <f>IF($B208="","",IFERROR(IF(VLOOKUP($B208,$B$2:$O207,12,0)="","",VLOOKUP($B208,$B$2:$O207,12,0)),""))</f>
        <v/>
      </c>
      <c r="N208" s="43" t="str">
        <f>IF($B208="","",IFERROR(IF(VLOOKUP($B208,$B$2:$O207,13,0)="","",VLOOKUP($B208,$B$2:$O207,13,0)),""))</f>
        <v/>
      </c>
      <c r="O208" s="43" t="str">
        <f>IF($B208="","",IFERROR(IF(VLOOKUP($B208,$B$2:$O207,14,0)="","",VLOOKUP($B208,$B$2:$O207,14,0)),""))</f>
        <v/>
      </c>
    </row>
    <row r="209" spans="1:15" x14ac:dyDescent="0.25">
      <c r="A209" t="str" cm="1">
        <f t="array" ref="A209">IF(OR(B209="",E209=""),"",CONCATENATE(IFERROR(IF(SEARCH(B209,_xlfn.TEXTJOIN(",",TRUE,IF(E$2:E208=E209,B$2:B208,"")))&gt;0,"Duplikát parametru","Parametr OK"),"Parametr OK"),"; ",MATCH(B209,B:B,0)))</f>
        <v/>
      </c>
      <c r="B209" t="str">
        <f>IF('CZ Alfanumerické hodnoty'!B209="","",VLOOKUP('CZ Alfanumerické hodnoty'!B209,'Parametry a typy produktů'!C:D,2,0))</f>
        <v/>
      </c>
      <c r="C209" s="13" t="str" cm="1">
        <f t="array" ref="C209">IF(A209="","",_xlfn.XLOOKUP(B209,'Parametry a typy produktů'!D:D,'Parametry a typy produktů'!A:B,"Parametr nenalezen"))</f>
        <v/>
      </c>
      <c r="E209" s="30" t="str">
        <f>IF('CZ Alfanumerické hodnoty'!B209="","",HLOOKUP('CZ Alfanumerické hodnoty'!E209,'Parametry a typy produktů'!$F$1:$CW$3,2,0))</f>
        <v/>
      </c>
      <c r="F209" s="43" t="str">
        <f>IF($B209="","",IFERROR(IF(VLOOKUP($B209,$B$2:$O208,5,0)="","",VLOOKUP($B209,$B$2:$O208,5,0)),""))</f>
        <v/>
      </c>
      <c r="G209" s="43" t="str">
        <f>IF($B209="","",IFERROR(IF(VLOOKUP($B209,$B$2:$O208,6,0)="","",VLOOKUP($B209,$B$2:$O208,6,0)),""))</f>
        <v/>
      </c>
      <c r="H209" s="43" t="str">
        <f>IF($B209="","",IFERROR(IF(VLOOKUP($B209,$B$2:$O208,7,0)="","",VLOOKUP($B209,$B$2:$O208,7,0)),""))</f>
        <v/>
      </c>
      <c r="I209" s="43" t="str">
        <f>IF($B209="","",IFERROR(IF(VLOOKUP($B209,$B$2:$O208,8,0)="","",VLOOKUP($B209,$B$2:$O208,8,0)),""))</f>
        <v/>
      </c>
      <c r="J209" s="43" t="str">
        <f>IF($B209="","",IFERROR(IF(VLOOKUP($B209,$B$2:$O208,9,0)="","",VLOOKUP($B209,$B$2:$O208,9,0)),""))</f>
        <v/>
      </c>
      <c r="K209" s="43" t="str">
        <f>IF($B209="","",IFERROR(IF(VLOOKUP($B209,$B$2:$O208,10,0)="","",VLOOKUP($B209,$B$2:$O208,10,0)),""))</f>
        <v/>
      </c>
      <c r="L209" s="43" t="str">
        <f>IF($B209="","",IFERROR(IF(VLOOKUP($B209,$B$2:$O208,11,0)="","",VLOOKUP($B209,$B$2:$O208,11,0)),""))</f>
        <v/>
      </c>
      <c r="M209" s="43" t="str">
        <f>IF($B209="","",IFERROR(IF(VLOOKUP($B209,$B$2:$O208,12,0)="","",VLOOKUP($B209,$B$2:$O208,12,0)),""))</f>
        <v/>
      </c>
      <c r="N209" s="43" t="str">
        <f>IF($B209="","",IFERROR(IF(VLOOKUP($B209,$B$2:$O208,13,0)="","",VLOOKUP($B209,$B$2:$O208,13,0)),""))</f>
        <v/>
      </c>
      <c r="O209" s="43" t="str">
        <f>IF($B209="","",IFERROR(IF(VLOOKUP($B209,$B$2:$O208,14,0)="","",VLOOKUP($B209,$B$2:$O208,14,0)),""))</f>
        <v/>
      </c>
    </row>
    <row r="210" spans="1:15" x14ac:dyDescent="0.25">
      <c r="A210" t="str" cm="1">
        <f t="array" ref="A210">IF(OR(B210="",E210=""),"",CONCATENATE(IFERROR(IF(SEARCH(B210,_xlfn.TEXTJOIN(",",TRUE,IF(E$2:E209=E210,B$2:B209,"")))&gt;0,"Duplikát parametru","Parametr OK"),"Parametr OK"),"; ",MATCH(B210,B:B,0)))</f>
        <v/>
      </c>
      <c r="B210" t="str">
        <f>IF('CZ Alfanumerické hodnoty'!B210="","",VLOOKUP('CZ Alfanumerické hodnoty'!B210,'Parametry a typy produktů'!C:D,2,0))</f>
        <v/>
      </c>
      <c r="C210" s="13" t="str" cm="1">
        <f t="array" ref="C210">IF(A210="","",_xlfn.XLOOKUP(B210,'Parametry a typy produktů'!D:D,'Parametry a typy produktů'!A:B,"Parametr nenalezen"))</f>
        <v/>
      </c>
      <c r="E210" s="30" t="str">
        <f>IF('CZ Alfanumerické hodnoty'!B210="","",HLOOKUP('CZ Alfanumerické hodnoty'!E210,'Parametry a typy produktů'!$F$1:$CW$3,2,0))</f>
        <v/>
      </c>
      <c r="F210" s="43" t="str">
        <f>IF($B210="","",IFERROR(IF(VLOOKUP($B210,$B$2:$O209,5,0)="","",VLOOKUP($B210,$B$2:$O209,5,0)),""))</f>
        <v/>
      </c>
      <c r="G210" s="43" t="str">
        <f>IF($B210="","",IFERROR(IF(VLOOKUP($B210,$B$2:$O209,6,0)="","",VLOOKUP($B210,$B$2:$O209,6,0)),""))</f>
        <v/>
      </c>
      <c r="H210" s="43" t="str">
        <f>IF($B210="","",IFERROR(IF(VLOOKUP($B210,$B$2:$O209,7,0)="","",VLOOKUP($B210,$B$2:$O209,7,0)),""))</f>
        <v/>
      </c>
      <c r="I210" s="43" t="str">
        <f>IF($B210="","",IFERROR(IF(VLOOKUP($B210,$B$2:$O209,8,0)="","",VLOOKUP($B210,$B$2:$O209,8,0)),""))</f>
        <v/>
      </c>
      <c r="J210" s="43" t="str">
        <f>IF($B210="","",IFERROR(IF(VLOOKUP($B210,$B$2:$O209,9,0)="","",VLOOKUP($B210,$B$2:$O209,9,0)),""))</f>
        <v/>
      </c>
      <c r="K210" s="43" t="str">
        <f>IF($B210="","",IFERROR(IF(VLOOKUP($B210,$B$2:$O209,10,0)="","",VLOOKUP($B210,$B$2:$O209,10,0)),""))</f>
        <v/>
      </c>
      <c r="L210" s="43" t="str">
        <f>IF($B210="","",IFERROR(IF(VLOOKUP($B210,$B$2:$O209,11,0)="","",VLOOKUP($B210,$B$2:$O209,11,0)),""))</f>
        <v/>
      </c>
      <c r="M210" s="43" t="str">
        <f>IF($B210="","",IFERROR(IF(VLOOKUP($B210,$B$2:$O209,12,0)="","",VLOOKUP($B210,$B$2:$O209,12,0)),""))</f>
        <v/>
      </c>
      <c r="N210" s="43" t="str">
        <f>IF($B210="","",IFERROR(IF(VLOOKUP($B210,$B$2:$O209,13,0)="","",VLOOKUP($B210,$B$2:$O209,13,0)),""))</f>
        <v/>
      </c>
      <c r="O210" s="43" t="str">
        <f>IF($B210="","",IFERROR(IF(VLOOKUP($B210,$B$2:$O209,14,0)="","",VLOOKUP($B210,$B$2:$O209,14,0)),""))</f>
        <v/>
      </c>
    </row>
    <row r="211" spans="1:15" x14ac:dyDescent="0.25">
      <c r="A211" t="str" cm="1">
        <f t="array" ref="A211">IF(OR(B211="",E211=""),"",CONCATENATE(IFERROR(IF(SEARCH(B211,_xlfn.TEXTJOIN(",",TRUE,IF(E$2:E210=E211,B$2:B210,"")))&gt;0,"Duplikát parametru","Parametr OK"),"Parametr OK"),"; ",MATCH(B211,B:B,0)))</f>
        <v/>
      </c>
      <c r="B211" t="str">
        <f>IF('CZ Alfanumerické hodnoty'!B211="","",VLOOKUP('CZ Alfanumerické hodnoty'!B211,'Parametry a typy produktů'!C:D,2,0))</f>
        <v/>
      </c>
      <c r="C211" s="13" t="str" cm="1">
        <f t="array" ref="C211">IF(A211="","",_xlfn.XLOOKUP(B211,'Parametry a typy produktů'!D:D,'Parametry a typy produktů'!A:B,"Parametr nenalezen"))</f>
        <v/>
      </c>
      <c r="E211" s="30" t="str">
        <f>IF('CZ Alfanumerické hodnoty'!B211="","",HLOOKUP('CZ Alfanumerické hodnoty'!E211,'Parametry a typy produktů'!$F$1:$CW$3,2,0))</f>
        <v/>
      </c>
      <c r="F211" s="43" t="str">
        <f>IF($B211="","",IFERROR(IF(VLOOKUP($B211,$B$2:$O210,5,0)="","",VLOOKUP($B211,$B$2:$O210,5,0)),""))</f>
        <v/>
      </c>
      <c r="G211" s="43" t="str">
        <f>IF($B211="","",IFERROR(IF(VLOOKUP($B211,$B$2:$O210,6,0)="","",VLOOKUP($B211,$B$2:$O210,6,0)),""))</f>
        <v/>
      </c>
      <c r="H211" s="43" t="str">
        <f>IF($B211="","",IFERROR(IF(VLOOKUP($B211,$B$2:$O210,7,0)="","",VLOOKUP($B211,$B$2:$O210,7,0)),""))</f>
        <v/>
      </c>
      <c r="I211" s="43" t="str">
        <f>IF($B211="","",IFERROR(IF(VLOOKUP($B211,$B$2:$O210,8,0)="","",VLOOKUP($B211,$B$2:$O210,8,0)),""))</f>
        <v/>
      </c>
      <c r="J211" s="43" t="str">
        <f>IF($B211="","",IFERROR(IF(VLOOKUP($B211,$B$2:$O210,9,0)="","",VLOOKUP($B211,$B$2:$O210,9,0)),""))</f>
        <v/>
      </c>
      <c r="K211" s="43" t="str">
        <f>IF($B211="","",IFERROR(IF(VLOOKUP($B211,$B$2:$O210,10,0)="","",VLOOKUP($B211,$B$2:$O210,10,0)),""))</f>
        <v/>
      </c>
      <c r="L211" s="43" t="str">
        <f>IF($B211="","",IFERROR(IF(VLOOKUP($B211,$B$2:$O210,11,0)="","",VLOOKUP($B211,$B$2:$O210,11,0)),""))</f>
        <v/>
      </c>
      <c r="M211" s="43" t="str">
        <f>IF($B211="","",IFERROR(IF(VLOOKUP($B211,$B$2:$O210,12,0)="","",VLOOKUP($B211,$B$2:$O210,12,0)),""))</f>
        <v/>
      </c>
      <c r="N211" s="43" t="str">
        <f>IF($B211="","",IFERROR(IF(VLOOKUP($B211,$B$2:$O210,13,0)="","",VLOOKUP($B211,$B$2:$O210,13,0)),""))</f>
        <v/>
      </c>
      <c r="O211" s="43" t="str">
        <f>IF($B211="","",IFERROR(IF(VLOOKUP($B211,$B$2:$O210,14,0)="","",VLOOKUP($B211,$B$2:$O210,14,0)),""))</f>
        <v/>
      </c>
    </row>
    <row r="212" spans="1:15" x14ac:dyDescent="0.25">
      <c r="A212" t="str" cm="1">
        <f t="array" ref="A212">IF(OR(B212="",E212=""),"",CONCATENATE(IFERROR(IF(SEARCH(B212,_xlfn.TEXTJOIN(",",TRUE,IF(E$2:E211=E212,B$2:B211,"")))&gt;0,"Duplikát parametru","Parametr OK"),"Parametr OK"),"; ",MATCH(B212,B:B,0)))</f>
        <v/>
      </c>
      <c r="B212" t="str">
        <f>IF('CZ Alfanumerické hodnoty'!B212="","",VLOOKUP('CZ Alfanumerické hodnoty'!B212,'Parametry a typy produktů'!C:D,2,0))</f>
        <v/>
      </c>
      <c r="C212" s="13" t="str" cm="1">
        <f t="array" ref="C212">IF(A212="","",_xlfn.XLOOKUP(B212,'Parametry a typy produktů'!D:D,'Parametry a typy produktů'!A:B,"Parametr nenalezen"))</f>
        <v/>
      </c>
      <c r="E212" s="30" t="str">
        <f>IF('CZ Alfanumerické hodnoty'!B212="","",HLOOKUP('CZ Alfanumerické hodnoty'!E212,'Parametry a typy produktů'!$F$1:$CW$3,2,0))</f>
        <v/>
      </c>
      <c r="F212" s="43" t="str">
        <f>IF($B212="","",IFERROR(IF(VLOOKUP($B212,$B$2:$O211,5,0)="","",VLOOKUP($B212,$B$2:$O211,5,0)),""))</f>
        <v/>
      </c>
      <c r="G212" s="43" t="str">
        <f>IF($B212="","",IFERROR(IF(VLOOKUP($B212,$B$2:$O211,6,0)="","",VLOOKUP($B212,$B$2:$O211,6,0)),""))</f>
        <v/>
      </c>
      <c r="H212" s="43" t="str">
        <f>IF($B212="","",IFERROR(IF(VLOOKUP($B212,$B$2:$O211,7,0)="","",VLOOKUP($B212,$B$2:$O211,7,0)),""))</f>
        <v/>
      </c>
      <c r="I212" s="43" t="str">
        <f>IF($B212="","",IFERROR(IF(VLOOKUP($B212,$B$2:$O211,8,0)="","",VLOOKUP($B212,$B$2:$O211,8,0)),""))</f>
        <v/>
      </c>
      <c r="J212" s="43" t="str">
        <f>IF($B212="","",IFERROR(IF(VLOOKUP($B212,$B$2:$O211,9,0)="","",VLOOKUP($B212,$B$2:$O211,9,0)),""))</f>
        <v/>
      </c>
      <c r="K212" s="43" t="str">
        <f>IF($B212="","",IFERROR(IF(VLOOKUP($B212,$B$2:$O211,10,0)="","",VLOOKUP($B212,$B$2:$O211,10,0)),""))</f>
        <v/>
      </c>
      <c r="L212" s="43" t="str">
        <f>IF($B212="","",IFERROR(IF(VLOOKUP($B212,$B$2:$O211,11,0)="","",VLOOKUP($B212,$B$2:$O211,11,0)),""))</f>
        <v/>
      </c>
      <c r="M212" s="43" t="str">
        <f>IF($B212="","",IFERROR(IF(VLOOKUP($B212,$B$2:$O211,12,0)="","",VLOOKUP($B212,$B$2:$O211,12,0)),""))</f>
        <v/>
      </c>
      <c r="N212" s="43" t="str">
        <f>IF($B212="","",IFERROR(IF(VLOOKUP($B212,$B$2:$O211,13,0)="","",VLOOKUP($B212,$B$2:$O211,13,0)),""))</f>
        <v/>
      </c>
      <c r="O212" s="43" t="str">
        <f>IF($B212="","",IFERROR(IF(VLOOKUP($B212,$B$2:$O211,14,0)="","",VLOOKUP($B212,$B$2:$O211,14,0)),""))</f>
        <v/>
      </c>
    </row>
    <row r="213" spans="1:15" x14ac:dyDescent="0.25">
      <c r="A213" t="str" cm="1">
        <f t="array" ref="A213">IF(OR(B213="",E213=""),"",CONCATENATE(IFERROR(IF(SEARCH(B213,_xlfn.TEXTJOIN(",",TRUE,IF(E$2:E212=E213,B$2:B212,"")))&gt;0,"Duplikát parametru","Parametr OK"),"Parametr OK"),"; ",MATCH(B213,B:B,0)))</f>
        <v/>
      </c>
      <c r="B213" t="str">
        <f>IF('CZ Alfanumerické hodnoty'!B213="","",VLOOKUP('CZ Alfanumerické hodnoty'!B213,'Parametry a typy produktů'!C:D,2,0))</f>
        <v/>
      </c>
      <c r="C213" s="13" t="str" cm="1">
        <f t="array" ref="C213">IF(A213="","",_xlfn.XLOOKUP(B213,'Parametry a typy produktů'!D:D,'Parametry a typy produktů'!A:B,"Parametr nenalezen"))</f>
        <v/>
      </c>
      <c r="E213" s="30" t="str">
        <f>IF('CZ Alfanumerické hodnoty'!B213="","",HLOOKUP('CZ Alfanumerické hodnoty'!E213,'Parametry a typy produktů'!$F$1:$CW$3,2,0))</f>
        <v/>
      </c>
      <c r="F213" s="43" t="str">
        <f>IF($B213="","",IFERROR(IF(VLOOKUP($B213,$B$2:$O212,5,0)="","",VLOOKUP($B213,$B$2:$O212,5,0)),""))</f>
        <v/>
      </c>
      <c r="G213" s="43" t="str">
        <f>IF($B213="","",IFERROR(IF(VLOOKUP($B213,$B$2:$O212,6,0)="","",VLOOKUP($B213,$B$2:$O212,6,0)),""))</f>
        <v/>
      </c>
      <c r="H213" s="43" t="str">
        <f>IF($B213="","",IFERROR(IF(VLOOKUP($B213,$B$2:$O212,7,0)="","",VLOOKUP($B213,$B$2:$O212,7,0)),""))</f>
        <v/>
      </c>
      <c r="I213" s="43" t="str">
        <f>IF($B213="","",IFERROR(IF(VLOOKUP($B213,$B$2:$O212,8,0)="","",VLOOKUP($B213,$B$2:$O212,8,0)),""))</f>
        <v/>
      </c>
      <c r="J213" s="43" t="str">
        <f>IF($B213="","",IFERROR(IF(VLOOKUP($B213,$B$2:$O212,9,0)="","",VLOOKUP($B213,$B$2:$O212,9,0)),""))</f>
        <v/>
      </c>
      <c r="K213" s="43" t="str">
        <f>IF($B213="","",IFERROR(IF(VLOOKUP($B213,$B$2:$O212,10,0)="","",VLOOKUP($B213,$B$2:$O212,10,0)),""))</f>
        <v/>
      </c>
      <c r="L213" s="43" t="str">
        <f>IF($B213="","",IFERROR(IF(VLOOKUP($B213,$B$2:$O212,11,0)="","",VLOOKUP($B213,$B$2:$O212,11,0)),""))</f>
        <v/>
      </c>
      <c r="M213" s="43" t="str">
        <f>IF($B213="","",IFERROR(IF(VLOOKUP($B213,$B$2:$O212,12,0)="","",VLOOKUP($B213,$B$2:$O212,12,0)),""))</f>
        <v/>
      </c>
      <c r="N213" s="43" t="str">
        <f>IF($B213="","",IFERROR(IF(VLOOKUP($B213,$B$2:$O212,13,0)="","",VLOOKUP($B213,$B$2:$O212,13,0)),""))</f>
        <v/>
      </c>
      <c r="O213" s="43" t="str">
        <f>IF($B213="","",IFERROR(IF(VLOOKUP($B213,$B$2:$O212,14,0)="","",VLOOKUP($B213,$B$2:$O212,14,0)),""))</f>
        <v/>
      </c>
    </row>
    <row r="214" spans="1:15" x14ac:dyDescent="0.25">
      <c r="A214" t="str" cm="1">
        <f t="array" ref="A214">IF(OR(B214="",E214=""),"",CONCATENATE(IFERROR(IF(SEARCH(B214,_xlfn.TEXTJOIN(",",TRUE,IF(E$2:E213=E214,B$2:B213,"")))&gt;0,"Duplikát parametru","Parametr OK"),"Parametr OK"),"; ",MATCH(B214,B:B,0)))</f>
        <v/>
      </c>
      <c r="B214" t="str">
        <f>IF('CZ Alfanumerické hodnoty'!B214="","",VLOOKUP('CZ Alfanumerické hodnoty'!B214,'Parametry a typy produktů'!C:D,2,0))</f>
        <v/>
      </c>
      <c r="C214" s="13" t="str" cm="1">
        <f t="array" ref="C214">IF(A214="","",_xlfn.XLOOKUP(B214,'Parametry a typy produktů'!D:D,'Parametry a typy produktů'!A:B,"Parametr nenalezen"))</f>
        <v/>
      </c>
      <c r="E214" s="30" t="str">
        <f>IF('CZ Alfanumerické hodnoty'!B214="","",HLOOKUP('CZ Alfanumerické hodnoty'!E214,'Parametry a typy produktů'!$F$1:$CW$3,2,0))</f>
        <v/>
      </c>
      <c r="F214" s="43" t="str">
        <f>IF($B214="","",IFERROR(IF(VLOOKUP($B214,$B$2:$O213,5,0)="","",VLOOKUP($B214,$B$2:$O213,5,0)),""))</f>
        <v/>
      </c>
      <c r="G214" s="43" t="str">
        <f>IF($B214="","",IFERROR(IF(VLOOKUP($B214,$B$2:$O213,6,0)="","",VLOOKUP($B214,$B$2:$O213,6,0)),""))</f>
        <v/>
      </c>
      <c r="H214" s="43" t="str">
        <f>IF($B214="","",IFERROR(IF(VLOOKUP($B214,$B$2:$O213,7,0)="","",VLOOKUP($B214,$B$2:$O213,7,0)),""))</f>
        <v/>
      </c>
      <c r="I214" s="43" t="str">
        <f>IF($B214="","",IFERROR(IF(VLOOKUP($B214,$B$2:$O213,8,0)="","",VLOOKUP($B214,$B$2:$O213,8,0)),""))</f>
        <v/>
      </c>
      <c r="J214" s="43" t="str">
        <f>IF($B214="","",IFERROR(IF(VLOOKUP($B214,$B$2:$O213,9,0)="","",VLOOKUP($B214,$B$2:$O213,9,0)),""))</f>
        <v/>
      </c>
      <c r="K214" s="43" t="str">
        <f>IF($B214="","",IFERROR(IF(VLOOKUP($B214,$B$2:$O213,10,0)="","",VLOOKUP($B214,$B$2:$O213,10,0)),""))</f>
        <v/>
      </c>
      <c r="L214" s="43" t="str">
        <f>IF($B214="","",IFERROR(IF(VLOOKUP($B214,$B$2:$O213,11,0)="","",VLOOKUP($B214,$B$2:$O213,11,0)),""))</f>
        <v/>
      </c>
      <c r="M214" s="43" t="str">
        <f>IF($B214="","",IFERROR(IF(VLOOKUP($B214,$B$2:$O213,12,0)="","",VLOOKUP($B214,$B$2:$O213,12,0)),""))</f>
        <v/>
      </c>
      <c r="N214" s="43" t="str">
        <f>IF($B214="","",IFERROR(IF(VLOOKUP($B214,$B$2:$O213,13,0)="","",VLOOKUP($B214,$B$2:$O213,13,0)),""))</f>
        <v/>
      </c>
      <c r="O214" s="43" t="str">
        <f>IF($B214="","",IFERROR(IF(VLOOKUP($B214,$B$2:$O213,14,0)="","",VLOOKUP($B214,$B$2:$O213,14,0)),""))</f>
        <v/>
      </c>
    </row>
    <row r="215" spans="1:15" x14ac:dyDescent="0.25">
      <c r="A215" t="str" cm="1">
        <f t="array" ref="A215">IF(OR(B215="",E215=""),"",CONCATENATE(IFERROR(IF(SEARCH(B215,_xlfn.TEXTJOIN(",",TRUE,IF(E$2:E214=E215,B$2:B214,"")))&gt;0,"Duplikát parametru","Parametr OK"),"Parametr OK"),"; ",MATCH(B215,B:B,0)))</f>
        <v/>
      </c>
      <c r="B215" t="str">
        <f>IF('CZ Alfanumerické hodnoty'!B215="","",VLOOKUP('CZ Alfanumerické hodnoty'!B215,'Parametry a typy produktů'!C:D,2,0))</f>
        <v/>
      </c>
      <c r="C215" s="13" t="str" cm="1">
        <f t="array" ref="C215">IF(A215="","",_xlfn.XLOOKUP(B215,'Parametry a typy produktů'!D:D,'Parametry a typy produktů'!A:B,"Parametr nenalezen"))</f>
        <v/>
      </c>
      <c r="E215" s="30" t="str">
        <f>IF('CZ Alfanumerické hodnoty'!B215="","",HLOOKUP('CZ Alfanumerické hodnoty'!E215,'Parametry a typy produktů'!$F$1:$CW$3,2,0))</f>
        <v/>
      </c>
      <c r="F215" s="43" t="str">
        <f>IF($B215="","",IFERROR(IF(VLOOKUP($B215,$B$2:$O214,5,0)="","",VLOOKUP($B215,$B$2:$O214,5,0)),""))</f>
        <v/>
      </c>
      <c r="G215" s="43" t="str">
        <f>IF($B215="","",IFERROR(IF(VLOOKUP($B215,$B$2:$O214,6,0)="","",VLOOKUP($B215,$B$2:$O214,6,0)),""))</f>
        <v/>
      </c>
      <c r="H215" s="43" t="str">
        <f>IF($B215="","",IFERROR(IF(VLOOKUP($B215,$B$2:$O214,7,0)="","",VLOOKUP($B215,$B$2:$O214,7,0)),""))</f>
        <v/>
      </c>
      <c r="I215" s="43" t="str">
        <f>IF($B215="","",IFERROR(IF(VLOOKUP($B215,$B$2:$O214,8,0)="","",VLOOKUP($B215,$B$2:$O214,8,0)),""))</f>
        <v/>
      </c>
      <c r="J215" s="43" t="str">
        <f>IF($B215="","",IFERROR(IF(VLOOKUP($B215,$B$2:$O214,9,0)="","",VLOOKUP($B215,$B$2:$O214,9,0)),""))</f>
        <v/>
      </c>
      <c r="K215" s="43" t="str">
        <f>IF($B215="","",IFERROR(IF(VLOOKUP($B215,$B$2:$O214,10,0)="","",VLOOKUP($B215,$B$2:$O214,10,0)),""))</f>
        <v/>
      </c>
      <c r="L215" s="43" t="str">
        <f>IF($B215="","",IFERROR(IF(VLOOKUP($B215,$B$2:$O214,11,0)="","",VLOOKUP($B215,$B$2:$O214,11,0)),""))</f>
        <v/>
      </c>
      <c r="M215" s="43" t="str">
        <f>IF($B215="","",IFERROR(IF(VLOOKUP($B215,$B$2:$O214,12,0)="","",VLOOKUP($B215,$B$2:$O214,12,0)),""))</f>
        <v/>
      </c>
      <c r="N215" s="43" t="str">
        <f>IF($B215="","",IFERROR(IF(VLOOKUP($B215,$B$2:$O214,13,0)="","",VLOOKUP($B215,$B$2:$O214,13,0)),""))</f>
        <v/>
      </c>
      <c r="O215" s="43" t="str">
        <f>IF($B215="","",IFERROR(IF(VLOOKUP($B215,$B$2:$O214,14,0)="","",VLOOKUP($B215,$B$2:$O214,14,0)),""))</f>
        <v/>
      </c>
    </row>
    <row r="216" spans="1:15" x14ac:dyDescent="0.25">
      <c r="A216" t="str" cm="1">
        <f t="array" ref="A216">IF(OR(B216="",E216=""),"",CONCATENATE(IFERROR(IF(SEARCH(B216,_xlfn.TEXTJOIN(",",TRUE,IF(E$2:E215=E216,B$2:B215,"")))&gt;0,"Duplikát parametru","Parametr OK"),"Parametr OK"),"; ",MATCH(B216,B:B,0)))</f>
        <v/>
      </c>
      <c r="B216" t="str">
        <f>IF('CZ Alfanumerické hodnoty'!B216="","",VLOOKUP('CZ Alfanumerické hodnoty'!B216,'Parametry a typy produktů'!C:D,2,0))</f>
        <v/>
      </c>
      <c r="C216" s="13" t="str" cm="1">
        <f t="array" ref="C216">IF(A216="","",_xlfn.XLOOKUP(B216,'Parametry a typy produktů'!D:D,'Parametry a typy produktů'!A:B,"Parametr nenalezen"))</f>
        <v/>
      </c>
      <c r="E216" s="30" t="str">
        <f>IF('CZ Alfanumerické hodnoty'!B216="","",HLOOKUP('CZ Alfanumerické hodnoty'!E216,'Parametry a typy produktů'!$F$1:$CW$3,2,0))</f>
        <v/>
      </c>
      <c r="F216" s="43" t="str">
        <f>IF($B216="","",IFERROR(IF(VLOOKUP($B216,$B$2:$O215,5,0)="","",VLOOKUP($B216,$B$2:$O215,5,0)),""))</f>
        <v/>
      </c>
      <c r="G216" s="43" t="str">
        <f>IF($B216="","",IFERROR(IF(VLOOKUP($B216,$B$2:$O215,6,0)="","",VLOOKUP($B216,$B$2:$O215,6,0)),""))</f>
        <v/>
      </c>
      <c r="H216" s="43" t="str">
        <f>IF($B216="","",IFERROR(IF(VLOOKUP($B216,$B$2:$O215,7,0)="","",VLOOKUP($B216,$B$2:$O215,7,0)),""))</f>
        <v/>
      </c>
      <c r="I216" s="43" t="str">
        <f>IF($B216="","",IFERROR(IF(VLOOKUP($B216,$B$2:$O215,8,0)="","",VLOOKUP($B216,$B$2:$O215,8,0)),""))</f>
        <v/>
      </c>
      <c r="J216" s="43" t="str">
        <f>IF($B216="","",IFERROR(IF(VLOOKUP($B216,$B$2:$O215,9,0)="","",VLOOKUP($B216,$B$2:$O215,9,0)),""))</f>
        <v/>
      </c>
      <c r="K216" s="43" t="str">
        <f>IF($B216="","",IFERROR(IF(VLOOKUP($B216,$B$2:$O215,10,0)="","",VLOOKUP($B216,$B$2:$O215,10,0)),""))</f>
        <v/>
      </c>
      <c r="L216" s="43" t="str">
        <f>IF($B216="","",IFERROR(IF(VLOOKUP($B216,$B$2:$O215,11,0)="","",VLOOKUP($B216,$B$2:$O215,11,0)),""))</f>
        <v/>
      </c>
      <c r="M216" s="43" t="str">
        <f>IF($B216="","",IFERROR(IF(VLOOKUP($B216,$B$2:$O215,12,0)="","",VLOOKUP($B216,$B$2:$O215,12,0)),""))</f>
        <v/>
      </c>
      <c r="N216" s="43" t="str">
        <f>IF($B216="","",IFERROR(IF(VLOOKUP($B216,$B$2:$O215,13,0)="","",VLOOKUP($B216,$B$2:$O215,13,0)),""))</f>
        <v/>
      </c>
      <c r="O216" s="43" t="str">
        <f>IF($B216="","",IFERROR(IF(VLOOKUP($B216,$B$2:$O215,14,0)="","",VLOOKUP($B216,$B$2:$O215,14,0)),""))</f>
        <v/>
      </c>
    </row>
    <row r="217" spans="1:15" x14ac:dyDescent="0.25">
      <c r="A217" t="str" cm="1">
        <f t="array" ref="A217">IF(OR(B217="",E217=""),"",CONCATENATE(IFERROR(IF(SEARCH(B217,_xlfn.TEXTJOIN(",",TRUE,IF(E$2:E216=E217,B$2:B216,"")))&gt;0,"Duplikát parametru","Parametr OK"),"Parametr OK"),"; ",MATCH(B217,B:B,0)))</f>
        <v/>
      </c>
      <c r="B217" t="str">
        <f>IF('CZ Alfanumerické hodnoty'!B217="","",VLOOKUP('CZ Alfanumerické hodnoty'!B217,'Parametry a typy produktů'!C:D,2,0))</f>
        <v/>
      </c>
      <c r="C217" s="13" t="str" cm="1">
        <f t="array" ref="C217">IF(A217="","",_xlfn.XLOOKUP(B217,'Parametry a typy produktů'!D:D,'Parametry a typy produktů'!A:B,"Parametr nenalezen"))</f>
        <v/>
      </c>
      <c r="E217" s="30" t="str">
        <f>IF('CZ Alfanumerické hodnoty'!B217="","",HLOOKUP('CZ Alfanumerické hodnoty'!E217,'Parametry a typy produktů'!$F$1:$CW$3,2,0))</f>
        <v/>
      </c>
      <c r="F217" s="43" t="str">
        <f>IF($B217="","",IFERROR(IF(VLOOKUP($B217,$B$2:$O216,5,0)="","",VLOOKUP($B217,$B$2:$O216,5,0)),""))</f>
        <v/>
      </c>
      <c r="G217" s="43" t="str">
        <f>IF($B217="","",IFERROR(IF(VLOOKUP($B217,$B$2:$O216,6,0)="","",VLOOKUP($B217,$B$2:$O216,6,0)),""))</f>
        <v/>
      </c>
      <c r="H217" s="43" t="str">
        <f>IF($B217="","",IFERROR(IF(VLOOKUP($B217,$B$2:$O216,7,0)="","",VLOOKUP($B217,$B$2:$O216,7,0)),""))</f>
        <v/>
      </c>
      <c r="I217" s="43" t="str">
        <f>IF($B217="","",IFERROR(IF(VLOOKUP($B217,$B$2:$O216,8,0)="","",VLOOKUP($B217,$B$2:$O216,8,0)),""))</f>
        <v/>
      </c>
      <c r="J217" s="43" t="str">
        <f>IF($B217="","",IFERROR(IF(VLOOKUP($B217,$B$2:$O216,9,0)="","",VLOOKUP($B217,$B$2:$O216,9,0)),""))</f>
        <v/>
      </c>
      <c r="K217" s="43" t="str">
        <f>IF($B217="","",IFERROR(IF(VLOOKUP($B217,$B$2:$O216,10,0)="","",VLOOKUP($B217,$B$2:$O216,10,0)),""))</f>
        <v/>
      </c>
      <c r="L217" s="43" t="str">
        <f>IF($B217="","",IFERROR(IF(VLOOKUP($B217,$B$2:$O216,11,0)="","",VLOOKUP($B217,$B$2:$O216,11,0)),""))</f>
        <v/>
      </c>
      <c r="M217" s="43" t="str">
        <f>IF($B217="","",IFERROR(IF(VLOOKUP($B217,$B$2:$O216,12,0)="","",VLOOKUP($B217,$B$2:$O216,12,0)),""))</f>
        <v/>
      </c>
      <c r="N217" s="43" t="str">
        <f>IF($B217="","",IFERROR(IF(VLOOKUP($B217,$B$2:$O216,13,0)="","",VLOOKUP($B217,$B$2:$O216,13,0)),""))</f>
        <v/>
      </c>
      <c r="O217" s="43" t="str">
        <f>IF($B217="","",IFERROR(IF(VLOOKUP($B217,$B$2:$O216,14,0)="","",VLOOKUP($B217,$B$2:$O216,14,0)),""))</f>
        <v/>
      </c>
    </row>
    <row r="218" spans="1:15" x14ac:dyDescent="0.25">
      <c r="A218" t="str" cm="1">
        <f t="array" ref="A218">IF(OR(B218="",E218=""),"",CONCATENATE(IFERROR(IF(SEARCH(B218,_xlfn.TEXTJOIN(",",TRUE,IF(E$2:E217=E218,B$2:B217,"")))&gt;0,"Duplikát parametru","Parametr OK"),"Parametr OK"),"; ",MATCH(B218,B:B,0)))</f>
        <v/>
      </c>
      <c r="B218" t="str">
        <f>IF('CZ Alfanumerické hodnoty'!B218="","",VLOOKUP('CZ Alfanumerické hodnoty'!B218,'Parametry a typy produktů'!C:D,2,0))</f>
        <v/>
      </c>
      <c r="C218" s="13" t="str" cm="1">
        <f t="array" ref="C218">IF(A218="","",_xlfn.XLOOKUP(B218,'Parametry a typy produktů'!D:D,'Parametry a typy produktů'!A:B,"Parametr nenalezen"))</f>
        <v/>
      </c>
      <c r="E218" s="30" t="str">
        <f>IF('CZ Alfanumerické hodnoty'!B218="","",HLOOKUP('CZ Alfanumerické hodnoty'!E218,'Parametry a typy produktů'!$F$1:$CW$3,2,0))</f>
        <v/>
      </c>
      <c r="F218" s="43" t="str">
        <f>IF($B218="","",IFERROR(IF(VLOOKUP($B218,$B$2:$O217,5,0)="","",VLOOKUP($B218,$B$2:$O217,5,0)),""))</f>
        <v/>
      </c>
      <c r="G218" s="43" t="str">
        <f>IF($B218="","",IFERROR(IF(VLOOKUP($B218,$B$2:$O217,6,0)="","",VLOOKUP($B218,$B$2:$O217,6,0)),""))</f>
        <v/>
      </c>
      <c r="H218" s="43" t="str">
        <f>IF($B218="","",IFERROR(IF(VLOOKUP($B218,$B$2:$O217,7,0)="","",VLOOKUP($B218,$B$2:$O217,7,0)),""))</f>
        <v/>
      </c>
      <c r="I218" s="43" t="str">
        <f>IF($B218="","",IFERROR(IF(VLOOKUP($B218,$B$2:$O217,8,0)="","",VLOOKUP($B218,$B$2:$O217,8,0)),""))</f>
        <v/>
      </c>
      <c r="J218" s="43" t="str">
        <f>IF($B218="","",IFERROR(IF(VLOOKUP($B218,$B$2:$O217,9,0)="","",VLOOKUP($B218,$B$2:$O217,9,0)),""))</f>
        <v/>
      </c>
      <c r="K218" s="43" t="str">
        <f>IF($B218="","",IFERROR(IF(VLOOKUP($B218,$B$2:$O217,10,0)="","",VLOOKUP($B218,$B$2:$O217,10,0)),""))</f>
        <v/>
      </c>
      <c r="L218" s="43" t="str">
        <f>IF($B218="","",IFERROR(IF(VLOOKUP($B218,$B$2:$O217,11,0)="","",VLOOKUP($B218,$B$2:$O217,11,0)),""))</f>
        <v/>
      </c>
      <c r="M218" s="43" t="str">
        <f>IF($B218="","",IFERROR(IF(VLOOKUP($B218,$B$2:$O217,12,0)="","",VLOOKUP($B218,$B$2:$O217,12,0)),""))</f>
        <v/>
      </c>
      <c r="N218" s="43" t="str">
        <f>IF($B218="","",IFERROR(IF(VLOOKUP($B218,$B$2:$O217,13,0)="","",VLOOKUP($B218,$B$2:$O217,13,0)),""))</f>
        <v/>
      </c>
      <c r="O218" s="43" t="str">
        <f>IF($B218="","",IFERROR(IF(VLOOKUP($B218,$B$2:$O217,14,0)="","",VLOOKUP($B218,$B$2:$O217,14,0)),""))</f>
        <v/>
      </c>
    </row>
    <row r="219" spans="1:15" x14ac:dyDescent="0.25">
      <c r="A219" t="str" cm="1">
        <f t="array" ref="A219">IF(OR(B219="",E219=""),"",CONCATENATE(IFERROR(IF(SEARCH(B219,_xlfn.TEXTJOIN(",",TRUE,IF(E$2:E218=E219,B$2:B218,"")))&gt;0,"Duplikát parametru","Parametr OK"),"Parametr OK"),"; ",MATCH(B219,B:B,0)))</f>
        <v/>
      </c>
      <c r="B219" t="str">
        <f>IF('CZ Alfanumerické hodnoty'!B219="","",VLOOKUP('CZ Alfanumerické hodnoty'!B219,'Parametry a typy produktů'!C:D,2,0))</f>
        <v/>
      </c>
      <c r="C219" s="13" t="str" cm="1">
        <f t="array" ref="C219">IF(A219="","",_xlfn.XLOOKUP(B219,'Parametry a typy produktů'!D:D,'Parametry a typy produktů'!A:B,"Parametr nenalezen"))</f>
        <v/>
      </c>
      <c r="E219" s="30" t="str">
        <f>IF('CZ Alfanumerické hodnoty'!B219="","",HLOOKUP('CZ Alfanumerické hodnoty'!E219,'Parametry a typy produktů'!$F$1:$CW$3,2,0))</f>
        <v/>
      </c>
      <c r="F219" s="43" t="str">
        <f>IF($B219="","",IFERROR(IF(VLOOKUP($B219,$B$2:$O218,5,0)="","",VLOOKUP($B219,$B$2:$O218,5,0)),""))</f>
        <v/>
      </c>
      <c r="G219" s="43" t="str">
        <f>IF($B219="","",IFERROR(IF(VLOOKUP($B219,$B$2:$O218,6,0)="","",VLOOKUP($B219,$B$2:$O218,6,0)),""))</f>
        <v/>
      </c>
      <c r="H219" s="43" t="str">
        <f>IF($B219="","",IFERROR(IF(VLOOKUP($B219,$B$2:$O218,7,0)="","",VLOOKUP($B219,$B$2:$O218,7,0)),""))</f>
        <v/>
      </c>
      <c r="I219" s="43" t="str">
        <f>IF($B219="","",IFERROR(IF(VLOOKUP($B219,$B$2:$O218,8,0)="","",VLOOKUP($B219,$B$2:$O218,8,0)),""))</f>
        <v/>
      </c>
      <c r="J219" s="43" t="str">
        <f>IF($B219="","",IFERROR(IF(VLOOKUP($B219,$B$2:$O218,9,0)="","",VLOOKUP($B219,$B$2:$O218,9,0)),""))</f>
        <v/>
      </c>
      <c r="K219" s="43" t="str">
        <f>IF($B219="","",IFERROR(IF(VLOOKUP($B219,$B$2:$O218,10,0)="","",VLOOKUP($B219,$B$2:$O218,10,0)),""))</f>
        <v/>
      </c>
      <c r="L219" s="43" t="str">
        <f>IF($B219="","",IFERROR(IF(VLOOKUP($B219,$B$2:$O218,11,0)="","",VLOOKUP($B219,$B$2:$O218,11,0)),""))</f>
        <v/>
      </c>
      <c r="M219" s="43" t="str">
        <f>IF($B219="","",IFERROR(IF(VLOOKUP($B219,$B$2:$O218,12,0)="","",VLOOKUP($B219,$B$2:$O218,12,0)),""))</f>
        <v/>
      </c>
      <c r="N219" s="43" t="str">
        <f>IF($B219="","",IFERROR(IF(VLOOKUP($B219,$B$2:$O218,13,0)="","",VLOOKUP($B219,$B$2:$O218,13,0)),""))</f>
        <v/>
      </c>
      <c r="O219" s="43" t="str">
        <f>IF($B219="","",IFERROR(IF(VLOOKUP($B219,$B$2:$O218,14,0)="","",VLOOKUP($B219,$B$2:$O218,14,0)),""))</f>
        <v/>
      </c>
    </row>
    <row r="220" spans="1:15" x14ac:dyDescent="0.25">
      <c r="A220" t="str" cm="1">
        <f t="array" ref="A220">IF(OR(B220="",E220=""),"",CONCATENATE(IFERROR(IF(SEARCH(B220,_xlfn.TEXTJOIN(",",TRUE,IF(E$2:E219=E220,B$2:B219,"")))&gt;0,"Duplikát parametru","Parametr OK"),"Parametr OK"),"; ",MATCH(B220,B:B,0)))</f>
        <v/>
      </c>
      <c r="B220" t="str">
        <f>IF('CZ Alfanumerické hodnoty'!B220="","",VLOOKUP('CZ Alfanumerické hodnoty'!B220,'Parametry a typy produktů'!C:D,2,0))</f>
        <v/>
      </c>
      <c r="C220" s="13" t="str" cm="1">
        <f t="array" ref="C220">IF(A220="","",_xlfn.XLOOKUP(B220,'Parametry a typy produktů'!D:D,'Parametry a typy produktů'!A:B,"Parametr nenalezen"))</f>
        <v/>
      </c>
      <c r="E220" s="30" t="str">
        <f>IF('CZ Alfanumerické hodnoty'!B220="","",HLOOKUP('CZ Alfanumerické hodnoty'!E220,'Parametry a typy produktů'!$F$1:$CW$3,2,0))</f>
        <v/>
      </c>
      <c r="F220" s="43" t="str">
        <f>IF($B220="","",IFERROR(IF(VLOOKUP($B220,$B$2:$O219,5,0)="","",VLOOKUP($B220,$B$2:$O219,5,0)),""))</f>
        <v/>
      </c>
      <c r="G220" s="43" t="str">
        <f>IF($B220="","",IFERROR(IF(VLOOKUP($B220,$B$2:$O219,6,0)="","",VLOOKUP($B220,$B$2:$O219,6,0)),""))</f>
        <v/>
      </c>
      <c r="H220" s="43" t="str">
        <f>IF($B220="","",IFERROR(IF(VLOOKUP($B220,$B$2:$O219,7,0)="","",VLOOKUP($B220,$B$2:$O219,7,0)),""))</f>
        <v/>
      </c>
      <c r="I220" s="43" t="str">
        <f>IF($B220="","",IFERROR(IF(VLOOKUP($B220,$B$2:$O219,8,0)="","",VLOOKUP($B220,$B$2:$O219,8,0)),""))</f>
        <v/>
      </c>
      <c r="J220" s="43" t="str">
        <f>IF($B220="","",IFERROR(IF(VLOOKUP($B220,$B$2:$O219,9,0)="","",VLOOKUP($B220,$B$2:$O219,9,0)),""))</f>
        <v/>
      </c>
      <c r="K220" s="43" t="str">
        <f>IF($B220="","",IFERROR(IF(VLOOKUP($B220,$B$2:$O219,10,0)="","",VLOOKUP($B220,$B$2:$O219,10,0)),""))</f>
        <v/>
      </c>
      <c r="L220" s="43" t="str">
        <f>IF($B220="","",IFERROR(IF(VLOOKUP($B220,$B$2:$O219,11,0)="","",VLOOKUP($B220,$B$2:$O219,11,0)),""))</f>
        <v/>
      </c>
      <c r="M220" s="43" t="str">
        <f>IF($B220="","",IFERROR(IF(VLOOKUP($B220,$B$2:$O219,12,0)="","",VLOOKUP($B220,$B$2:$O219,12,0)),""))</f>
        <v/>
      </c>
      <c r="N220" s="43" t="str">
        <f>IF($B220="","",IFERROR(IF(VLOOKUP($B220,$B$2:$O219,13,0)="","",VLOOKUP($B220,$B$2:$O219,13,0)),""))</f>
        <v/>
      </c>
      <c r="O220" s="43" t="str">
        <f>IF($B220="","",IFERROR(IF(VLOOKUP($B220,$B$2:$O219,14,0)="","",VLOOKUP($B220,$B$2:$O219,14,0)),""))</f>
        <v/>
      </c>
    </row>
    <row r="221" spans="1:15" x14ac:dyDescent="0.25">
      <c r="A221" t="str" cm="1">
        <f t="array" ref="A221">IF(OR(B221="",E221=""),"",CONCATENATE(IFERROR(IF(SEARCH(B221,_xlfn.TEXTJOIN(",",TRUE,IF(E$2:E220=E221,B$2:B220,"")))&gt;0,"Duplikát parametru","Parametr OK"),"Parametr OK"),"; ",MATCH(B221,B:B,0)))</f>
        <v/>
      </c>
      <c r="B221" t="str">
        <f>IF('CZ Alfanumerické hodnoty'!B221="","",VLOOKUP('CZ Alfanumerické hodnoty'!B221,'Parametry a typy produktů'!C:D,2,0))</f>
        <v/>
      </c>
      <c r="C221" s="13" t="str" cm="1">
        <f t="array" ref="C221">IF(A221="","",_xlfn.XLOOKUP(B221,'Parametry a typy produktů'!D:D,'Parametry a typy produktů'!A:B,"Parametr nenalezen"))</f>
        <v/>
      </c>
      <c r="E221" s="30" t="str">
        <f>IF('CZ Alfanumerické hodnoty'!B221="","",HLOOKUP('CZ Alfanumerické hodnoty'!E221,'Parametry a typy produktů'!$F$1:$CW$3,2,0))</f>
        <v/>
      </c>
      <c r="F221" s="43" t="str">
        <f>IF($B221="","",IFERROR(IF(VLOOKUP($B221,$B$2:$O220,5,0)="","",VLOOKUP($B221,$B$2:$O220,5,0)),""))</f>
        <v/>
      </c>
      <c r="G221" s="43" t="str">
        <f>IF($B221="","",IFERROR(IF(VLOOKUP($B221,$B$2:$O220,6,0)="","",VLOOKUP($B221,$B$2:$O220,6,0)),""))</f>
        <v/>
      </c>
      <c r="H221" s="43" t="str">
        <f>IF($B221="","",IFERROR(IF(VLOOKUP($B221,$B$2:$O220,7,0)="","",VLOOKUP($B221,$B$2:$O220,7,0)),""))</f>
        <v/>
      </c>
      <c r="I221" s="43" t="str">
        <f>IF($B221="","",IFERROR(IF(VLOOKUP($B221,$B$2:$O220,8,0)="","",VLOOKUP($B221,$B$2:$O220,8,0)),""))</f>
        <v/>
      </c>
      <c r="J221" s="43" t="str">
        <f>IF($B221="","",IFERROR(IF(VLOOKUP($B221,$B$2:$O220,9,0)="","",VLOOKUP($B221,$B$2:$O220,9,0)),""))</f>
        <v/>
      </c>
      <c r="K221" s="43" t="str">
        <f>IF($B221="","",IFERROR(IF(VLOOKUP($B221,$B$2:$O220,10,0)="","",VLOOKUP($B221,$B$2:$O220,10,0)),""))</f>
        <v/>
      </c>
      <c r="L221" s="43" t="str">
        <f>IF($B221="","",IFERROR(IF(VLOOKUP($B221,$B$2:$O220,11,0)="","",VLOOKUP($B221,$B$2:$O220,11,0)),""))</f>
        <v/>
      </c>
      <c r="M221" s="43" t="str">
        <f>IF($B221="","",IFERROR(IF(VLOOKUP($B221,$B$2:$O220,12,0)="","",VLOOKUP($B221,$B$2:$O220,12,0)),""))</f>
        <v/>
      </c>
      <c r="N221" s="43" t="str">
        <f>IF($B221="","",IFERROR(IF(VLOOKUP($B221,$B$2:$O220,13,0)="","",VLOOKUP($B221,$B$2:$O220,13,0)),""))</f>
        <v/>
      </c>
      <c r="O221" s="43" t="str">
        <f>IF($B221="","",IFERROR(IF(VLOOKUP($B221,$B$2:$O220,14,0)="","",VLOOKUP($B221,$B$2:$O220,14,0)),""))</f>
        <v/>
      </c>
    </row>
    <row r="222" spans="1:15" x14ac:dyDescent="0.25">
      <c r="A222" t="str" cm="1">
        <f t="array" ref="A222">IF(OR(B222="",E222=""),"",CONCATENATE(IFERROR(IF(SEARCH(B222,_xlfn.TEXTJOIN(",",TRUE,IF(E$2:E221=E222,B$2:B221,"")))&gt;0,"Duplikát parametru","Parametr OK"),"Parametr OK"),"; ",MATCH(B222,B:B,0)))</f>
        <v/>
      </c>
      <c r="B222" t="str">
        <f>IF('CZ Alfanumerické hodnoty'!B222="","",VLOOKUP('CZ Alfanumerické hodnoty'!B222,'Parametry a typy produktů'!C:D,2,0))</f>
        <v/>
      </c>
      <c r="C222" s="13" t="str" cm="1">
        <f t="array" ref="C222">IF(A222="","",_xlfn.XLOOKUP(B222,'Parametry a typy produktů'!D:D,'Parametry a typy produktů'!A:B,"Parametr nenalezen"))</f>
        <v/>
      </c>
      <c r="E222" s="30" t="str">
        <f>IF('CZ Alfanumerické hodnoty'!B222="","",HLOOKUP('CZ Alfanumerické hodnoty'!E222,'Parametry a typy produktů'!$F$1:$CW$3,2,0))</f>
        <v/>
      </c>
      <c r="F222" s="43" t="str">
        <f>IF($B222="","",IFERROR(IF(VLOOKUP($B222,$B$2:$O221,5,0)="","",VLOOKUP($B222,$B$2:$O221,5,0)),""))</f>
        <v/>
      </c>
      <c r="G222" s="43" t="str">
        <f>IF($B222="","",IFERROR(IF(VLOOKUP($B222,$B$2:$O221,6,0)="","",VLOOKUP($B222,$B$2:$O221,6,0)),""))</f>
        <v/>
      </c>
      <c r="H222" s="43" t="str">
        <f>IF($B222="","",IFERROR(IF(VLOOKUP($B222,$B$2:$O221,7,0)="","",VLOOKUP($B222,$B$2:$O221,7,0)),""))</f>
        <v/>
      </c>
      <c r="I222" s="43" t="str">
        <f>IF($B222="","",IFERROR(IF(VLOOKUP($B222,$B$2:$O221,8,0)="","",VLOOKUP($B222,$B$2:$O221,8,0)),""))</f>
        <v/>
      </c>
      <c r="J222" s="43" t="str">
        <f>IF($B222="","",IFERROR(IF(VLOOKUP($B222,$B$2:$O221,9,0)="","",VLOOKUP($B222,$B$2:$O221,9,0)),""))</f>
        <v/>
      </c>
      <c r="K222" s="43" t="str">
        <f>IF($B222="","",IFERROR(IF(VLOOKUP($B222,$B$2:$O221,10,0)="","",VLOOKUP($B222,$B$2:$O221,10,0)),""))</f>
        <v/>
      </c>
      <c r="L222" s="43" t="str">
        <f>IF($B222="","",IFERROR(IF(VLOOKUP($B222,$B$2:$O221,11,0)="","",VLOOKUP($B222,$B$2:$O221,11,0)),""))</f>
        <v/>
      </c>
      <c r="M222" s="43" t="str">
        <f>IF($B222="","",IFERROR(IF(VLOOKUP($B222,$B$2:$O221,12,0)="","",VLOOKUP($B222,$B$2:$O221,12,0)),""))</f>
        <v/>
      </c>
      <c r="N222" s="43" t="str">
        <f>IF($B222="","",IFERROR(IF(VLOOKUP($B222,$B$2:$O221,13,0)="","",VLOOKUP($B222,$B$2:$O221,13,0)),""))</f>
        <v/>
      </c>
      <c r="O222" s="43" t="str">
        <f>IF($B222="","",IFERROR(IF(VLOOKUP($B222,$B$2:$O221,14,0)="","",VLOOKUP($B222,$B$2:$O221,14,0)),""))</f>
        <v/>
      </c>
    </row>
    <row r="223" spans="1:15" x14ac:dyDescent="0.25">
      <c r="A223" t="str" cm="1">
        <f t="array" ref="A223">IF(OR(B223="",E223=""),"",CONCATENATE(IFERROR(IF(SEARCH(B223,_xlfn.TEXTJOIN(",",TRUE,IF(E$2:E222=E223,B$2:B222,"")))&gt;0,"Duplikát parametru","Parametr OK"),"Parametr OK"),"; ",MATCH(B223,B:B,0)))</f>
        <v/>
      </c>
      <c r="B223" t="str">
        <f>IF('CZ Alfanumerické hodnoty'!B223="","",VLOOKUP('CZ Alfanumerické hodnoty'!B223,'Parametry a typy produktů'!C:D,2,0))</f>
        <v/>
      </c>
      <c r="C223" s="13" t="str" cm="1">
        <f t="array" ref="C223">IF(A223="","",_xlfn.XLOOKUP(B223,'Parametry a typy produktů'!D:D,'Parametry a typy produktů'!A:B,"Parametr nenalezen"))</f>
        <v/>
      </c>
      <c r="E223" s="30" t="str">
        <f>IF('CZ Alfanumerické hodnoty'!B223="","",HLOOKUP('CZ Alfanumerické hodnoty'!E223,'Parametry a typy produktů'!$F$1:$CW$3,2,0))</f>
        <v/>
      </c>
      <c r="F223" s="43" t="str">
        <f>IF($B223="","",IFERROR(IF(VLOOKUP($B223,$B$2:$O222,5,0)="","",VLOOKUP($B223,$B$2:$O222,5,0)),""))</f>
        <v/>
      </c>
      <c r="G223" s="43" t="str">
        <f>IF($B223="","",IFERROR(IF(VLOOKUP($B223,$B$2:$O222,6,0)="","",VLOOKUP($B223,$B$2:$O222,6,0)),""))</f>
        <v/>
      </c>
      <c r="H223" s="43" t="str">
        <f>IF($B223="","",IFERROR(IF(VLOOKUP($B223,$B$2:$O222,7,0)="","",VLOOKUP($B223,$B$2:$O222,7,0)),""))</f>
        <v/>
      </c>
      <c r="I223" s="43" t="str">
        <f>IF($B223="","",IFERROR(IF(VLOOKUP($B223,$B$2:$O222,8,0)="","",VLOOKUP($B223,$B$2:$O222,8,0)),""))</f>
        <v/>
      </c>
      <c r="J223" s="43" t="str">
        <f>IF($B223="","",IFERROR(IF(VLOOKUP($B223,$B$2:$O222,9,0)="","",VLOOKUP($B223,$B$2:$O222,9,0)),""))</f>
        <v/>
      </c>
      <c r="K223" s="43" t="str">
        <f>IF($B223="","",IFERROR(IF(VLOOKUP($B223,$B$2:$O222,10,0)="","",VLOOKUP($B223,$B$2:$O222,10,0)),""))</f>
        <v/>
      </c>
      <c r="L223" s="43" t="str">
        <f>IF($B223="","",IFERROR(IF(VLOOKUP($B223,$B$2:$O222,11,0)="","",VLOOKUP($B223,$B$2:$O222,11,0)),""))</f>
        <v/>
      </c>
      <c r="M223" s="43" t="str">
        <f>IF($B223="","",IFERROR(IF(VLOOKUP($B223,$B$2:$O222,12,0)="","",VLOOKUP($B223,$B$2:$O222,12,0)),""))</f>
        <v/>
      </c>
      <c r="N223" s="43" t="str">
        <f>IF($B223="","",IFERROR(IF(VLOOKUP($B223,$B$2:$O222,13,0)="","",VLOOKUP($B223,$B$2:$O222,13,0)),""))</f>
        <v/>
      </c>
      <c r="O223" s="43" t="str">
        <f>IF($B223="","",IFERROR(IF(VLOOKUP($B223,$B$2:$O222,14,0)="","",VLOOKUP($B223,$B$2:$O222,14,0)),""))</f>
        <v/>
      </c>
    </row>
    <row r="224" spans="1:15" x14ac:dyDescent="0.25">
      <c r="A224" t="str" cm="1">
        <f t="array" ref="A224">IF(OR(B224="",E224=""),"",CONCATENATE(IFERROR(IF(SEARCH(B224,_xlfn.TEXTJOIN(",",TRUE,IF(E$2:E223=E224,B$2:B223,"")))&gt;0,"Duplikát parametru","Parametr OK"),"Parametr OK"),"; ",MATCH(B224,B:B,0)))</f>
        <v/>
      </c>
      <c r="B224" t="str">
        <f>IF('CZ Alfanumerické hodnoty'!B224="","",VLOOKUP('CZ Alfanumerické hodnoty'!B224,'Parametry a typy produktů'!C:D,2,0))</f>
        <v/>
      </c>
      <c r="C224" s="13" t="str" cm="1">
        <f t="array" ref="C224">IF(A224="","",_xlfn.XLOOKUP(B224,'Parametry a typy produktů'!D:D,'Parametry a typy produktů'!A:B,"Parametr nenalezen"))</f>
        <v/>
      </c>
      <c r="E224" s="30" t="str">
        <f>IF('CZ Alfanumerické hodnoty'!B224="","",HLOOKUP('CZ Alfanumerické hodnoty'!E224,'Parametry a typy produktů'!$F$1:$CW$3,2,0))</f>
        <v/>
      </c>
      <c r="F224" s="43" t="str">
        <f>IF($B224="","",IFERROR(IF(VLOOKUP($B224,$B$2:$O223,5,0)="","",VLOOKUP($B224,$B$2:$O223,5,0)),""))</f>
        <v/>
      </c>
      <c r="G224" s="43" t="str">
        <f>IF($B224="","",IFERROR(IF(VLOOKUP($B224,$B$2:$O223,6,0)="","",VLOOKUP($B224,$B$2:$O223,6,0)),""))</f>
        <v/>
      </c>
      <c r="H224" s="43" t="str">
        <f>IF($B224="","",IFERROR(IF(VLOOKUP($B224,$B$2:$O223,7,0)="","",VLOOKUP($B224,$B$2:$O223,7,0)),""))</f>
        <v/>
      </c>
      <c r="I224" s="43" t="str">
        <f>IF($B224="","",IFERROR(IF(VLOOKUP($B224,$B$2:$O223,8,0)="","",VLOOKUP($B224,$B$2:$O223,8,0)),""))</f>
        <v/>
      </c>
      <c r="J224" s="43" t="str">
        <f>IF($B224="","",IFERROR(IF(VLOOKUP($B224,$B$2:$O223,9,0)="","",VLOOKUP($B224,$B$2:$O223,9,0)),""))</f>
        <v/>
      </c>
      <c r="K224" s="43" t="str">
        <f>IF($B224="","",IFERROR(IF(VLOOKUP($B224,$B$2:$O223,10,0)="","",VLOOKUP($B224,$B$2:$O223,10,0)),""))</f>
        <v/>
      </c>
      <c r="L224" s="43" t="str">
        <f>IF($B224="","",IFERROR(IF(VLOOKUP($B224,$B$2:$O223,11,0)="","",VLOOKUP($B224,$B$2:$O223,11,0)),""))</f>
        <v/>
      </c>
      <c r="M224" s="43" t="str">
        <f>IF($B224="","",IFERROR(IF(VLOOKUP($B224,$B$2:$O223,12,0)="","",VLOOKUP($B224,$B$2:$O223,12,0)),""))</f>
        <v/>
      </c>
      <c r="N224" s="43" t="str">
        <f>IF($B224="","",IFERROR(IF(VLOOKUP($B224,$B$2:$O223,13,0)="","",VLOOKUP($B224,$B$2:$O223,13,0)),""))</f>
        <v/>
      </c>
      <c r="O224" s="43" t="str">
        <f>IF($B224="","",IFERROR(IF(VLOOKUP($B224,$B$2:$O223,14,0)="","",VLOOKUP($B224,$B$2:$O223,14,0)),""))</f>
        <v/>
      </c>
    </row>
    <row r="225" spans="1:15" x14ac:dyDescent="0.25">
      <c r="A225" t="str" cm="1">
        <f t="array" ref="A225">IF(OR(B225="",E225=""),"",CONCATENATE(IFERROR(IF(SEARCH(B225,_xlfn.TEXTJOIN(",",TRUE,IF(E$2:E224=E225,B$2:B224,"")))&gt;0,"Duplikát parametru","Parametr OK"),"Parametr OK"),"; ",MATCH(B225,B:B,0)))</f>
        <v/>
      </c>
      <c r="B225" t="str">
        <f>IF('CZ Alfanumerické hodnoty'!B225="","",VLOOKUP('CZ Alfanumerické hodnoty'!B225,'Parametry a typy produktů'!C:D,2,0))</f>
        <v/>
      </c>
      <c r="C225" s="13" t="str" cm="1">
        <f t="array" ref="C225">IF(A225="","",_xlfn.XLOOKUP(B225,'Parametry a typy produktů'!D:D,'Parametry a typy produktů'!A:B,"Parametr nenalezen"))</f>
        <v/>
      </c>
      <c r="E225" s="30" t="str">
        <f>IF('CZ Alfanumerické hodnoty'!B225="","",HLOOKUP('CZ Alfanumerické hodnoty'!E225,'Parametry a typy produktů'!$F$1:$CW$3,2,0))</f>
        <v/>
      </c>
      <c r="F225" s="43" t="str">
        <f>IF($B225="","",IFERROR(IF(VLOOKUP($B225,$B$2:$O224,5,0)="","",VLOOKUP($B225,$B$2:$O224,5,0)),""))</f>
        <v/>
      </c>
      <c r="G225" s="43" t="str">
        <f>IF($B225="","",IFERROR(IF(VLOOKUP($B225,$B$2:$O224,6,0)="","",VLOOKUP($B225,$B$2:$O224,6,0)),""))</f>
        <v/>
      </c>
      <c r="H225" s="43" t="str">
        <f>IF($B225="","",IFERROR(IF(VLOOKUP($B225,$B$2:$O224,7,0)="","",VLOOKUP($B225,$B$2:$O224,7,0)),""))</f>
        <v/>
      </c>
      <c r="I225" s="43" t="str">
        <f>IF($B225="","",IFERROR(IF(VLOOKUP($B225,$B$2:$O224,8,0)="","",VLOOKUP($B225,$B$2:$O224,8,0)),""))</f>
        <v/>
      </c>
      <c r="J225" s="43" t="str">
        <f>IF($B225="","",IFERROR(IF(VLOOKUP($B225,$B$2:$O224,9,0)="","",VLOOKUP($B225,$B$2:$O224,9,0)),""))</f>
        <v/>
      </c>
      <c r="K225" s="43" t="str">
        <f>IF($B225="","",IFERROR(IF(VLOOKUP($B225,$B$2:$O224,10,0)="","",VLOOKUP($B225,$B$2:$O224,10,0)),""))</f>
        <v/>
      </c>
      <c r="L225" s="43" t="str">
        <f>IF($B225="","",IFERROR(IF(VLOOKUP($B225,$B$2:$O224,11,0)="","",VLOOKUP($B225,$B$2:$O224,11,0)),""))</f>
        <v/>
      </c>
      <c r="M225" s="43" t="str">
        <f>IF($B225="","",IFERROR(IF(VLOOKUP($B225,$B$2:$O224,12,0)="","",VLOOKUP($B225,$B$2:$O224,12,0)),""))</f>
        <v/>
      </c>
      <c r="N225" s="43" t="str">
        <f>IF($B225="","",IFERROR(IF(VLOOKUP($B225,$B$2:$O224,13,0)="","",VLOOKUP($B225,$B$2:$O224,13,0)),""))</f>
        <v/>
      </c>
      <c r="O225" s="43" t="str">
        <f>IF($B225="","",IFERROR(IF(VLOOKUP($B225,$B$2:$O224,14,0)="","",VLOOKUP($B225,$B$2:$O224,14,0)),""))</f>
        <v/>
      </c>
    </row>
    <row r="226" spans="1:15" x14ac:dyDescent="0.25">
      <c r="A226" t="str" cm="1">
        <f t="array" ref="A226">IF(OR(B226="",E226=""),"",CONCATENATE(IFERROR(IF(SEARCH(B226,_xlfn.TEXTJOIN(",",TRUE,IF(E$2:E225=E226,B$2:B225,"")))&gt;0,"Duplikát parametru","Parametr OK"),"Parametr OK"),"; ",MATCH(B226,B:B,0)))</f>
        <v/>
      </c>
      <c r="B226" t="str">
        <f>IF('CZ Alfanumerické hodnoty'!B226="","",VLOOKUP('CZ Alfanumerické hodnoty'!B226,'Parametry a typy produktů'!C:D,2,0))</f>
        <v/>
      </c>
      <c r="C226" s="13" t="str" cm="1">
        <f t="array" ref="C226">IF(A226="","",_xlfn.XLOOKUP(B226,'Parametry a typy produktů'!D:D,'Parametry a typy produktů'!A:B,"Parametr nenalezen"))</f>
        <v/>
      </c>
      <c r="E226" s="30" t="str">
        <f>IF('CZ Alfanumerické hodnoty'!B226="","",HLOOKUP('CZ Alfanumerické hodnoty'!E226,'Parametry a typy produktů'!$F$1:$CW$3,2,0))</f>
        <v/>
      </c>
      <c r="F226" s="43" t="str">
        <f>IF($B226="","",IFERROR(IF(VLOOKUP($B226,$B$2:$O225,5,0)="","",VLOOKUP($B226,$B$2:$O225,5,0)),""))</f>
        <v/>
      </c>
      <c r="G226" s="43" t="str">
        <f>IF($B226="","",IFERROR(IF(VLOOKUP($B226,$B$2:$O225,6,0)="","",VLOOKUP($B226,$B$2:$O225,6,0)),""))</f>
        <v/>
      </c>
      <c r="H226" s="43" t="str">
        <f>IF($B226="","",IFERROR(IF(VLOOKUP($B226,$B$2:$O225,7,0)="","",VLOOKUP($B226,$B$2:$O225,7,0)),""))</f>
        <v/>
      </c>
      <c r="I226" s="43" t="str">
        <f>IF($B226="","",IFERROR(IF(VLOOKUP($B226,$B$2:$O225,8,0)="","",VLOOKUP($B226,$B$2:$O225,8,0)),""))</f>
        <v/>
      </c>
      <c r="J226" s="43" t="str">
        <f>IF($B226="","",IFERROR(IF(VLOOKUP($B226,$B$2:$O225,9,0)="","",VLOOKUP($B226,$B$2:$O225,9,0)),""))</f>
        <v/>
      </c>
      <c r="K226" s="43" t="str">
        <f>IF($B226="","",IFERROR(IF(VLOOKUP($B226,$B$2:$O225,10,0)="","",VLOOKUP($B226,$B$2:$O225,10,0)),""))</f>
        <v/>
      </c>
      <c r="L226" s="43" t="str">
        <f>IF($B226="","",IFERROR(IF(VLOOKUP($B226,$B$2:$O225,11,0)="","",VLOOKUP($B226,$B$2:$O225,11,0)),""))</f>
        <v/>
      </c>
      <c r="M226" s="43" t="str">
        <f>IF($B226="","",IFERROR(IF(VLOOKUP($B226,$B$2:$O225,12,0)="","",VLOOKUP($B226,$B$2:$O225,12,0)),""))</f>
        <v/>
      </c>
      <c r="N226" s="43" t="str">
        <f>IF($B226="","",IFERROR(IF(VLOOKUP($B226,$B$2:$O225,13,0)="","",VLOOKUP($B226,$B$2:$O225,13,0)),""))</f>
        <v/>
      </c>
      <c r="O226" s="43" t="str">
        <f>IF($B226="","",IFERROR(IF(VLOOKUP($B226,$B$2:$O225,14,0)="","",VLOOKUP($B226,$B$2:$O225,14,0)),""))</f>
        <v/>
      </c>
    </row>
    <row r="227" spans="1:15" x14ac:dyDescent="0.25">
      <c r="A227" t="str" cm="1">
        <f t="array" ref="A227">IF(OR(B227="",E227=""),"",CONCATENATE(IFERROR(IF(SEARCH(B227,_xlfn.TEXTJOIN(",",TRUE,IF(E$2:E226=E227,B$2:B226,"")))&gt;0,"Duplikát parametru","Parametr OK"),"Parametr OK"),"; ",MATCH(B227,B:B,0)))</f>
        <v/>
      </c>
      <c r="B227" t="str">
        <f>IF('CZ Alfanumerické hodnoty'!B227="","",VLOOKUP('CZ Alfanumerické hodnoty'!B227,'Parametry a typy produktů'!C:D,2,0))</f>
        <v/>
      </c>
      <c r="C227" s="13" t="str" cm="1">
        <f t="array" ref="C227">IF(A227="","",_xlfn.XLOOKUP(B227,'Parametry a typy produktů'!D:D,'Parametry a typy produktů'!A:B,"Parametr nenalezen"))</f>
        <v/>
      </c>
      <c r="E227" s="30" t="str">
        <f>IF('CZ Alfanumerické hodnoty'!B227="","",HLOOKUP('CZ Alfanumerické hodnoty'!E227,'Parametry a typy produktů'!$F$1:$CW$3,2,0))</f>
        <v/>
      </c>
      <c r="F227" s="43" t="str">
        <f>IF($B227="","",IFERROR(IF(VLOOKUP($B227,$B$2:$O226,5,0)="","",VLOOKUP($B227,$B$2:$O226,5,0)),""))</f>
        <v/>
      </c>
      <c r="G227" s="43" t="str">
        <f>IF($B227="","",IFERROR(IF(VLOOKUP($B227,$B$2:$O226,6,0)="","",VLOOKUP($B227,$B$2:$O226,6,0)),""))</f>
        <v/>
      </c>
      <c r="H227" s="43" t="str">
        <f>IF($B227="","",IFERROR(IF(VLOOKUP($B227,$B$2:$O226,7,0)="","",VLOOKUP($B227,$B$2:$O226,7,0)),""))</f>
        <v/>
      </c>
      <c r="I227" s="43" t="str">
        <f>IF($B227="","",IFERROR(IF(VLOOKUP($B227,$B$2:$O226,8,0)="","",VLOOKUP($B227,$B$2:$O226,8,0)),""))</f>
        <v/>
      </c>
      <c r="J227" s="43" t="str">
        <f>IF($B227="","",IFERROR(IF(VLOOKUP($B227,$B$2:$O226,9,0)="","",VLOOKUP($B227,$B$2:$O226,9,0)),""))</f>
        <v/>
      </c>
      <c r="K227" s="43" t="str">
        <f>IF($B227="","",IFERROR(IF(VLOOKUP($B227,$B$2:$O226,10,0)="","",VLOOKUP($B227,$B$2:$O226,10,0)),""))</f>
        <v/>
      </c>
      <c r="L227" s="43" t="str">
        <f>IF($B227="","",IFERROR(IF(VLOOKUP($B227,$B$2:$O226,11,0)="","",VLOOKUP($B227,$B$2:$O226,11,0)),""))</f>
        <v/>
      </c>
      <c r="M227" s="43" t="str">
        <f>IF($B227="","",IFERROR(IF(VLOOKUP($B227,$B$2:$O226,12,0)="","",VLOOKUP($B227,$B$2:$O226,12,0)),""))</f>
        <v/>
      </c>
      <c r="N227" s="43" t="str">
        <f>IF($B227="","",IFERROR(IF(VLOOKUP($B227,$B$2:$O226,13,0)="","",VLOOKUP($B227,$B$2:$O226,13,0)),""))</f>
        <v/>
      </c>
      <c r="O227" s="43" t="str">
        <f>IF($B227="","",IFERROR(IF(VLOOKUP($B227,$B$2:$O226,14,0)="","",VLOOKUP($B227,$B$2:$O226,14,0)),""))</f>
        <v/>
      </c>
    </row>
    <row r="228" spans="1:15" x14ac:dyDescent="0.25">
      <c r="A228" t="str" cm="1">
        <f t="array" ref="A228">IF(OR(B228="",E228=""),"",CONCATENATE(IFERROR(IF(SEARCH(B228,_xlfn.TEXTJOIN(",",TRUE,IF(E$2:E227=E228,B$2:B227,"")))&gt;0,"Duplikát parametru","Parametr OK"),"Parametr OK"),"; ",MATCH(B228,B:B,0)))</f>
        <v/>
      </c>
      <c r="B228" t="str">
        <f>IF('CZ Alfanumerické hodnoty'!B228="","",VLOOKUP('CZ Alfanumerické hodnoty'!B228,'Parametry a typy produktů'!C:D,2,0))</f>
        <v/>
      </c>
      <c r="C228" s="13" t="str" cm="1">
        <f t="array" ref="C228">IF(A228="","",_xlfn.XLOOKUP(B228,'Parametry a typy produktů'!D:D,'Parametry a typy produktů'!A:B,"Parametr nenalezen"))</f>
        <v/>
      </c>
      <c r="E228" s="30" t="str">
        <f>IF('CZ Alfanumerické hodnoty'!B228="","",HLOOKUP('CZ Alfanumerické hodnoty'!E228,'Parametry a typy produktů'!$F$1:$CW$3,2,0))</f>
        <v/>
      </c>
      <c r="F228" s="43" t="str">
        <f>IF($B228="","",IFERROR(IF(VLOOKUP($B228,$B$2:$O227,5,0)="","",VLOOKUP($B228,$B$2:$O227,5,0)),""))</f>
        <v/>
      </c>
      <c r="G228" s="43" t="str">
        <f>IF($B228="","",IFERROR(IF(VLOOKUP($B228,$B$2:$O227,6,0)="","",VLOOKUP($B228,$B$2:$O227,6,0)),""))</f>
        <v/>
      </c>
      <c r="H228" s="43" t="str">
        <f>IF($B228="","",IFERROR(IF(VLOOKUP($B228,$B$2:$O227,7,0)="","",VLOOKUP($B228,$B$2:$O227,7,0)),""))</f>
        <v/>
      </c>
      <c r="I228" s="43" t="str">
        <f>IF($B228="","",IFERROR(IF(VLOOKUP($B228,$B$2:$O227,8,0)="","",VLOOKUP($B228,$B$2:$O227,8,0)),""))</f>
        <v/>
      </c>
      <c r="J228" s="43" t="str">
        <f>IF($B228="","",IFERROR(IF(VLOOKUP($B228,$B$2:$O227,9,0)="","",VLOOKUP($B228,$B$2:$O227,9,0)),""))</f>
        <v/>
      </c>
      <c r="K228" s="43" t="str">
        <f>IF($B228="","",IFERROR(IF(VLOOKUP($B228,$B$2:$O227,10,0)="","",VLOOKUP($B228,$B$2:$O227,10,0)),""))</f>
        <v/>
      </c>
      <c r="L228" s="43" t="str">
        <f>IF($B228="","",IFERROR(IF(VLOOKUP($B228,$B$2:$O227,11,0)="","",VLOOKUP($B228,$B$2:$O227,11,0)),""))</f>
        <v/>
      </c>
      <c r="M228" s="43" t="str">
        <f>IF($B228="","",IFERROR(IF(VLOOKUP($B228,$B$2:$O227,12,0)="","",VLOOKUP($B228,$B$2:$O227,12,0)),""))</f>
        <v/>
      </c>
      <c r="N228" s="43" t="str">
        <f>IF($B228="","",IFERROR(IF(VLOOKUP($B228,$B$2:$O227,13,0)="","",VLOOKUP($B228,$B$2:$O227,13,0)),""))</f>
        <v/>
      </c>
      <c r="O228" s="43" t="str">
        <f>IF($B228="","",IFERROR(IF(VLOOKUP($B228,$B$2:$O227,14,0)="","",VLOOKUP($B228,$B$2:$O227,14,0)),""))</f>
        <v/>
      </c>
    </row>
    <row r="229" spans="1:15" x14ac:dyDescent="0.25">
      <c r="A229" t="str" cm="1">
        <f t="array" ref="A229">IF(OR(B229="",E229=""),"",CONCATENATE(IFERROR(IF(SEARCH(B229,_xlfn.TEXTJOIN(",",TRUE,IF(E$2:E228=E229,B$2:B228,"")))&gt;0,"Duplikát parametru","Parametr OK"),"Parametr OK"),"; ",MATCH(B229,B:B,0)))</f>
        <v/>
      </c>
      <c r="B229" t="str">
        <f>IF('CZ Alfanumerické hodnoty'!B229="","",VLOOKUP('CZ Alfanumerické hodnoty'!B229,'Parametry a typy produktů'!C:D,2,0))</f>
        <v/>
      </c>
      <c r="C229" s="13" t="str" cm="1">
        <f t="array" ref="C229">IF(A229="","",_xlfn.XLOOKUP(B229,'Parametry a typy produktů'!D:D,'Parametry a typy produktů'!A:B,"Parametr nenalezen"))</f>
        <v/>
      </c>
      <c r="E229" s="30" t="str">
        <f>IF('CZ Alfanumerické hodnoty'!B229="","",HLOOKUP('CZ Alfanumerické hodnoty'!E229,'Parametry a typy produktů'!$F$1:$CW$3,2,0))</f>
        <v/>
      </c>
      <c r="F229" s="43" t="str">
        <f>IF($B229="","",IFERROR(IF(VLOOKUP($B229,$B$2:$O228,5,0)="","",VLOOKUP($B229,$B$2:$O228,5,0)),""))</f>
        <v/>
      </c>
      <c r="G229" s="43" t="str">
        <f>IF($B229="","",IFERROR(IF(VLOOKUP($B229,$B$2:$O228,6,0)="","",VLOOKUP($B229,$B$2:$O228,6,0)),""))</f>
        <v/>
      </c>
      <c r="H229" s="43" t="str">
        <f>IF($B229="","",IFERROR(IF(VLOOKUP($B229,$B$2:$O228,7,0)="","",VLOOKUP($B229,$B$2:$O228,7,0)),""))</f>
        <v/>
      </c>
      <c r="I229" s="43" t="str">
        <f>IF($B229="","",IFERROR(IF(VLOOKUP($B229,$B$2:$O228,8,0)="","",VLOOKUP($B229,$B$2:$O228,8,0)),""))</f>
        <v/>
      </c>
      <c r="J229" s="43" t="str">
        <f>IF($B229="","",IFERROR(IF(VLOOKUP($B229,$B$2:$O228,9,0)="","",VLOOKUP($B229,$B$2:$O228,9,0)),""))</f>
        <v/>
      </c>
      <c r="K229" s="43" t="str">
        <f>IF($B229="","",IFERROR(IF(VLOOKUP($B229,$B$2:$O228,10,0)="","",VLOOKUP($B229,$B$2:$O228,10,0)),""))</f>
        <v/>
      </c>
      <c r="L229" s="43" t="str">
        <f>IF($B229="","",IFERROR(IF(VLOOKUP($B229,$B$2:$O228,11,0)="","",VLOOKUP($B229,$B$2:$O228,11,0)),""))</f>
        <v/>
      </c>
      <c r="M229" s="43" t="str">
        <f>IF($B229="","",IFERROR(IF(VLOOKUP($B229,$B$2:$O228,12,0)="","",VLOOKUP($B229,$B$2:$O228,12,0)),""))</f>
        <v/>
      </c>
      <c r="N229" s="43" t="str">
        <f>IF($B229="","",IFERROR(IF(VLOOKUP($B229,$B$2:$O228,13,0)="","",VLOOKUP($B229,$B$2:$O228,13,0)),""))</f>
        <v/>
      </c>
      <c r="O229" s="43" t="str">
        <f>IF($B229="","",IFERROR(IF(VLOOKUP($B229,$B$2:$O228,14,0)="","",VLOOKUP($B229,$B$2:$O228,14,0)),""))</f>
        <v/>
      </c>
    </row>
    <row r="230" spans="1:15" x14ac:dyDescent="0.25">
      <c r="A230" t="str" cm="1">
        <f t="array" ref="A230">IF(OR(B230="",E230=""),"",CONCATENATE(IFERROR(IF(SEARCH(B230,_xlfn.TEXTJOIN(",",TRUE,IF(E$2:E229=E230,B$2:B229,"")))&gt;0,"Duplikát parametru","Parametr OK"),"Parametr OK"),"; ",MATCH(B230,B:B,0)))</f>
        <v/>
      </c>
      <c r="B230" t="str">
        <f>IF('CZ Alfanumerické hodnoty'!B230="","",VLOOKUP('CZ Alfanumerické hodnoty'!B230,'Parametry a typy produktů'!C:D,2,0))</f>
        <v/>
      </c>
      <c r="C230" s="13" t="str" cm="1">
        <f t="array" ref="C230">IF(A230="","",_xlfn.XLOOKUP(B230,'Parametry a typy produktů'!D:D,'Parametry a typy produktů'!A:B,"Parametr nenalezen"))</f>
        <v/>
      </c>
      <c r="E230" s="30" t="str">
        <f>IF('CZ Alfanumerické hodnoty'!B230="","",HLOOKUP('CZ Alfanumerické hodnoty'!E230,'Parametry a typy produktů'!$F$1:$CW$3,2,0))</f>
        <v/>
      </c>
      <c r="F230" s="43" t="str">
        <f>IF($B230="","",IFERROR(IF(VLOOKUP($B230,$B$2:$O229,5,0)="","",VLOOKUP($B230,$B$2:$O229,5,0)),""))</f>
        <v/>
      </c>
      <c r="G230" s="43" t="str">
        <f>IF($B230="","",IFERROR(IF(VLOOKUP($B230,$B$2:$O229,6,0)="","",VLOOKUP($B230,$B$2:$O229,6,0)),""))</f>
        <v/>
      </c>
      <c r="H230" s="43" t="str">
        <f>IF($B230="","",IFERROR(IF(VLOOKUP($B230,$B$2:$O229,7,0)="","",VLOOKUP($B230,$B$2:$O229,7,0)),""))</f>
        <v/>
      </c>
      <c r="I230" s="43" t="str">
        <f>IF($B230="","",IFERROR(IF(VLOOKUP($B230,$B$2:$O229,8,0)="","",VLOOKUP($B230,$B$2:$O229,8,0)),""))</f>
        <v/>
      </c>
      <c r="J230" s="43" t="str">
        <f>IF($B230="","",IFERROR(IF(VLOOKUP($B230,$B$2:$O229,9,0)="","",VLOOKUP($B230,$B$2:$O229,9,0)),""))</f>
        <v/>
      </c>
      <c r="K230" s="43" t="str">
        <f>IF($B230="","",IFERROR(IF(VLOOKUP($B230,$B$2:$O229,10,0)="","",VLOOKUP($B230,$B$2:$O229,10,0)),""))</f>
        <v/>
      </c>
      <c r="L230" s="43" t="str">
        <f>IF($B230="","",IFERROR(IF(VLOOKUP($B230,$B$2:$O229,11,0)="","",VLOOKUP($B230,$B$2:$O229,11,0)),""))</f>
        <v/>
      </c>
      <c r="M230" s="43" t="str">
        <f>IF($B230="","",IFERROR(IF(VLOOKUP($B230,$B$2:$O229,12,0)="","",VLOOKUP($B230,$B$2:$O229,12,0)),""))</f>
        <v/>
      </c>
      <c r="N230" s="43" t="str">
        <f>IF($B230="","",IFERROR(IF(VLOOKUP($B230,$B$2:$O229,13,0)="","",VLOOKUP($B230,$B$2:$O229,13,0)),""))</f>
        <v/>
      </c>
      <c r="O230" s="43" t="str">
        <f>IF($B230="","",IFERROR(IF(VLOOKUP($B230,$B$2:$O229,14,0)="","",VLOOKUP($B230,$B$2:$O229,14,0)),""))</f>
        <v/>
      </c>
    </row>
    <row r="231" spans="1:15" x14ac:dyDescent="0.25">
      <c r="A231" t="str" cm="1">
        <f t="array" ref="A231">IF(OR(B231="",E231=""),"",CONCATENATE(IFERROR(IF(SEARCH(B231,_xlfn.TEXTJOIN(",",TRUE,IF(E$2:E230=E231,B$2:B230,"")))&gt;0,"Duplikát parametru","Parametr OK"),"Parametr OK"),"; ",MATCH(B231,B:B,0)))</f>
        <v/>
      </c>
      <c r="B231" t="str">
        <f>IF('CZ Alfanumerické hodnoty'!B231="","",VLOOKUP('CZ Alfanumerické hodnoty'!B231,'Parametry a typy produktů'!C:D,2,0))</f>
        <v/>
      </c>
      <c r="C231" s="13" t="str" cm="1">
        <f t="array" ref="C231">IF(A231="","",_xlfn.XLOOKUP(B231,'Parametry a typy produktů'!D:D,'Parametry a typy produktů'!A:B,"Parametr nenalezen"))</f>
        <v/>
      </c>
      <c r="E231" s="30" t="str">
        <f>IF('CZ Alfanumerické hodnoty'!B231="","",HLOOKUP('CZ Alfanumerické hodnoty'!E231,'Parametry a typy produktů'!$F$1:$CW$3,2,0))</f>
        <v/>
      </c>
      <c r="F231" s="43" t="str">
        <f>IF($B231="","",IFERROR(IF(VLOOKUP($B231,$B$2:$O230,5,0)="","",VLOOKUP($B231,$B$2:$O230,5,0)),""))</f>
        <v/>
      </c>
      <c r="G231" s="43" t="str">
        <f>IF($B231="","",IFERROR(IF(VLOOKUP($B231,$B$2:$O230,6,0)="","",VLOOKUP($B231,$B$2:$O230,6,0)),""))</f>
        <v/>
      </c>
      <c r="H231" s="43" t="str">
        <f>IF($B231="","",IFERROR(IF(VLOOKUP($B231,$B$2:$O230,7,0)="","",VLOOKUP($B231,$B$2:$O230,7,0)),""))</f>
        <v/>
      </c>
      <c r="I231" s="43" t="str">
        <f>IF($B231="","",IFERROR(IF(VLOOKUP($B231,$B$2:$O230,8,0)="","",VLOOKUP($B231,$B$2:$O230,8,0)),""))</f>
        <v/>
      </c>
      <c r="J231" s="43" t="str">
        <f>IF($B231="","",IFERROR(IF(VLOOKUP($B231,$B$2:$O230,9,0)="","",VLOOKUP($B231,$B$2:$O230,9,0)),""))</f>
        <v/>
      </c>
      <c r="K231" s="43" t="str">
        <f>IF($B231="","",IFERROR(IF(VLOOKUP($B231,$B$2:$O230,10,0)="","",VLOOKUP($B231,$B$2:$O230,10,0)),""))</f>
        <v/>
      </c>
      <c r="L231" s="43" t="str">
        <f>IF($B231="","",IFERROR(IF(VLOOKUP($B231,$B$2:$O230,11,0)="","",VLOOKUP($B231,$B$2:$O230,11,0)),""))</f>
        <v/>
      </c>
      <c r="M231" s="43" t="str">
        <f>IF($B231="","",IFERROR(IF(VLOOKUP($B231,$B$2:$O230,12,0)="","",VLOOKUP($B231,$B$2:$O230,12,0)),""))</f>
        <v/>
      </c>
      <c r="N231" s="43" t="str">
        <f>IF($B231="","",IFERROR(IF(VLOOKUP($B231,$B$2:$O230,13,0)="","",VLOOKUP($B231,$B$2:$O230,13,0)),""))</f>
        <v/>
      </c>
      <c r="O231" s="43" t="str">
        <f>IF($B231="","",IFERROR(IF(VLOOKUP($B231,$B$2:$O230,14,0)="","",VLOOKUP($B231,$B$2:$O230,14,0)),""))</f>
        <v/>
      </c>
    </row>
    <row r="232" spans="1:15" x14ac:dyDescent="0.25">
      <c r="A232" t="str" cm="1">
        <f t="array" ref="A232">IF(OR(B232="",E232=""),"",CONCATENATE(IFERROR(IF(SEARCH(B232,_xlfn.TEXTJOIN(",",TRUE,IF(E$2:E231=E232,B$2:B231,"")))&gt;0,"Duplikát parametru","Parametr OK"),"Parametr OK"),"; ",MATCH(B232,B:B,0)))</f>
        <v/>
      </c>
      <c r="B232" t="str">
        <f>IF('CZ Alfanumerické hodnoty'!B232="","",VLOOKUP('CZ Alfanumerické hodnoty'!B232,'Parametry a typy produktů'!C:D,2,0))</f>
        <v/>
      </c>
      <c r="C232" s="13" t="str" cm="1">
        <f t="array" ref="C232">IF(A232="","",_xlfn.XLOOKUP(B232,'Parametry a typy produktů'!D:D,'Parametry a typy produktů'!A:B,"Parametr nenalezen"))</f>
        <v/>
      </c>
      <c r="E232" s="30" t="str">
        <f>IF('CZ Alfanumerické hodnoty'!B232="","",HLOOKUP('CZ Alfanumerické hodnoty'!E232,'Parametry a typy produktů'!$F$1:$CW$3,2,0))</f>
        <v/>
      </c>
      <c r="F232" s="43" t="str">
        <f>IF($B232="","",IFERROR(IF(VLOOKUP($B232,$B$2:$O231,5,0)="","",VLOOKUP($B232,$B$2:$O231,5,0)),""))</f>
        <v/>
      </c>
      <c r="G232" s="43" t="str">
        <f>IF($B232="","",IFERROR(IF(VLOOKUP($B232,$B$2:$O231,6,0)="","",VLOOKUP($B232,$B$2:$O231,6,0)),""))</f>
        <v/>
      </c>
      <c r="H232" s="43" t="str">
        <f>IF($B232="","",IFERROR(IF(VLOOKUP($B232,$B$2:$O231,7,0)="","",VLOOKUP($B232,$B$2:$O231,7,0)),""))</f>
        <v/>
      </c>
      <c r="I232" s="43" t="str">
        <f>IF($B232="","",IFERROR(IF(VLOOKUP($B232,$B$2:$O231,8,0)="","",VLOOKUP($B232,$B$2:$O231,8,0)),""))</f>
        <v/>
      </c>
      <c r="J232" s="43" t="str">
        <f>IF($B232="","",IFERROR(IF(VLOOKUP($B232,$B$2:$O231,9,0)="","",VLOOKUP($B232,$B$2:$O231,9,0)),""))</f>
        <v/>
      </c>
      <c r="K232" s="43" t="str">
        <f>IF($B232="","",IFERROR(IF(VLOOKUP($B232,$B$2:$O231,10,0)="","",VLOOKUP($B232,$B$2:$O231,10,0)),""))</f>
        <v/>
      </c>
      <c r="L232" s="43" t="str">
        <f>IF($B232="","",IFERROR(IF(VLOOKUP($B232,$B$2:$O231,11,0)="","",VLOOKUP($B232,$B$2:$O231,11,0)),""))</f>
        <v/>
      </c>
      <c r="M232" s="43" t="str">
        <f>IF($B232="","",IFERROR(IF(VLOOKUP($B232,$B$2:$O231,12,0)="","",VLOOKUP($B232,$B$2:$O231,12,0)),""))</f>
        <v/>
      </c>
      <c r="N232" s="43" t="str">
        <f>IF($B232="","",IFERROR(IF(VLOOKUP($B232,$B$2:$O231,13,0)="","",VLOOKUP($B232,$B$2:$O231,13,0)),""))</f>
        <v/>
      </c>
      <c r="O232" s="43" t="str">
        <f>IF($B232="","",IFERROR(IF(VLOOKUP($B232,$B$2:$O231,14,0)="","",VLOOKUP($B232,$B$2:$O231,14,0)),""))</f>
        <v/>
      </c>
    </row>
    <row r="233" spans="1:15" x14ac:dyDescent="0.25">
      <c r="A233" t="str" cm="1">
        <f t="array" ref="A233">IF(OR(B233="",E233=""),"",CONCATENATE(IFERROR(IF(SEARCH(B233,_xlfn.TEXTJOIN(",",TRUE,IF(E$2:E232=E233,B$2:B232,"")))&gt;0,"Duplikát parametru","Parametr OK"),"Parametr OK"),"; ",MATCH(B233,B:B,0)))</f>
        <v/>
      </c>
      <c r="B233" t="str">
        <f>IF('CZ Alfanumerické hodnoty'!B233="","",VLOOKUP('CZ Alfanumerické hodnoty'!B233,'Parametry a typy produktů'!C:D,2,0))</f>
        <v/>
      </c>
      <c r="C233" s="13" t="str" cm="1">
        <f t="array" ref="C233">IF(A233="","",_xlfn.XLOOKUP(B233,'Parametry a typy produktů'!D:D,'Parametry a typy produktů'!A:B,"Parametr nenalezen"))</f>
        <v/>
      </c>
      <c r="E233" s="30" t="str">
        <f>IF('CZ Alfanumerické hodnoty'!B233="","",HLOOKUP('CZ Alfanumerické hodnoty'!E233,'Parametry a typy produktů'!$F$1:$CW$3,2,0))</f>
        <v/>
      </c>
      <c r="F233" s="43" t="str">
        <f>IF($B233="","",IFERROR(IF(VLOOKUP($B233,$B$2:$O232,5,0)="","",VLOOKUP($B233,$B$2:$O232,5,0)),""))</f>
        <v/>
      </c>
      <c r="G233" s="43" t="str">
        <f>IF($B233="","",IFERROR(IF(VLOOKUP($B233,$B$2:$O232,6,0)="","",VLOOKUP($B233,$B$2:$O232,6,0)),""))</f>
        <v/>
      </c>
      <c r="H233" s="43" t="str">
        <f>IF($B233="","",IFERROR(IF(VLOOKUP($B233,$B$2:$O232,7,0)="","",VLOOKUP($B233,$B$2:$O232,7,0)),""))</f>
        <v/>
      </c>
      <c r="I233" s="43" t="str">
        <f>IF($B233="","",IFERROR(IF(VLOOKUP($B233,$B$2:$O232,8,0)="","",VLOOKUP($B233,$B$2:$O232,8,0)),""))</f>
        <v/>
      </c>
      <c r="J233" s="43" t="str">
        <f>IF($B233="","",IFERROR(IF(VLOOKUP($B233,$B$2:$O232,9,0)="","",VLOOKUP($B233,$B$2:$O232,9,0)),""))</f>
        <v/>
      </c>
      <c r="K233" s="43" t="str">
        <f>IF($B233="","",IFERROR(IF(VLOOKUP($B233,$B$2:$O232,10,0)="","",VLOOKUP($B233,$B$2:$O232,10,0)),""))</f>
        <v/>
      </c>
      <c r="L233" s="43" t="str">
        <f>IF($B233="","",IFERROR(IF(VLOOKUP($B233,$B$2:$O232,11,0)="","",VLOOKUP($B233,$B$2:$O232,11,0)),""))</f>
        <v/>
      </c>
      <c r="M233" s="43" t="str">
        <f>IF($B233="","",IFERROR(IF(VLOOKUP($B233,$B$2:$O232,12,0)="","",VLOOKUP($B233,$B$2:$O232,12,0)),""))</f>
        <v/>
      </c>
      <c r="N233" s="43" t="str">
        <f>IF($B233="","",IFERROR(IF(VLOOKUP($B233,$B$2:$O232,13,0)="","",VLOOKUP($B233,$B$2:$O232,13,0)),""))</f>
        <v/>
      </c>
      <c r="O233" s="43" t="str">
        <f>IF($B233="","",IFERROR(IF(VLOOKUP($B233,$B$2:$O232,14,0)="","",VLOOKUP($B233,$B$2:$O232,14,0)),""))</f>
        <v/>
      </c>
    </row>
    <row r="234" spans="1:15" x14ac:dyDescent="0.25">
      <c r="A234" t="str" cm="1">
        <f t="array" ref="A234">IF(OR(B234="",E234=""),"",CONCATENATE(IFERROR(IF(SEARCH(B234,_xlfn.TEXTJOIN(",",TRUE,IF(E$2:E233=E234,B$2:B233,"")))&gt;0,"Duplikát parametru","Parametr OK"),"Parametr OK"),"; ",MATCH(B234,B:B,0)))</f>
        <v/>
      </c>
      <c r="B234" t="str">
        <f>IF('CZ Alfanumerické hodnoty'!B234="","",VLOOKUP('CZ Alfanumerické hodnoty'!B234,'Parametry a typy produktů'!C:D,2,0))</f>
        <v/>
      </c>
      <c r="C234" s="13" t="str" cm="1">
        <f t="array" ref="C234">IF(A234="","",_xlfn.XLOOKUP(B234,'Parametry a typy produktů'!D:D,'Parametry a typy produktů'!A:B,"Parametr nenalezen"))</f>
        <v/>
      </c>
      <c r="E234" s="30" t="str">
        <f>IF('CZ Alfanumerické hodnoty'!B234="","",HLOOKUP('CZ Alfanumerické hodnoty'!E234,'Parametry a typy produktů'!$F$1:$CW$3,2,0))</f>
        <v/>
      </c>
      <c r="F234" s="43" t="str">
        <f>IF($B234="","",IFERROR(IF(VLOOKUP($B234,$B$2:$O233,5,0)="","",VLOOKUP($B234,$B$2:$O233,5,0)),""))</f>
        <v/>
      </c>
      <c r="G234" s="43" t="str">
        <f>IF($B234="","",IFERROR(IF(VLOOKUP($B234,$B$2:$O233,6,0)="","",VLOOKUP($B234,$B$2:$O233,6,0)),""))</f>
        <v/>
      </c>
      <c r="H234" s="43" t="str">
        <f>IF($B234="","",IFERROR(IF(VLOOKUP($B234,$B$2:$O233,7,0)="","",VLOOKUP($B234,$B$2:$O233,7,0)),""))</f>
        <v/>
      </c>
      <c r="I234" s="43" t="str">
        <f>IF($B234="","",IFERROR(IF(VLOOKUP($B234,$B$2:$O233,8,0)="","",VLOOKUP($B234,$B$2:$O233,8,0)),""))</f>
        <v/>
      </c>
      <c r="J234" s="43" t="str">
        <f>IF($B234="","",IFERROR(IF(VLOOKUP($B234,$B$2:$O233,9,0)="","",VLOOKUP($B234,$B$2:$O233,9,0)),""))</f>
        <v/>
      </c>
      <c r="K234" s="43" t="str">
        <f>IF($B234="","",IFERROR(IF(VLOOKUP($B234,$B$2:$O233,10,0)="","",VLOOKUP($B234,$B$2:$O233,10,0)),""))</f>
        <v/>
      </c>
      <c r="L234" s="43" t="str">
        <f>IF($B234="","",IFERROR(IF(VLOOKUP($B234,$B$2:$O233,11,0)="","",VLOOKUP($B234,$B$2:$O233,11,0)),""))</f>
        <v/>
      </c>
      <c r="M234" s="43" t="str">
        <f>IF($B234="","",IFERROR(IF(VLOOKUP($B234,$B$2:$O233,12,0)="","",VLOOKUP($B234,$B$2:$O233,12,0)),""))</f>
        <v/>
      </c>
      <c r="N234" s="43" t="str">
        <f>IF($B234="","",IFERROR(IF(VLOOKUP($B234,$B$2:$O233,13,0)="","",VLOOKUP($B234,$B$2:$O233,13,0)),""))</f>
        <v/>
      </c>
      <c r="O234" s="43" t="str">
        <f>IF($B234="","",IFERROR(IF(VLOOKUP($B234,$B$2:$O233,14,0)="","",VLOOKUP($B234,$B$2:$O233,14,0)),""))</f>
        <v/>
      </c>
    </row>
    <row r="235" spans="1:15" x14ac:dyDescent="0.25">
      <c r="A235" t="str" cm="1">
        <f t="array" ref="A235">IF(OR(B235="",E235=""),"",CONCATENATE(IFERROR(IF(SEARCH(B235,_xlfn.TEXTJOIN(",",TRUE,IF(E$2:E234=E235,B$2:B234,"")))&gt;0,"Duplikát parametru","Parametr OK"),"Parametr OK"),"; ",MATCH(B235,B:B,0)))</f>
        <v/>
      </c>
      <c r="B235" t="str">
        <f>IF('CZ Alfanumerické hodnoty'!B235="","",VLOOKUP('CZ Alfanumerické hodnoty'!B235,'Parametry a typy produktů'!C:D,2,0))</f>
        <v/>
      </c>
      <c r="C235" s="13" t="str" cm="1">
        <f t="array" ref="C235">IF(A235="","",_xlfn.XLOOKUP(B235,'Parametry a typy produktů'!D:D,'Parametry a typy produktů'!A:B,"Parametr nenalezen"))</f>
        <v/>
      </c>
      <c r="E235" s="30" t="str">
        <f>IF('CZ Alfanumerické hodnoty'!B235="","",HLOOKUP('CZ Alfanumerické hodnoty'!E235,'Parametry a typy produktů'!$F$1:$CW$3,2,0))</f>
        <v/>
      </c>
      <c r="F235" s="43" t="str">
        <f>IF($B235="","",IFERROR(IF(VLOOKUP($B235,$B$2:$O234,5,0)="","",VLOOKUP($B235,$B$2:$O234,5,0)),""))</f>
        <v/>
      </c>
      <c r="G235" s="43" t="str">
        <f>IF($B235="","",IFERROR(IF(VLOOKUP($B235,$B$2:$O234,6,0)="","",VLOOKUP($B235,$B$2:$O234,6,0)),""))</f>
        <v/>
      </c>
      <c r="H235" s="43" t="str">
        <f>IF($B235="","",IFERROR(IF(VLOOKUP($B235,$B$2:$O234,7,0)="","",VLOOKUP($B235,$B$2:$O234,7,0)),""))</f>
        <v/>
      </c>
      <c r="I235" s="43" t="str">
        <f>IF($B235="","",IFERROR(IF(VLOOKUP($B235,$B$2:$O234,8,0)="","",VLOOKUP($B235,$B$2:$O234,8,0)),""))</f>
        <v/>
      </c>
      <c r="J235" s="43" t="str">
        <f>IF($B235="","",IFERROR(IF(VLOOKUP($B235,$B$2:$O234,9,0)="","",VLOOKUP($B235,$B$2:$O234,9,0)),""))</f>
        <v/>
      </c>
      <c r="K235" s="43" t="str">
        <f>IF($B235="","",IFERROR(IF(VLOOKUP($B235,$B$2:$O234,10,0)="","",VLOOKUP($B235,$B$2:$O234,10,0)),""))</f>
        <v/>
      </c>
      <c r="L235" s="43" t="str">
        <f>IF($B235="","",IFERROR(IF(VLOOKUP($B235,$B$2:$O234,11,0)="","",VLOOKUP($B235,$B$2:$O234,11,0)),""))</f>
        <v/>
      </c>
      <c r="M235" s="43" t="str">
        <f>IF($B235="","",IFERROR(IF(VLOOKUP($B235,$B$2:$O234,12,0)="","",VLOOKUP($B235,$B$2:$O234,12,0)),""))</f>
        <v/>
      </c>
      <c r="N235" s="43" t="str">
        <f>IF($B235="","",IFERROR(IF(VLOOKUP($B235,$B$2:$O234,13,0)="","",VLOOKUP($B235,$B$2:$O234,13,0)),""))</f>
        <v/>
      </c>
      <c r="O235" s="43" t="str">
        <f>IF($B235="","",IFERROR(IF(VLOOKUP($B235,$B$2:$O234,14,0)="","",VLOOKUP($B235,$B$2:$O234,14,0)),""))</f>
        <v/>
      </c>
    </row>
    <row r="236" spans="1:15" x14ac:dyDescent="0.25">
      <c r="A236" t="str" cm="1">
        <f t="array" ref="A236">IF(OR(B236="",E236=""),"",CONCATENATE(IFERROR(IF(SEARCH(B236,_xlfn.TEXTJOIN(",",TRUE,IF(E$2:E235=E236,B$2:B235,"")))&gt;0,"Duplikát parametru","Parametr OK"),"Parametr OK"),"; ",MATCH(B236,B:B,0)))</f>
        <v/>
      </c>
      <c r="B236" t="str">
        <f>IF('CZ Alfanumerické hodnoty'!B236="","",VLOOKUP('CZ Alfanumerické hodnoty'!B236,'Parametry a typy produktů'!C:D,2,0))</f>
        <v/>
      </c>
      <c r="C236" s="13" t="str" cm="1">
        <f t="array" ref="C236">IF(A236="","",_xlfn.XLOOKUP(B236,'Parametry a typy produktů'!D:D,'Parametry a typy produktů'!A:B,"Parametr nenalezen"))</f>
        <v/>
      </c>
      <c r="E236" s="30" t="str">
        <f>IF('CZ Alfanumerické hodnoty'!B236="","",HLOOKUP('CZ Alfanumerické hodnoty'!E236,'Parametry a typy produktů'!$F$1:$CW$3,2,0))</f>
        <v/>
      </c>
      <c r="F236" s="43" t="str">
        <f>IF($B236="","",IFERROR(IF(VLOOKUP($B236,$B$2:$O235,5,0)="","",VLOOKUP($B236,$B$2:$O235,5,0)),""))</f>
        <v/>
      </c>
      <c r="G236" s="43" t="str">
        <f>IF($B236="","",IFERROR(IF(VLOOKUP($B236,$B$2:$O235,6,0)="","",VLOOKUP($B236,$B$2:$O235,6,0)),""))</f>
        <v/>
      </c>
      <c r="H236" s="43" t="str">
        <f>IF($B236="","",IFERROR(IF(VLOOKUP($B236,$B$2:$O235,7,0)="","",VLOOKUP($B236,$B$2:$O235,7,0)),""))</f>
        <v/>
      </c>
      <c r="I236" s="43" t="str">
        <f>IF($B236="","",IFERROR(IF(VLOOKUP($B236,$B$2:$O235,8,0)="","",VLOOKUP($B236,$B$2:$O235,8,0)),""))</f>
        <v/>
      </c>
      <c r="J236" s="43" t="str">
        <f>IF($B236="","",IFERROR(IF(VLOOKUP($B236,$B$2:$O235,9,0)="","",VLOOKUP($B236,$B$2:$O235,9,0)),""))</f>
        <v/>
      </c>
      <c r="K236" s="43" t="str">
        <f>IF($B236="","",IFERROR(IF(VLOOKUP($B236,$B$2:$O235,10,0)="","",VLOOKUP($B236,$B$2:$O235,10,0)),""))</f>
        <v/>
      </c>
      <c r="L236" s="43" t="str">
        <f>IF($B236="","",IFERROR(IF(VLOOKUP($B236,$B$2:$O235,11,0)="","",VLOOKUP($B236,$B$2:$O235,11,0)),""))</f>
        <v/>
      </c>
      <c r="M236" s="43" t="str">
        <f>IF($B236="","",IFERROR(IF(VLOOKUP($B236,$B$2:$O235,12,0)="","",VLOOKUP($B236,$B$2:$O235,12,0)),""))</f>
        <v/>
      </c>
      <c r="N236" s="43" t="str">
        <f>IF($B236="","",IFERROR(IF(VLOOKUP($B236,$B$2:$O235,13,0)="","",VLOOKUP($B236,$B$2:$O235,13,0)),""))</f>
        <v/>
      </c>
      <c r="O236" s="43" t="str">
        <f>IF($B236="","",IFERROR(IF(VLOOKUP($B236,$B$2:$O235,14,0)="","",VLOOKUP($B236,$B$2:$O235,14,0)),""))</f>
        <v/>
      </c>
    </row>
    <row r="237" spans="1:15" x14ac:dyDescent="0.25">
      <c r="A237" t="str" cm="1">
        <f t="array" ref="A237">IF(OR(B237="",E237=""),"",CONCATENATE(IFERROR(IF(SEARCH(B237,_xlfn.TEXTJOIN(",",TRUE,IF(E$2:E236=E237,B$2:B236,"")))&gt;0,"Duplikát parametru","Parametr OK"),"Parametr OK"),"; ",MATCH(B237,B:B,0)))</f>
        <v/>
      </c>
      <c r="B237" t="str">
        <f>IF('CZ Alfanumerické hodnoty'!B237="","",VLOOKUP('CZ Alfanumerické hodnoty'!B237,'Parametry a typy produktů'!C:D,2,0))</f>
        <v/>
      </c>
      <c r="C237" s="13" t="str" cm="1">
        <f t="array" ref="C237">IF(A237="","",_xlfn.XLOOKUP(B237,'Parametry a typy produktů'!D:D,'Parametry a typy produktů'!A:B,"Parametr nenalezen"))</f>
        <v/>
      </c>
      <c r="E237" s="30" t="str">
        <f>IF('CZ Alfanumerické hodnoty'!B237="","",HLOOKUP('CZ Alfanumerické hodnoty'!E237,'Parametry a typy produktů'!$F$1:$CW$3,2,0))</f>
        <v/>
      </c>
      <c r="F237" s="43" t="str">
        <f>IF($B237="","",IFERROR(IF(VLOOKUP($B237,$B$2:$O236,5,0)="","",VLOOKUP($B237,$B$2:$O236,5,0)),""))</f>
        <v/>
      </c>
      <c r="G237" s="43" t="str">
        <f>IF($B237="","",IFERROR(IF(VLOOKUP($B237,$B$2:$O236,6,0)="","",VLOOKUP($B237,$B$2:$O236,6,0)),""))</f>
        <v/>
      </c>
      <c r="H237" s="43" t="str">
        <f>IF($B237="","",IFERROR(IF(VLOOKUP($B237,$B$2:$O236,7,0)="","",VLOOKUP($B237,$B$2:$O236,7,0)),""))</f>
        <v/>
      </c>
      <c r="I237" s="43" t="str">
        <f>IF($B237="","",IFERROR(IF(VLOOKUP($B237,$B$2:$O236,8,0)="","",VLOOKUP($B237,$B$2:$O236,8,0)),""))</f>
        <v/>
      </c>
      <c r="J237" s="43" t="str">
        <f>IF($B237="","",IFERROR(IF(VLOOKUP($B237,$B$2:$O236,9,0)="","",VLOOKUP($B237,$B$2:$O236,9,0)),""))</f>
        <v/>
      </c>
      <c r="K237" s="43" t="str">
        <f>IF($B237="","",IFERROR(IF(VLOOKUP($B237,$B$2:$O236,10,0)="","",VLOOKUP($B237,$B$2:$O236,10,0)),""))</f>
        <v/>
      </c>
      <c r="L237" s="43" t="str">
        <f>IF($B237="","",IFERROR(IF(VLOOKUP($B237,$B$2:$O236,11,0)="","",VLOOKUP($B237,$B$2:$O236,11,0)),""))</f>
        <v/>
      </c>
      <c r="M237" s="43" t="str">
        <f>IF($B237="","",IFERROR(IF(VLOOKUP($B237,$B$2:$O236,12,0)="","",VLOOKUP($B237,$B$2:$O236,12,0)),""))</f>
        <v/>
      </c>
      <c r="N237" s="43" t="str">
        <f>IF($B237="","",IFERROR(IF(VLOOKUP($B237,$B$2:$O236,13,0)="","",VLOOKUP($B237,$B$2:$O236,13,0)),""))</f>
        <v/>
      </c>
      <c r="O237" s="43" t="str">
        <f>IF($B237="","",IFERROR(IF(VLOOKUP($B237,$B$2:$O236,14,0)="","",VLOOKUP($B237,$B$2:$O236,14,0)),""))</f>
        <v/>
      </c>
    </row>
    <row r="238" spans="1:15" x14ac:dyDescent="0.25">
      <c r="A238" t="str" cm="1">
        <f t="array" ref="A238">IF(OR(B238="",E238=""),"",CONCATENATE(IFERROR(IF(SEARCH(B238,_xlfn.TEXTJOIN(",",TRUE,IF(E$2:E237=E238,B$2:B237,"")))&gt;0,"Duplikát parametru","Parametr OK"),"Parametr OK"),"; ",MATCH(B238,B:B,0)))</f>
        <v/>
      </c>
      <c r="B238" t="str">
        <f>IF('CZ Alfanumerické hodnoty'!B238="","",VLOOKUP('CZ Alfanumerické hodnoty'!B238,'Parametry a typy produktů'!C:D,2,0))</f>
        <v/>
      </c>
      <c r="C238" s="13" t="str" cm="1">
        <f t="array" ref="C238">IF(A238="","",_xlfn.XLOOKUP(B238,'Parametry a typy produktů'!D:D,'Parametry a typy produktů'!A:B,"Parametr nenalezen"))</f>
        <v/>
      </c>
      <c r="E238" s="30" t="str">
        <f>IF('CZ Alfanumerické hodnoty'!B238="","",HLOOKUP('CZ Alfanumerické hodnoty'!E238,'Parametry a typy produktů'!$F$1:$CW$3,2,0))</f>
        <v/>
      </c>
      <c r="F238" s="43" t="str">
        <f>IF($B238="","",IFERROR(IF(VLOOKUP($B238,$B$2:$O237,5,0)="","",VLOOKUP($B238,$B$2:$O237,5,0)),""))</f>
        <v/>
      </c>
      <c r="G238" s="43" t="str">
        <f>IF($B238="","",IFERROR(IF(VLOOKUP($B238,$B$2:$O237,6,0)="","",VLOOKUP($B238,$B$2:$O237,6,0)),""))</f>
        <v/>
      </c>
      <c r="H238" s="43" t="str">
        <f>IF($B238="","",IFERROR(IF(VLOOKUP($B238,$B$2:$O237,7,0)="","",VLOOKUP($B238,$B$2:$O237,7,0)),""))</f>
        <v/>
      </c>
      <c r="I238" s="43" t="str">
        <f>IF($B238="","",IFERROR(IF(VLOOKUP($B238,$B$2:$O237,8,0)="","",VLOOKUP($B238,$B$2:$O237,8,0)),""))</f>
        <v/>
      </c>
      <c r="J238" s="43" t="str">
        <f>IF($B238="","",IFERROR(IF(VLOOKUP($B238,$B$2:$O237,9,0)="","",VLOOKUP($B238,$B$2:$O237,9,0)),""))</f>
        <v/>
      </c>
      <c r="K238" s="43" t="str">
        <f>IF($B238="","",IFERROR(IF(VLOOKUP($B238,$B$2:$O237,10,0)="","",VLOOKUP($B238,$B$2:$O237,10,0)),""))</f>
        <v/>
      </c>
      <c r="L238" s="43" t="str">
        <f>IF($B238="","",IFERROR(IF(VLOOKUP($B238,$B$2:$O237,11,0)="","",VLOOKUP($B238,$B$2:$O237,11,0)),""))</f>
        <v/>
      </c>
      <c r="M238" s="43" t="str">
        <f>IF($B238="","",IFERROR(IF(VLOOKUP($B238,$B$2:$O237,12,0)="","",VLOOKUP($B238,$B$2:$O237,12,0)),""))</f>
        <v/>
      </c>
      <c r="N238" s="43" t="str">
        <f>IF($B238="","",IFERROR(IF(VLOOKUP($B238,$B$2:$O237,13,0)="","",VLOOKUP($B238,$B$2:$O237,13,0)),""))</f>
        <v/>
      </c>
      <c r="O238" s="43" t="str">
        <f>IF($B238="","",IFERROR(IF(VLOOKUP($B238,$B$2:$O237,14,0)="","",VLOOKUP($B238,$B$2:$O237,14,0)),""))</f>
        <v/>
      </c>
    </row>
    <row r="239" spans="1:15" x14ac:dyDescent="0.25">
      <c r="A239" t="str" cm="1">
        <f t="array" ref="A239">IF(OR(B239="",E239=""),"",CONCATENATE(IFERROR(IF(SEARCH(B239,_xlfn.TEXTJOIN(",",TRUE,IF(E$2:E238=E239,B$2:B238,"")))&gt;0,"Duplikát parametru","Parametr OK"),"Parametr OK"),"; ",MATCH(B239,B:B,0)))</f>
        <v/>
      </c>
      <c r="B239" t="str">
        <f>IF('CZ Alfanumerické hodnoty'!B239="","",VLOOKUP('CZ Alfanumerické hodnoty'!B239,'Parametry a typy produktů'!C:D,2,0))</f>
        <v/>
      </c>
      <c r="C239" s="13" t="str" cm="1">
        <f t="array" ref="C239">IF(A239="","",_xlfn.XLOOKUP(B239,'Parametry a typy produktů'!D:D,'Parametry a typy produktů'!A:B,"Parametr nenalezen"))</f>
        <v/>
      </c>
      <c r="E239" s="30" t="str">
        <f>IF('CZ Alfanumerické hodnoty'!B239="","",HLOOKUP('CZ Alfanumerické hodnoty'!E239,'Parametry a typy produktů'!$F$1:$CW$3,2,0))</f>
        <v/>
      </c>
      <c r="F239" s="43" t="str">
        <f>IF($B239="","",IFERROR(IF(VLOOKUP($B239,$B$2:$O238,5,0)="","",VLOOKUP($B239,$B$2:$O238,5,0)),""))</f>
        <v/>
      </c>
      <c r="G239" s="43" t="str">
        <f>IF($B239="","",IFERROR(IF(VLOOKUP($B239,$B$2:$O238,6,0)="","",VLOOKUP($B239,$B$2:$O238,6,0)),""))</f>
        <v/>
      </c>
      <c r="H239" s="43" t="str">
        <f>IF($B239="","",IFERROR(IF(VLOOKUP($B239,$B$2:$O238,7,0)="","",VLOOKUP($B239,$B$2:$O238,7,0)),""))</f>
        <v/>
      </c>
      <c r="I239" s="43" t="str">
        <f>IF($B239="","",IFERROR(IF(VLOOKUP($B239,$B$2:$O238,8,0)="","",VLOOKUP($B239,$B$2:$O238,8,0)),""))</f>
        <v/>
      </c>
      <c r="J239" s="43" t="str">
        <f>IF($B239="","",IFERROR(IF(VLOOKUP($B239,$B$2:$O238,9,0)="","",VLOOKUP($B239,$B$2:$O238,9,0)),""))</f>
        <v/>
      </c>
      <c r="K239" s="43" t="str">
        <f>IF($B239="","",IFERROR(IF(VLOOKUP($B239,$B$2:$O238,10,0)="","",VLOOKUP($B239,$B$2:$O238,10,0)),""))</f>
        <v/>
      </c>
      <c r="L239" s="43" t="str">
        <f>IF($B239="","",IFERROR(IF(VLOOKUP($B239,$B$2:$O238,11,0)="","",VLOOKUP($B239,$B$2:$O238,11,0)),""))</f>
        <v/>
      </c>
      <c r="M239" s="43" t="str">
        <f>IF($B239="","",IFERROR(IF(VLOOKUP($B239,$B$2:$O238,12,0)="","",VLOOKUP($B239,$B$2:$O238,12,0)),""))</f>
        <v/>
      </c>
      <c r="N239" s="43" t="str">
        <f>IF($B239="","",IFERROR(IF(VLOOKUP($B239,$B$2:$O238,13,0)="","",VLOOKUP($B239,$B$2:$O238,13,0)),""))</f>
        <v/>
      </c>
      <c r="O239" s="43" t="str">
        <f>IF($B239="","",IFERROR(IF(VLOOKUP($B239,$B$2:$O238,14,0)="","",VLOOKUP($B239,$B$2:$O238,14,0)),""))</f>
        <v/>
      </c>
    </row>
    <row r="240" spans="1:15" x14ac:dyDescent="0.25">
      <c r="A240" t="str" cm="1">
        <f t="array" ref="A240">IF(OR(B240="",E240=""),"",CONCATENATE(IFERROR(IF(SEARCH(B240,_xlfn.TEXTJOIN(",",TRUE,IF(E$2:E239=E240,B$2:B239,"")))&gt;0,"Duplikát parametru","Parametr OK"),"Parametr OK"),"; ",MATCH(B240,B:B,0)))</f>
        <v/>
      </c>
      <c r="B240" t="str">
        <f>IF('CZ Alfanumerické hodnoty'!B240="","",VLOOKUP('CZ Alfanumerické hodnoty'!B240,'Parametry a typy produktů'!C:D,2,0))</f>
        <v/>
      </c>
      <c r="C240" s="13" t="str" cm="1">
        <f t="array" ref="C240">IF(A240="","",_xlfn.XLOOKUP(B240,'Parametry a typy produktů'!D:D,'Parametry a typy produktů'!A:B,"Parametr nenalezen"))</f>
        <v/>
      </c>
      <c r="E240" s="30" t="str">
        <f>IF('CZ Alfanumerické hodnoty'!B240="","",HLOOKUP('CZ Alfanumerické hodnoty'!E240,'Parametry a typy produktů'!$F$1:$CW$3,2,0))</f>
        <v/>
      </c>
      <c r="F240" s="43" t="str">
        <f>IF($B240="","",IFERROR(IF(VLOOKUP($B240,$B$2:$O239,5,0)="","",VLOOKUP($B240,$B$2:$O239,5,0)),""))</f>
        <v/>
      </c>
      <c r="G240" s="43" t="str">
        <f>IF($B240="","",IFERROR(IF(VLOOKUP($B240,$B$2:$O239,6,0)="","",VLOOKUP($B240,$B$2:$O239,6,0)),""))</f>
        <v/>
      </c>
      <c r="H240" s="43" t="str">
        <f>IF($B240="","",IFERROR(IF(VLOOKUP($B240,$B$2:$O239,7,0)="","",VLOOKUP($B240,$B$2:$O239,7,0)),""))</f>
        <v/>
      </c>
      <c r="I240" s="43" t="str">
        <f>IF($B240="","",IFERROR(IF(VLOOKUP($B240,$B$2:$O239,8,0)="","",VLOOKUP($B240,$B$2:$O239,8,0)),""))</f>
        <v/>
      </c>
      <c r="J240" s="43" t="str">
        <f>IF($B240="","",IFERROR(IF(VLOOKUP($B240,$B$2:$O239,9,0)="","",VLOOKUP($B240,$B$2:$O239,9,0)),""))</f>
        <v/>
      </c>
      <c r="K240" s="43" t="str">
        <f>IF($B240="","",IFERROR(IF(VLOOKUP($B240,$B$2:$O239,10,0)="","",VLOOKUP($B240,$B$2:$O239,10,0)),""))</f>
        <v/>
      </c>
      <c r="L240" s="43" t="str">
        <f>IF($B240="","",IFERROR(IF(VLOOKUP($B240,$B$2:$O239,11,0)="","",VLOOKUP($B240,$B$2:$O239,11,0)),""))</f>
        <v/>
      </c>
      <c r="M240" s="43" t="str">
        <f>IF($B240="","",IFERROR(IF(VLOOKUP($B240,$B$2:$O239,12,0)="","",VLOOKUP($B240,$B$2:$O239,12,0)),""))</f>
        <v/>
      </c>
      <c r="N240" s="43" t="str">
        <f>IF($B240="","",IFERROR(IF(VLOOKUP($B240,$B$2:$O239,13,0)="","",VLOOKUP($B240,$B$2:$O239,13,0)),""))</f>
        <v/>
      </c>
      <c r="O240" s="43" t="str">
        <f>IF($B240="","",IFERROR(IF(VLOOKUP($B240,$B$2:$O239,14,0)="","",VLOOKUP($B240,$B$2:$O239,14,0)),""))</f>
        <v/>
      </c>
    </row>
    <row r="241" spans="1:15" x14ac:dyDescent="0.25">
      <c r="A241" t="str" cm="1">
        <f t="array" ref="A241">IF(OR(B241="",E241=""),"",CONCATENATE(IFERROR(IF(SEARCH(B241,_xlfn.TEXTJOIN(",",TRUE,IF(E$2:E240=E241,B$2:B240,"")))&gt;0,"Duplikát parametru","Parametr OK"),"Parametr OK"),"; ",MATCH(B241,B:B,0)))</f>
        <v/>
      </c>
      <c r="B241" t="str">
        <f>IF('CZ Alfanumerické hodnoty'!B241="","",VLOOKUP('CZ Alfanumerické hodnoty'!B241,'Parametry a typy produktů'!C:D,2,0))</f>
        <v/>
      </c>
      <c r="C241" s="13" t="str" cm="1">
        <f t="array" ref="C241">IF(A241="","",_xlfn.XLOOKUP(B241,'Parametry a typy produktů'!D:D,'Parametry a typy produktů'!A:B,"Parametr nenalezen"))</f>
        <v/>
      </c>
      <c r="E241" s="30" t="str">
        <f>IF('CZ Alfanumerické hodnoty'!B241="","",HLOOKUP('CZ Alfanumerické hodnoty'!E241,'Parametry a typy produktů'!$F$1:$CW$3,2,0))</f>
        <v/>
      </c>
      <c r="F241" s="43" t="str">
        <f>IF($B241="","",IFERROR(IF(VLOOKUP($B241,$B$2:$O240,5,0)="","",VLOOKUP($B241,$B$2:$O240,5,0)),""))</f>
        <v/>
      </c>
      <c r="G241" s="43" t="str">
        <f>IF($B241="","",IFERROR(IF(VLOOKUP($B241,$B$2:$O240,6,0)="","",VLOOKUP($B241,$B$2:$O240,6,0)),""))</f>
        <v/>
      </c>
      <c r="H241" s="43" t="str">
        <f>IF($B241="","",IFERROR(IF(VLOOKUP($B241,$B$2:$O240,7,0)="","",VLOOKUP($B241,$B$2:$O240,7,0)),""))</f>
        <v/>
      </c>
      <c r="I241" s="43" t="str">
        <f>IF($B241="","",IFERROR(IF(VLOOKUP($B241,$B$2:$O240,8,0)="","",VLOOKUP($B241,$B$2:$O240,8,0)),""))</f>
        <v/>
      </c>
      <c r="J241" s="43" t="str">
        <f>IF($B241="","",IFERROR(IF(VLOOKUP($B241,$B$2:$O240,9,0)="","",VLOOKUP($B241,$B$2:$O240,9,0)),""))</f>
        <v/>
      </c>
      <c r="K241" s="43" t="str">
        <f>IF($B241="","",IFERROR(IF(VLOOKUP($B241,$B$2:$O240,10,0)="","",VLOOKUP($B241,$B$2:$O240,10,0)),""))</f>
        <v/>
      </c>
      <c r="L241" s="43" t="str">
        <f>IF($B241="","",IFERROR(IF(VLOOKUP($B241,$B$2:$O240,11,0)="","",VLOOKUP($B241,$B$2:$O240,11,0)),""))</f>
        <v/>
      </c>
      <c r="M241" s="43" t="str">
        <f>IF($B241="","",IFERROR(IF(VLOOKUP($B241,$B$2:$O240,12,0)="","",VLOOKUP($B241,$B$2:$O240,12,0)),""))</f>
        <v/>
      </c>
      <c r="N241" s="43" t="str">
        <f>IF($B241="","",IFERROR(IF(VLOOKUP($B241,$B$2:$O240,13,0)="","",VLOOKUP($B241,$B$2:$O240,13,0)),""))</f>
        <v/>
      </c>
      <c r="O241" s="43" t="str">
        <f>IF($B241="","",IFERROR(IF(VLOOKUP($B241,$B$2:$O240,14,0)="","",VLOOKUP($B241,$B$2:$O240,14,0)),""))</f>
        <v/>
      </c>
    </row>
    <row r="242" spans="1:15" x14ac:dyDescent="0.25">
      <c r="A242" t="str" cm="1">
        <f t="array" ref="A242">IF(OR(B242="",E242=""),"",CONCATENATE(IFERROR(IF(SEARCH(B242,_xlfn.TEXTJOIN(",",TRUE,IF(E$2:E241=E242,B$2:B241,"")))&gt;0,"Duplikát parametru","Parametr OK"),"Parametr OK"),"; ",MATCH(B242,B:B,0)))</f>
        <v/>
      </c>
      <c r="B242" t="str">
        <f>IF('CZ Alfanumerické hodnoty'!B242="","",VLOOKUP('CZ Alfanumerické hodnoty'!B242,'Parametry a typy produktů'!C:D,2,0))</f>
        <v/>
      </c>
      <c r="C242" s="13" t="str" cm="1">
        <f t="array" ref="C242">IF(A242="","",_xlfn.XLOOKUP(B242,'Parametry a typy produktů'!D:D,'Parametry a typy produktů'!A:B,"Parametr nenalezen"))</f>
        <v/>
      </c>
      <c r="E242" s="30" t="str">
        <f>IF('CZ Alfanumerické hodnoty'!B242="","",HLOOKUP('CZ Alfanumerické hodnoty'!E242,'Parametry a typy produktů'!$F$1:$CW$3,2,0))</f>
        <v/>
      </c>
      <c r="F242" s="43" t="str">
        <f>IF($B242="","",IFERROR(IF(VLOOKUP($B242,$B$2:$O241,5,0)="","",VLOOKUP($B242,$B$2:$O241,5,0)),""))</f>
        <v/>
      </c>
      <c r="G242" s="43" t="str">
        <f>IF($B242="","",IFERROR(IF(VLOOKUP($B242,$B$2:$O241,6,0)="","",VLOOKUP($B242,$B$2:$O241,6,0)),""))</f>
        <v/>
      </c>
      <c r="H242" s="43" t="str">
        <f>IF($B242="","",IFERROR(IF(VLOOKUP($B242,$B$2:$O241,7,0)="","",VLOOKUP($B242,$B$2:$O241,7,0)),""))</f>
        <v/>
      </c>
      <c r="I242" s="43" t="str">
        <f>IF($B242="","",IFERROR(IF(VLOOKUP($B242,$B$2:$O241,8,0)="","",VLOOKUP($B242,$B$2:$O241,8,0)),""))</f>
        <v/>
      </c>
      <c r="J242" s="43" t="str">
        <f>IF($B242="","",IFERROR(IF(VLOOKUP($B242,$B$2:$O241,9,0)="","",VLOOKUP($B242,$B$2:$O241,9,0)),""))</f>
        <v/>
      </c>
      <c r="K242" s="43" t="str">
        <f>IF($B242="","",IFERROR(IF(VLOOKUP($B242,$B$2:$O241,10,0)="","",VLOOKUP($B242,$B$2:$O241,10,0)),""))</f>
        <v/>
      </c>
      <c r="L242" s="43" t="str">
        <f>IF($B242="","",IFERROR(IF(VLOOKUP($B242,$B$2:$O241,11,0)="","",VLOOKUP($B242,$B$2:$O241,11,0)),""))</f>
        <v/>
      </c>
      <c r="M242" s="43" t="str">
        <f>IF($B242="","",IFERROR(IF(VLOOKUP($B242,$B$2:$O241,12,0)="","",VLOOKUP($B242,$B$2:$O241,12,0)),""))</f>
        <v/>
      </c>
      <c r="N242" s="43" t="str">
        <f>IF($B242="","",IFERROR(IF(VLOOKUP($B242,$B$2:$O241,13,0)="","",VLOOKUP($B242,$B$2:$O241,13,0)),""))</f>
        <v/>
      </c>
      <c r="O242" s="43" t="str">
        <f>IF($B242="","",IFERROR(IF(VLOOKUP($B242,$B$2:$O241,14,0)="","",VLOOKUP($B242,$B$2:$O241,14,0)),""))</f>
        <v/>
      </c>
    </row>
    <row r="243" spans="1:15" x14ac:dyDescent="0.25">
      <c r="A243" t="str" cm="1">
        <f t="array" ref="A243">IF(OR(B243="",E243=""),"",CONCATENATE(IFERROR(IF(SEARCH(B243,_xlfn.TEXTJOIN(",",TRUE,IF(E$2:E242=E243,B$2:B242,"")))&gt;0,"Duplikát parametru","Parametr OK"),"Parametr OK"),"; ",MATCH(B243,B:B,0)))</f>
        <v/>
      </c>
      <c r="B243" t="str">
        <f>IF('CZ Alfanumerické hodnoty'!B243="","",VLOOKUP('CZ Alfanumerické hodnoty'!B243,'Parametry a typy produktů'!C:D,2,0))</f>
        <v/>
      </c>
      <c r="C243" s="13" t="str" cm="1">
        <f t="array" ref="C243">IF(A243="","",_xlfn.XLOOKUP(B243,'Parametry a typy produktů'!D:D,'Parametry a typy produktů'!A:B,"Parametr nenalezen"))</f>
        <v/>
      </c>
      <c r="E243" s="30" t="str">
        <f>IF('CZ Alfanumerické hodnoty'!B243="","",HLOOKUP('CZ Alfanumerické hodnoty'!E243,'Parametry a typy produktů'!$F$1:$CW$3,2,0))</f>
        <v/>
      </c>
      <c r="F243" s="43" t="str">
        <f>IF($B243="","",IFERROR(IF(VLOOKUP($B243,$B$2:$O242,5,0)="","",VLOOKUP($B243,$B$2:$O242,5,0)),""))</f>
        <v/>
      </c>
      <c r="G243" s="43" t="str">
        <f>IF($B243="","",IFERROR(IF(VLOOKUP($B243,$B$2:$O242,6,0)="","",VLOOKUP($B243,$B$2:$O242,6,0)),""))</f>
        <v/>
      </c>
      <c r="H243" s="43" t="str">
        <f>IF($B243="","",IFERROR(IF(VLOOKUP($B243,$B$2:$O242,7,0)="","",VLOOKUP($B243,$B$2:$O242,7,0)),""))</f>
        <v/>
      </c>
      <c r="I243" s="43" t="str">
        <f>IF($B243="","",IFERROR(IF(VLOOKUP($B243,$B$2:$O242,8,0)="","",VLOOKUP($B243,$B$2:$O242,8,0)),""))</f>
        <v/>
      </c>
      <c r="J243" s="43" t="str">
        <f>IF($B243="","",IFERROR(IF(VLOOKUP($B243,$B$2:$O242,9,0)="","",VLOOKUP($B243,$B$2:$O242,9,0)),""))</f>
        <v/>
      </c>
      <c r="K243" s="43" t="str">
        <f>IF($B243="","",IFERROR(IF(VLOOKUP($B243,$B$2:$O242,10,0)="","",VLOOKUP($B243,$B$2:$O242,10,0)),""))</f>
        <v/>
      </c>
      <c r="L243" s="43" t="str">
        <f>IF($B243="","",IFERROR(IF(VLOOKUP($B243,$B$2:$O242,11,0)="","",VLOOKUP($B243,$B$2:$O242,11,0)),""))</f>
        <v/>
      </c>
      <c r="M243" s="43" t="str">
        <f>IF($B243="","",IFERROR(IF(VLOOKUP($B243,$B$2:$O242,12,0)="","",VLOOKUP($B243,$B$2:$O242,12,0)),""))</f>
        <v/>
      </c>
      <c r="N243" s="43" t="str">
        <f>IF($B243="","",IFERROR(IF(VLOOKUP($B243,$B$2:$O242,13,0)="","",VLOOKUP($B243,$B$2:$O242,13,0)),""))</f>
        <v/>
      </c>
      <c r="O243" s="43" t="str">
        <f>IF($B243="","",IFERROR(IF(VLOOKUP($B243,$B$2:$O242,14,0)="","",VLOOKUP($B243,$B$2:$O242,14,0)),""))</f>
        <v/>
      </c>
    </row>
    <row r="244" spans="1:15" x14ac:dyDescent="0.25">
      <c r="A244" t="str" cm="1">
        <f t="array" ref="A244">IF(OR(B244="",E244=""),"",CONCATENATE(IFERROR(IF(SEARCH(B244,_xlfn.TEXTJOIN(",",TRUE,IF(E$2:E243=E244,B$2:B243,"")))&gt;0,"Duplikát parametru","Parametr OK"),"Parametr OK"),"; ",MATCH(B244,B:B,0)))</f>
        <v/>
      </c>
      <c r="B244" t="str">
        <f>IF('CZ Alfanumerické hodnoty'!B244="","",VLOOKUP('CZ Alfanumerické hodnoty'!B244,'Parametry a typy produktů'!C:D,2,0))</f>
        <v/>
      </c>
      <c r="C244" s="13" t="str" cm="1">
        <f t="array" ref="C244">IF(A244="","",_xlfn.XLOOKUP(B244,'Parametry a typy produktů'!D:D,'Parametry a typy produktů'!A:B,"Parametr nenalezen"))</f>
        <v/>
      </c>
      <c r="E244" s="30" t="str">
        <f>IF('CZ Alfanumerické hodnoty'!B244="","",HLOOKUP('CZ Alfanumerické hodnoty'!E244,'Parametry a typy produktů'!$F$1:$CW$3,2,0))</f>
        <v/>
      </c>
      <c r="F244" s="43" t="str">
        <f>IF($B244="","",IFERROR(IF(VLOOKUP($B244,$B$2:$O243,5,0)="","",VLOOKUP($B244,$B$2:$O243,5,0)),""))</f>
        <v/>
      </c>
      <c r="G244" s="43" t="str">
        <f>IF($B244="","",IFERROR(IF(VLOOKUP($B244,$B$2:$O243,6,0)="","",VLOOKUP($B244,$B$2:$O243,6,0)),""))</f>
        <v/>
      </c>
      <c r="H244" s="43" t="str">
        <f>IF($B244="","",IFERROR(IF(VLOOKUP($B244,$B$2:$O243,7,0)="","",VLOOKUP($B244,$B$2:$O243,7,0)),""))</f>
        <v/>
      </c>
      <c r="I244" s="43" t="str">
        <f>IF($B244="","",IFERROR(IF(VLOOKUP($B244,$B$2:$O243,8,0)="","",VLOOKUP($B244,$B$2:$O243,8,0)),""))</f>
        <v/>
      </c>
      <c r="J244" s="43" t="str">
        <f>IF($B244="","",IFERROR(IF(VLOOKUP($B244,$B$2:$O243,9,0)="","",VLOOKUP($B244,$B$2:$O243,9,0)),""))</f>
        <v/>
      </c>
      <c r="K244" s="43" t="str">
        <f>IF($B244="","",IFERROR(IF(VLOOKUP($B244,$B$2:$O243,10,0)="","",VLOOKUP($B244,$B$2:$O243,10,0)),""))</f>
        <v/>
      </c>
      <c r="L244" s="43" t="str">
        <f>IF($B244="","",IFERROR(IF(VLOOKUP($B244,$B$2:$O243,11,0)="","",VLOOKUP($B244,$B$2:$O243,11,0)),""))</f>
        <v/>
      </c>
      <c r="M244" s="43" t="str">
        <f>IF($B244="","",IFERROR(IF(VLOOKUP($B244,$B$2:$O243,12,0)="","",VLOOKUP($B244,$B$2:$O243,12,0)),""))</f>
        <v/>
      </c>
      <c r="N244" s="43" t="str">
        <f>IF($B244="","",IFERROR(IF(VLOOKUP($B244,$B$2:$O243,13,0)="","",VLOOKUP($B244,$B$2:$O243,13,0)),""))</f>
        <v/>
      </c>
      <c r="O244" s="43" t="str">
        <f>IF($B244="","",IFERROR(IF(VLOOKUP($B244,$B$2:$O243,14,0)="","",VLOOKUP($B244,$B$2:$O243,14,0)),""))</f>
        <v/>
      </c>
    </row>
    <row r="245" spans="1:15" x14ac:dyDescent="0.25">
      <c r="A245" t="str" cm="1">
        <f t="array" ref="A245">IF(OR(B245="",E245=""),"",CONCATENATE(IFERROR(IF(SEARCH(B245,_xlfn.TEXTJOIN(",",TRUE,IF(E$2:E244=E245,B$2:B244,"")))&gt;0,"Duplikát parametru","Parametr OK"),"Parametr OK"),"; ",MATCH(B245,B:B,0)))</f>
        <v/>
      </c>
      <c r="B245" t="str">
        <f>IF('CZ Alfanumerické hodnoty'!B245="","",VLOOKUP('CZ Alfanumerické hodnoty'!B245,'Parametry a typy produktů'!C:D,2,0))</f>
        <v/>
      </c>
      <c r="C245" s="13" t="str" cm="1">
        <f t="array" ref="C245">IF(A245="","",_xlfn.XLOOKUP(B245,'Parametry a typy produktů'!D:D,'Parametry a typy produktů'!A:B,"Parametr nenalezen"))</f>
        <v/>
      </c>
      <c r="E245" s="30" t="str">
        <f>IF('CZ Alfanumerické hodnoty'!B245="","",HLOOKUP('CZ Alfanumerické hodnoty'!E245,'Parametry a typy produktů'!$F$1:$CW$3,2,0))</f>
        <v/>
      </c>
      <c r="F245" s="43" t="str">
        <f>IF($B245="","",IFERROR(IF(VLOOKUP($B245,$B$2:$O244,5,0)="","",VLOOKUP($B245,$B$2:$O244,5,0)),""))</f>
        <v/>
      </c>
      <c r="G245" s="43" t="str">
        <f>IF($B245="","",IFERROR(IF(VLOOKUP($B245,$B$2:$O244,6,0)="","",VLOOKUP($B245,$B$2:$O244,6,0)),""))</f>
        <v/>
      </c>
      <c r="H245" s="43" t="str">
        <f>IF($B245="","",IFERROR(IF(VLOOKUP($B245,$B$2:$O244,7,0)="","",VLOOKUP($B245,$B$2:$O244,7,0)),""))</f>
        <v/>
      </c>
      <c r="I245" s="43" t="str">
        <f>IF($B245="","",IFERROR(IF(VLOOKUP($B245,$B$2:$O244,8,0)="","",VLOOKUP($B245,$B$2:$O244,8,0)),""))</f>
        <v/>
      </c>
      <c r="J245" s="43" t="str">
        <f>IF($B245="","",IFERROR(IF(VLOOKUP($B245,$B$2:$O244,9,0)="","",VLOOKUP($B245,$B$2:$O244,9,0)),""))</f>
        <v/>
      </c>
      <c r="K245" s="43" t="str">
        <f>IF($B245="","",IFERROR(IF(VLOOKUP($B245,$B$2:$O244,10,0)="","",VLOOKUP($B245,$B$2:$O244,10,0)),""))</f>
        <v/>
      </c>
      <c r="L245" s="43" t="str">
        <f>IF($B245="","",IFERROR(IF(VLOOKUP($B245,$B$2:$O244,11,0)="","",VLOOKUP($B245,$B$2:$O244,11,0)),""))</f>
        <v/>
      </c>
      <c r="M245" s="43" t="str">
        <f>IF($B245="","",IFERROR(IF(VLOOKUP($B245,$B$2:$O244,12,0)="","",VLOOKUP($B245,$B$2:$O244,12,0)),""))</f>
        <v/>
      </c>
      <c r="N245" s="43" t="str">
        <f>IF($B245="","",IFERROR(IF(VLOOKUP($B245,$B$2:$O244,13,0)="","",VLOOKUP($B245,$B$2:$O244,13,0)),""))</f>
        <v/>
      </c>
      <c r="O245" s="43" t="str">
        <f>IF($B245="","",IFERROR(IF(VLOOKUP($B245,$B$2:$O244,14,0)="","",VLOOKUP($B245,$B$2:$O244,14,0)),""))</f>
        <v/>
      </c>
    </row>
    <row r="246" spans="1:15" x14ac:dyDescent="0.25">
      <c r="A246" t="str" cm="1">
        <f t="array" ref="A246">IF(OR(B246="",E246=""),"",CONCATENATE(IFERROR(IF(SEARCH(B246,_xlfn.TEXTJOIN(",",TRUE,IF(E$2:E245=E246,B$2:B245,"")))&gt;0,"Duplikát parametru","Parametr OK"),"Parametr OK"),"; ",MATCH(B246,B:B,0)))</f>
        <v/>
      </c>
      <c r="B246" t="str">
        <f>IF('CZ Alfanumerické hodnoty'!B246="","",VLOOKUP('CZ Alfanumerické hodnoty'!B246,'Parametry a typy produktů'!C:D,2,0))</f>
        <v/>
      </c>
      <c r="C246" s="13" t="str" cm="1">
        <f t="array" ref="C246">IF(A246="","",_xlfn.XLOOKUP(B246,'Parametry a typy produktů'!D:D,'Parametry a typy produktů'!A:B,"Parametr nenalezen"))</f>
        <v/>
      </c>
      <c r="E246" s="30" t="str">
        <f>IF('CZ Alfanumerické hodnoty'!B246="","",HLOOKUP('CZ Alfanumerické hodnoty'!E246,'Parametry a typy produktů'!$F$1:$CW$3,2,0))</f>
        <v/>
      </c>
      <c r="F246" s="43" t="str">
        <f>IF($B246="","",IFERROR(IF(VLOOKUP($B246,$B$2:$O245,5,0)="","",VLOOKUP($B246,$B$2:$O245,5,0)),""))</f>
        <v/>
      </c>
      <c r="G246" s="43" t="str">
        <f>IF($B246="","",IFERROR(IF(VLOOKUP($B246,$B$2:$O245,6,0)="","",VLOOKUP($B246,$B$2:$O245,6,0)),""))</f>
        <v/>
      </c>
      <c r="H246" s="43" t="str">
        <f>IF($B246="","",IFERROR(IF(VLOOKUP($B246,$B$2:$O245,7,0)="","",VLOOKUP($B246,$B$2:$O245,7,0)),""))</f>
        <v/>
      </c>
      <c r="I246" s="43" t="str">
        <f>IF($B246="","",IFERROR(IF(VLOOKUP($B246,$B$2:$O245,8,0)="","",VLOOKUP($B246,$B$2:$O245,8,0)),""))</f>
        <v/>
      </c>
      <c r="J246" s="43" t="str">
        <f>IF($B246="","",IFERROR(IF(VLOOKUP($B246,$B$2:$O245,9,0)="","",VLOOKUP($B246,$B$2:$O245,9,0)),""))</f>
        <v/>
      </c>
      <c r="K246" s="43" t="str">
        <f>IF($B246="","",IFERROR(IF(VLOOKUP($B246,$B$2:$O245,10,0)="","",VLOOKUP($B246,$B$2:$O245,10,0)),""))</f>
        <v/>
      </c>
      <c r="L246" s="43" t="str">
        <f>IF($B246="","",IFERROR(IF(VLOOKUP($B246,$B$2:$O245,11,0)="","",VLOOKUP($B246,$B$2:$O245,11,0)),""))</f>
        <v/>
      </c>
      <c r="M246" s="43" t="str">
        <f>IF($B246="","",IFERROR(IF(VLOOKUP($B246,$B$2:$O245,12,0)="","",VLOOKUP($B246,$B$2:$O245,12,0)),""))</f>
        <v/>
      </c>
      <c r="N246" s="43" t="str">
        <f>IF($B246="","",IFERROR(IF(VLOOKUP($B246,$B$2:$O245,13,0)="","",VLOOKUP($B246,$B$2:$O245,13,0)),""))</f>
        <v/>
      </c>
      <c r="O246" s="43" t="str">
        <f>IF($B246="","",IFERROR(IF(VLOOKUP($B246,$B$2:$O245,14,0)="","",VLOOKUP($B246,$B$2:$O245,14,0)),""))</f>
        <v/>
      </c>
    </row>
    <row r="247" spans="1:15" x14ac:dyDescent="0.25">
      <c r="A247" t="str" cm="1">
        <f t="array" ref="A247">IF(OR(B247="",E247=""),"",CONCATENATE(IFERROR(IF(SEARCH(B247,_xlfn.TEXTJOIN(",",TRUE,IF(E$2:E246=E247,B$2:B246,"")))&gt;0,"Duplikát parametru","Parametr OK"),"Parametr OK"),"; ",MATCH(B247,B:B,0)))</f>
        <v/>
      </c>
      <c r="B247" t="str">
        <f>IF('CZ Alfanumerické hodnoty'!B247="","",VLOOKUP('CZ Alfanumerické hodnoty'!B247,'Parametry a typy produktů'!C:D,2,0))</f>
        <v/>
      </c>
      <c r="C247" s="13" t="str" cm="1">
        <f t="array" ref="C247">IF(A247="","",_xlfn.XLOOKUP(B247,'Parametry a typy produktů'!D:D,'Parametry a typy produktů'!A:B,"Parametr nenalezen"))</f>
        <v/>
      </c>
      <c r="E247" s="30" t="str">
        <f>IF('CZ Alfanumerické hodnoty'!B247="","",HLOOKUP('CZ Alfanumerické hodnoty'!E247,'Parametry a typy produktů'!$F$1:$CW$3,2,0))</f>
        <v/>
      </c>
      <c r="F247" s="43" t="str">
        <f>IF($B247="","",IFERROR(IF(VLOOKUP($B247,$B$2:$O246,5,0)="","",VLOOKUP($B247,$B$2:$O246,5,0)),""))</f>
        <v/>
      </c>
      <c r="G247" s="43" t="str">
        <f>IF($B247="","",IFERROR(IF(VLOOKUP($B247,$B$2:$O246,6,0)="","",VLOOKUP($B247,$B$2:$O246,6,0)),""))</f>
        <v/>
      </c>
      <c r="H247" s="43" t="str">
        <f>IF($B247="","",IFERROR(IF(VLOOKUP($B247,$B$2:$O246,7,0)="","",VLOOKUP($B247,$B$2:$O246,7,0)),""))</f>
        <v/>
      </c>
      <c r="I247" s="43" t="str">
        <f>IF($B247="","",IFERROR(IF(VLOOKUP($B247,$B$2:$O246,8,0)="","",VLOOKUP($B247,$B$2:$O246,8,0)),""))</f>
        <v/>
      </c>
      <c r="J247" s="43" t="str">
        <f>IF($B247="","",IFERROR(IF(VLOOKUP($B247,$B$2:$O246,9,0)="","",VLOOKUP($B247,$B$2:$O246,9,0)),""))</f>
        <v/>
      </c>
      <c r="K247" s="43" t="str">
        <f>IF($B247="","",IFERROR(IF(VLOOKUP($B247,$B$2:$O246,10,0)="","",VLOOKUP($B247,$B$2:$O246,10,0)),""))</f>
        <v/>
      </c>
      <c r="L247" s="43" t="str">
        <f>IF($B247="","",IFERROR(IF(VLOOKUP($B247,$B$2:$O246,11,0)="","",VLOOKUP($B247,$B$2:$O246,11,0)),""))</f>
        <v/>
      </c>
      <c r="M247" s="43" t="str">
        <f>IF($B247="","",IFERROR(IF(VLOOKUP($B247,$B$2:$O246,12,0)="","",VLOOKUP($B247,$B$2:$O246,12,0)),""))</f>
        <v/>
      </c>
      <c r="N247" s="43" t="str">
        <f>IF($B247="","",IFERROR(IF(VLOOKUP($B247,$B$2:$O246,13,0)="","",VLOOKUP($B247,$B$2:$O246,13,0)),""))</f>
        <v/>
      </c>
      <c r="O247" s="43" t="str">
        <f>IF($B247="","",IFERROR(IF(VLOOKUP($B247,$B$2:$O246,14,0)="","",VLOOKUP($B247,$B$2:$O246,14,0)),""))</f>
        <v/>
      </c>
    </row>
    <row r="248" spans="1:15" x14ac:dyDescent="0.25">
      <c r="A248" t="str" cm="1">
        <f t="array" ref="A248">IF(OR(B248="",E248=""),"",CONCATENATE(IFERROR(IF(SEARCH(B248,_xlfn.TEXTJOIN(",",TRUE,IF(E$2:E247=E248,B$2:B247,"")))&gt;0,"Duplikát parametru","Parametr OK"),"Parametr OK"),"; ",MATCH(B248,B:B,0)))</f>
        <v/>
      </c>
      <c r="B248" t="str">
        <f>IF('CZ Alfanumerické hodnoty'!B248="","",VLOOKUP('CZ Alfanumerické hodnoty'!B248,'Parametry a typy produktů'!C:D,2,0))</f>
        <v/>
      </c>
      <c r="C248" s="13" t="str" cm="1">
        <f t="array" ref="C248">IF(A248="","",_xlfn.XLOOKUP(B248,'Parametry a typy produktů'!D:D,'Parametry a typy produktů'!A:B,"Parametr nenalezen"))</f>
        <v/>
      </c>
      <c r="E248" s="30" t="str">
        <f>IF('CZ Alfanumerické hodnoty'!B248="","",HLOOKUP('CZ Alfanumerické hodnoty'!E248,'Parametry a typy produktů'!$F$1:$CW$3,2,0))</f>
        <v/>
      </c>
      <c r="F248" s="43" t="str">
        <f>IF($B248="","",IFERROR(IF(VLOOKUP($B248,$B$2:$O247,5,0)="","",VLOOKUP($B248,$B$2:$O247,5,0)),""))</f>
        <v/>
      </c>
      <c r="G248" s="43" t="str">
        <f>IF($B248="","",IFERROR(IF(VLOOKUP($B248,$B$2:$O247,6,0)="","",VLOOKUP($B248,$B$2:$O247,6,0)),""))</f>
        <v/>
      </c>
      <c r="H248" s="43" t="str">
        <f>IF($B248="","",IFERROR(IF(VLOOKUP($B248,$B$2:$O247,7,0)="","",VLOOKUP($B248,$B$2:$O247,7,0)),""))</f>
        <v/>
      </c>
      <c r="I248" s="43" t="str">
        <f>IF($B248="","",IFERROR(IF(VLOOKUP($B248,$B$2:$O247,8,0)="","",VLOOKUP($B248,$B$2:$O247,8,0)),""))</f>
        <v/>
      </c>
      <c r="J248" s="43" t="str">
        <f>IF($B248="","",IFERROR(IF(VLOOKUP($B248,$B$2:$O247,9,0)="","",VLOOKUP($B248,$B$2:$O247,9,0)),""))</f>
        <v/>
      </c>
      <c r="K248" s="43" t="str">
        <f>IF($B248="","",IFERROR(IF(VLOOKUP($B248,$B$2:$O247,10,0)="","",VLOOKUP($B248,$B$2:$O247,10,0)),""))</f>
        <v/>
      </c>
      <c r="L248" s="43" t="str">
        <f>IF($B248="","",IFERROR(IF(VLOOKUP($B248,$B$2:$O247,11,0)="","",VLOOKUP($B248,$B$2:$O247,11,0)),""))</f>
        <v/>
      </c>
      <c r="M248" s="43" t="str">
        <f>IF($B248="","",IFERROR(IF(VLOOKUP($B248,$B$2:$O247,12,0)="","",VLOOKUP($B248,$B$2:$O247,12,0)),""))</f>
        <v/>
      </c>
      <c r="N248" s="43" t="str">
        <f>IF($B248="","",IFERROR(IF(VLOOKUP($B248,$B$2:$O247,13,0)="","",VLOOKUP($B248,$B$2:$O247,13,0)),""))</f>
        <v/>
      </c>
      <c r="O248" s="43" t="str">
        <f>IF($B248="","",IFERROR(IF(VLOOKUP($B248,$B$2:$O247,14,0)="","",VLOOKUP($B248,$B$2:$O247,14,0)),""))</f>
        <v/>
      </c>
    </row>
    <row r="249" spans="1:15" x14ac:dyDescent="0.25">
      <c r="A249" t="str" cm="1">
        <f t="array" ref="A249">IF(OR(B249="",E249=""),"",CONCATENATE(IFERROR(IF(SEARCH(B249,_xlfn.TEXTJOIN(",",TRUE,IF(E$2:E248=E249,B$2:B248,"")))&gt;0,"Duplikát parametru","Parametr OK"),"Parametr OK"),"; ",MATCH(B249,B:B,0)))</f>
        <v/>
      </c>
      <c r="B249" t="str">
        <f>IF('CZ Alfanumerické hodnoty'!B249="","",VLOOKUP('CZ Alfanumerické hodnoty'!B249,'Parametry a typy produktů'!C:D,2,0))</f>
        <v/>
      </c>
      <c r="C249" s="13" t="str" cm="1">
        <f t="array" ref="C249">IF(A249="","",_xlfn.XLOOKUP(B249,'Parametry a typy produktů'!D:D,'Parametry a typy produktů'!A:B,"Parametr nenalezen"))</f>
        <v/>
      </c>
      <c r="E249" s="30" t="str">
        <f>IF('CZ Alfanumerické hodnoty'!B249="","",HLOOKUP('CZ Alfanumerické hodnoty'!E249,'Parametry a typy produktů'!$F$1:$CW$3,2,0))</f>
        <v/>
      </c>
      <c r="F249" s="43" t="str">
        <f>IF($B249="","",IFERROR(IF(VLOOKUP($B249,$B$2:$O248,5,0)="","",VLOOKUP($B249,$B$2:$O248,5,0)),""))</f>
        <v/>
      </c>
      <c r="G249" s="43" t="str">
        <f>IF($B249="","",IFERROR(IF(VLOOKUP($B249,$B$2:$O248,6,0)="","",VLOOKUP($B249,$B$2:$O248,6,0)),""))</f>
        <v/>
      </c>
      <c r="H249" s="43" t="str">
        <f>IF($B249="","",IFERROR(IF(VLOOKUP($B249,$B$2:$O248,7,0)="","",VLOOKUP($B249,$B$2:$O248,7,0)),""))</f>
        <v/>
      </c>
      <c r="I249" s="43" t="str">
        <f>IF($B249="","",IFERROR(IF(VLOOKUP($B249,$B$2:$O248,8,0)="","",VLOOKUP($B249,$B$2:$O248,8,0)),""))</f>
        <v/>
      </c>
      <c r="J249" s="43" t="str">
        <f>IF($B249="","",IFERROR(IF(VLOOKUP($B249,$B$2:$O248,9,0)="","",VLOOKUP($B249,$B$2:$O248,9,0)),""))</f>
        <v/>
      </c>
      <c r="K249" s="43" t="str">
        <f>IF($B249="","",IFERROR(IF(VLOOKUP($B249,$B$2:$O248,10,0)="","",VLOOKUP($B249,$B$2:$O248,10,0)),""))</f>
        <v/>
      </c>
      <c r="L249" s="43" t="str">
        <f>IF($B249="","",IFERROR(IF(VLOOKUP($B249,$B$2:$O248,11,0)="","",VLOOKUP($B249,$B$2:$O248,11,0)),""))</f>
        <v/>
      </c>
      <c r="M249" s="43" t="str">
        <f>IF($B249="","",IFERROR(IF(VLOOKUP($B249,$B$2:$O248,12,0)="","",VLOOKUP($B249,$B$2:$O248,12,0)),""))</f>
        <v/>
      </c>
      <c r="N249" s="43" t="str">
        <f>IF($B249="","",IFERROR(IF(VLOOKUP($B249,$B$2:$O248,13,0)="","",VLOOKUP($B249,$B$2:$O248,13,0)),""))</f>
        <v/>
      </c>
      <c r="O249" s="43" t="str">
        <f>IF($B249="","",IFERROR(IF(VLOOKUP($B249,$B$2:$O248,14,0)="","",VLOOKUP($B249,$B$2:$O248,14,0)),""))</f>
        <v/>
      </c>
    </row>
    <row r="250" spans="1:15" x14ac:dyDescent="0.25">
      <c r="A250" t="str" cm="1">
        <f t="array" ref="A250">IF(OR(B250="",E250=""),"",CONCATENATE(IFERROR(IF(SEARCH(B250,_xlfn.TEXTJOIN(",",TRUE,IF(E$2:E249=E250,B$2:B249,"")))&gt;0,"Duplikát parametru","Parametr OK"),"Parametr OK"),"; ",MATCH(B250,B:B,0)))</f>
        <v/>
      </c>
      <c r="B250" t="str">
        <f>IF('CZ Alfanumerické hodnoty'!B250="","",VLOOKUP('CZ Alfanumerické hodnoty'!B250,'Parametry a typy produktů'!C:D,2,0))</f>
        <v/>
      </c>
      <c r="C250" s="13" t="str" cm="1">
        <f t="array" ref="C250">IF(A250="","",_xlfn.XLOOKUP(B250,'Parametry a typy produktů'!D:D,'Parametry a typy produktů'!A:B,"Parametr nenalezen"))</f>
        <v/>
      </c>
      <c r="E250" s="30" t="str">
        <f>IF('CZ Alfanumerické hodnoty'!B250="","",HLOOKUP('CZ Alfanumerické hodnoty'!E250,'Parametry a typy produktů'!$F$1:$CW$3,2,0))</f>
        <v/>
      </c>
      <c r="F250" s="43" t="str">
        <f>IF($B250="","",IFERROR(IF(VLOOKUP($B250,$B$2:$O249,5,0)="","",VLOOKUP($B250,$B$2:$O249,5,0)),""))</f>
        <v/>
      </c>
      <c r="G250" s="43" t="str">
        <f>IF($B250="","",IFERROR(IF(VLOOKUP($B250,$B$2:$O249,6,0)="","",VLOOKUP($B250,$B$2:$O249,6,0)),""))</f>
        <v/>
      </c>
      <c r="H250" s="43" t="str">
        <f>IF($B250="","",IFERROR(IF(VLOOKUP($B250,$B$2:$O249,7,0)="","",VLOOKUP($B250,$B$2:$O249,7,0)),""))</f>
        <v/>
      </c>
      <c r="I250" s="43" t="str">
        <f>IF($B250="","",IFERROR(IF(VLOOKUP($B250,$B$2:$O249,8,0)="","",VLOOKUP($B250,$B$2:$O249,8,0)),""))</f>
        <v/>
      </c>
      <c r="J250" s="43" t="str">
        <f>IF($B250="","",IFERROR(IF(VLOOKUP($B250,$B$2:$O249,9,0)="","",VLOOKUP($B250,$B$2:$O249,9,0)),""))</f>
        <v/>
      </c>
      <c r="K250" s="43" t="str">
        <f>IF($B250="","",IFERROR(IF(VLOOKUP($B250,$B$2:$O249,10,0)="","",VLOOKUP($B250,$B$2:$O249,10,0)),""))</f>
        <v/>
      </c>
      <c r="L250" s="43" t="str">
        <f>IF($B250="","",IFERROR(IF(VLOOKUP($B250,$B$2:$O249,11,0)="","",VLOOKUP($B250,$B$2:$O249,11,0)),""))</f>
        <v/>
      </c>
      <c r="M250" s="43" t="str">
        <f>IF($B250="","",IFERROR(IF(VLOOKUP($B250,$B$2:$O249,12,0)="","",VLOOKUP($B250,$B$2:$O249,12,0)),""))</f>
        <v/>
      </c>
      <c r="N250" s="43" t="str">
        <f>IF($B250="","",IFERROR(IF(VLOOKUP($B250,$B$2:$O249,13,0)="","",VLOOKUP($B250,$B$2:$O249,13,0)),""))</f>
        <v/>
      </c>
      <c r="O250" s="43" t="str">
        <f>IF($B250="","",IFERROR(IF(VLOOKUP($B250,$B$2:$O249,14,0)="","",VLOOKUP($B250,$B$2:$O249,14,0)),""))</f>
        <v/>
      </c>
    </row>
    <row r="251" spans="1:15" x14ac:dyDescent="0.25">
      <c r="A251" t="str" cm="1">
        <f t="array" ref="A251">IF(OR(B251="",E251=""),"",CONCATENATE(IFERROR(IF(SEARCH(B251,_xlfn.TEXTJOIN(",",TRUE,IF(E$2:E250=E251,B$2:B250,"")))&gt;0,"Duplikát parametru","Parametr OK"),"Parametr OK"),"; ",MATCH(B251,B:B,0)))</f>
        <v/>
      </c>
      <c r="B251" t="str">
        <f>IF('CZ Alfanumerické hodnoty'!B251="","",VLOOKUP('CZ Alfanumerické hodnoty'!B251,'Parametry a typy produktů'!C:D,2,0))</f>
        <v/>
      </c>
      <c r="C251" s="13" t="str" cm="1">
        <f t="array" ref="C251">IF(A251="","",_xlfn.XLOOKUP(B251,'Parametry a typy produktů'!D:D,'Parametry a typy produktů'!A:B,"Parametr nenalezen"))</f>
        <v/>
      </c>
      <c r="E251" s="30" t="str">
        <f>IF('CZ Alfanumerické hodnoty'!B251="","",HLOOKUP('CZ Alfanumerické hodnoty'!E251,'Parametry a typy produktů'!$F$1:$CW$3,2,0))</f>
        <v/>
      </c>
      <c r="F251" s="43" t="str">
        <f>IF($B251="","",IFERROR(IF(VLOOKUP($B251,$B$2:$O250,5,0)="","",VLOOKUP($B251,$B$2:$O250,5,0)),""))</f>
        <v/>
      </c>
      <c r="G251" s="43" t="str">
        <f>IF($B251="","",IFERROR(IF(VLOOKUP($B251,$B$2:$O250,6,0)="","",VLOOKUP($B251,$B$2:$O250,6,0)),""))</f>
        <v/>
      </c>
      <c r="H251" s="43" t="str">
        <f>IF($B251="","",IFERROR(IF(VLOOKUP($B251,$B$2:$O250,7,0)="","",VLOOKUP($B251,$B$2:$O250,7,0)),""))</f>
        <v/>
      </c>
      <c r="I251" s="43" t="str">
        <f>IF($B251="","",IFERROR(IF(VLOOKUP($B251,$B$2:$O250,8,0)="","",VLOOKUP($B251,$B$2:$O250,8,0)),""))</f>
        <v/>
      </c>
      <c r="J251" s="43" t="str">
        <f>IF($B251="","",IFERROR(IF(VLOOKUP($B251,$B$2:$O250,9,0)="","",VLOOKUP($B251,$B$2:$O250,9,0)),""))</f>
        <v/>
      </c>
      <c r="K251" s="43" t="str">
        <f>IF($B251="","",IFERROR(IF(VLOOKUP($B251,$B$2:$O250,10,0)="","",VLOOKUP($B251,$B$2:$O250,10,0)),""))</f>
        <v/>
      </c>
      <c r="L251" s="43" t="str">
        <f>IF($B251="","",IFERROR(IF(VLOOKUP($B251,$B$2:$O250,11,0)="","",VLOOKUP($B251,$B$2:$O250,11,0)),""))</f>
        <v/>
      </c>
      <c r="M251" s="43" t="str">
        <f>IF($B251="","",IFERROR(IF(VLOOKUP($B251,$B$2:$O250,12,0)="","",VLOOKUP($B251,$B$2:$O250,12,0)),""))</f>
        <v/>
      </c>
      <c r="N251" s="43" t="str">
        <f>IF($B251="","",IFERROR(IF(VLOOKUP($B251,$B$2:$O250,13,0)="","",VLOOKUP($B251,$B$2:$O250,13,0)),""))</f>
        <v/>
      </c>
      <c r="O251" s="43" t="str">
        <f>IF($B251="","",IFERROR(IF(VLOOKUP($B251,$B$2:$O250,14,0)="","",VLOOKUP($B251,$B$2:$O250,14,0)),""))</f>
        <v/>
      </c>
    </row>
    <row r="252" spans="1:15" x14ac:dyDescent="0.25">
      <c r="A252" t="str" cm="1">
        <f t="array" ref="A252">IF(OR(B252="",E252=""),"",CONCATENATE(IFERROR(IF(SEARCH(B252,_xlfn.TEXTJOIN(",",TRUE,IF(E$2:E251=E252,B$2:B251,"")))&gt;0,"Duplikát parametru","Parametr OK"),"Parametr OK"),"; ",MATCH(B252,B:B,0)))</f>
        <v/>
      </c>
      <c r="B252" t="str">
        <f>IF('CZ Alfanumerické hodnoty'!B252="","",VLOOKUP('CZ Alfanumerické hodnoty'!B252,'Parametry a typy produktů'!C:D,2,0))</f>
        <v/>
      </c>
      <c r="C252" s="13" t="str" cm="1">
        <f t="array" ref="C252">IF(A252="","",_xlfn.XLOOKUP(B252,'Parametry a typy produktů'!D:D,'Parametry a typy produktů'!A:B,"Parametr nenalezen"))</f>
        <v/>
      </c>
      <c r="E252" s="30" t="str">
        <f>IF('CZ Alfanumerické hodnoty'!B252="","",HLOOKUP('CZ Alfanumerické hodnoty'!E252,'Parametry a typy produktů'!$F$1:$CW$3,2,0))</f>
        <v/>
      </c>
      <c r="F252" s="43" t="str">
        <f>IF($B252="","",IFERROR(IF(VLOOKUP($B252,$B$2:$O251,5,0)="","",VLOOKUP($B252,$B$2:$O251,5,0)),""))</f>
        <v/>
      </c>
      <c r="G252" s="43" t="str">
        <f>IF($B252="","",IFERROR(IF(VLOOKUP($B252,$B$2:$O251,6,0)="","",VLOOKUP($B252,$B$2:$O251,6,0)),""))</f>
        <v/>
      </c>
      <c r="H252" s="43" t="str">
        <f>IF($B252="","",IFERROR(IF(VLOOKUP($B252,$B$2:$O251,7,0)="","",VLOOKUP($B252,$B$2:$O251,7,0)),""))</f>
        <v/>
      </c>
      <c r="I252" s="43" t="str">
        <f>IF($B252="","",IFERROR(IF(VLOOKUP($B252,$B$2:$O251,8,0)="","",VLOOKUP($B252,$B$2:$O251,8,0)),""))</f>
        <v/>
      </c>
      <c r="J252" s="43" t="str">
        <f>IF($B252="","",IFERROR(IF(VLOOKUP($B252,$B$2:$O251,9,0)="","",VLOOKUP($B252,$B$2:$O251,9,0)),""))</f>
        <v/>
      </c>
      <c r="K252" s="43" t="str">
        <f>IF($B252="","",IFERROR(IF(VLOOKUP($B252,$B$2:$O251,10,0)="","",VLOOKUP($B252,$B$2:$O251,10,0)),""))</f>
        <v/>
      </c>
      <c r="L252" s="43" t="str">
        <f>IF($B252="","",IFERROR(IF(VLOOKUP($B252,$B$2:$O251,11,0)="","",VLOOKUP($B252,$B$2:$O251,11,0)),""))</f>
        <v/>
      </c>
      <c r="M252" s="43" t="str">
        <f>IF($B252="","",IFERROR(IF(VLOOKUP($B252,$B$2:$O251,12,0)="","",VLOOKUP($B252,$B$2:$O251,12,0)),""))</f>
        <v/>
      </c>
      <c r="N252" s="43" t="str">
        <f>IF($B252="","",IFERROR(IF(VLOOKUP($B252,$B$2:$O251,13,0)="","",VLOOKUP($B252,$B$2:$O251,13,0)),""))</f>
        <v/>
      </c>
      <c r="O252" s="43" t="str">
        <f>IF($B252="","",IFERROR(IF(VLOOKUP($B252,$B$2:$O251,14,0)="","",VLOOKUP($B252,$B$2:$O251,14,0)),""))</f>
        <v/>
      </c>
    </row>
    <row r="253" spans="1:15" x14ac:dyDescent="0.25">
      <c r="A253" t="str" cm="1">
        <f t="array" ref="A253">IF(OR(B253="",E253=""),"",CONCATENATE(IFERROR(IF(SEARCH(B253,_xlfn.TEXTJOIN(",",TRUE,IF(E$2:E252=E253,B$2:B252,"")))&gt;0,"Duplikát parametru","Parametr OK"),"Parametr OK"),"; ",MATCH(B253,B:B,0)))</f>
        <v/>
      </c>
      <c r="B253" t="str">
        <f>IF('CZ Alfanumerické hodnoty'!B253="","",VLOOKUP('CZ Alfanumerické hodnoty'!B253,'Parametry a typy produktů'!C:D,2,0))</f>
        <v/>
      </c>
      <c r="C253" s="13" t="str" cm="1">
        <f t="array" ref="C253">IF(A253="","",_xlfn.XLOOKUP(B253,'Parametry a typy produktů'!D:D,'Parametry a typy produktů'!A:B,"Parametr nenalezen"))</f>
        <v/>
      </c>
      <c r="E253" s="30" t="str">
        <f>IF('CZ Alfanumerické hodnoty'!B253="","",HLOOKUP('CZ Alfanumerické hodnoty'!E253,'Parametry a typy produktů'!$F$1:$CW$3,2,0))</f>
        <v/>
      </c>
      <c r="F253" s="43" t="str">
        <f>IF($B253="","",IFERROR(IF(VLOOKUP($B253,$B$2:$O252,5,0)="","",VLOOKUP($B253,$B$2:$O252,5,0)),""))</f>
        <v/>
      </c>
      <c r="G253" s="43" t="str">
        <f>IF($B253="","",IFERROR(IF(VLOOKUP($B253,$B$2:$O252,6,0)="","",VLOOKUP($B253,$B$2:$O252,6,0)),""))</f>
        <v/>
      </c>
      <c r="H253" s="43" t="str">
        <f>IF($B253="","",IFERROR(IF(VLOOKUP($B253,$B$2:$O252,7,0)="","",VLOOKUP($B253,$B$2:$O252,7,0)),""))</f>
        <v/>
      </c>
      <c r="I253" s="43" t="str">
        <f>IF($B253="","",IFERROR(IF(VLOOKUP($B253,$B$2:$O252,8,0)="","",VLOOKUP($B253,$B$2:$O252,8,0)),""))</f>
        <v/>
      </c>
      <c r="J253" s="43" t="str">
        <f>IF($B253="","",IFERROR(IF(VLOOKUP($B253,$B$2:$O252,9,0)="","",VLOOKUP($B253,$B$2:$O252,9,0)),""))</f>
        <v/>
      </c>
      <c r="K253" s="43" t="str">
        <f>IF($B253="","",IFERROR(IF(VLOOKUP($B253,$B$2:$O252,10,0)="","",VLOOKUP($B253,$B$2:$O252,10,0)),""))</f>
        <v/>
      </c>
      <c r="L253" s="43" t="str">
        <f>IF($B253="","",IFERROR(IF(VLOOKUP($B253,$B$2:$O252,11,0)="","",VLOOKUP($B253,$B$2:$O252,11,0)),""))</f>
        <v/>
      </c>
      <c r="M253" s="43" t="str">
        <f>IF($B253="","",IFERROR(IF(VLOOKUP($B253,$B$2:$O252,12,0)="","",VLOOKUP($B253,$B$2:$O252,12,0)),""))</f>
        <v/>
      </c>
      <c r="N253" s="43" t="str">
        <f>IF($B253="","",IFERROR(IF(VLOOKUP($B253,$B$2:$O252,13,0)="","",VLOOKUP($B253,$B$2:$O252,13,0)),""))</f>
        <v/>
      </c>
      <c r="O253" s="43" t="str">
        <f>IF($B253="","",IFERROR(IF(VLOOKUP($B253,$B$2:$O252,14,0)="","",VLOOKUP($B253,$B$2:$O252,14,0)),""))</f>
        <v/>
      </c>
    </row>
    <row r="254" spans="1:15" x14ac:dyDescent="0.25">
      <c r="A254" t="str" cm="1">
        <f t="array" ref="A254">IF(OR(B254="",E254=""),"",CONCATENATE(IFERROR(IF(SEARCH(B254,_xlfn.TEXTJOIN(",",TRUE,IF(E$2:E253=E254,B$2:B253,"")))&gt;0,"Duplikát parametru","Parametr OK"),"Parametr OK"),"; ",MATCH(B254,B:B,0)))</f>
        <v/>
      </c>
      <c r="B254" t="str">
        <f>IF('CZ Alfanumerické hodnoty'!B254="","",VLOOKUP('CZ Alfanumerické hodnoty'!B254,'Parametry a typy produktů'!C:D,2,0))</f>
        <v/>
      </c>
      <c r="C254" s="13" t="str" cm="1">
        <f t="array" ref="C254">IF(A254="","",_xlfn.XLOOKUP(B254,'Parametry a typy produktů'!D:D,'Parametry a typy produktů'!A:B,"Parametr nenalezen"))</f>
        <v/>
      </c>
      <c r="E254" s="30" t="str">
        <f>IF('CZ Alfanumerické hodnoty'!B254="","",HLOOKUP('CZ Alfanumerické hodnoty'!E254,'Parametry a typy produktů'!$F$1:$CW$3,2,0))</f>
        <v/>
      </c>
      <c r="F254" s="43" t="str">
        <f>IF($B254="","",IFERROR(IF(VLOOKUP($B254,$B$2:$O253,5,0)="","",VLOOKUP($B254,$B$2:$O253,5,0)),""))</f>
        <v/>
      </c>
      <c r="G254" s="43" t="str">
        <f>IF($B254="","",IFERROR(IF(VLOOKUP($B254,$B$2:$O253,6,0)="","",VLOOKUP($B254,$B$2:$O253,6,0)),""))</f>
        <v/>
      </c>
      <c r="H254" s="43" t="str">
        <f>IF($B254="","",IFERROR(IF(VLOOKUP($B254,$B$2:$O253,7,0)="","",VLOOKUP($B254,$B$2:$O253,7,0)),""))</f>
        <v/>
      </c>
      <c r="I254" s="43" t="str">
        <f>IF($B254="","",IFERROR(IF(VLOOKUP($B254,$B$2:$O253,8,0)="","",VLOOKUP($B254,$B$2:$O253,8,0)),""))</f>
        <v/>
      </c>
      <c r="J254" s="43" t="str">
        <f>IF($B254="","",IFERROR(IF(VLOOKUP($B254,$B$2:$O253,9,0)="","",VLOOKUP($B254,$B$2:$O253,9,0)),""))</f>
        <v/>
      </c>
      <c r="K254" s="43" t="str">
        <f>IF($B254="","",IFERROR(IF(VLOOKUP($B254,$B$2:$O253,10,0)="","",VLOOKUP($B254,$B$2:$O253,10,0)),""))</f>
        <v/>
      </c>
      <c r="L254" s="43" t="str">
        <f>IF($B254="","",IFERROR(IF(VLOOKUP($B254,$B$2:$O253,11,0)="","",VLOOKUP($B254,$B$2:$O253,11,0)),""))</f>
        <v/>
      </c>
      <c r="M254" s="43" t="str">
        <f>IF($B254="","",IFERROR(IF(VLOOKUP($B254,$B$2:$O253,12,0)="","",VLOOKUP($B254,$B$2:$O253,12,0)),""))</f>
        <v/>
      </c>
      <c r="N254" s="43" t="str">
        <f>IF($B254="","",IFERROR(IF(VLOOKUP($B254,$B$2:$O253,13,0)="","",VLOOKUP($B254,$B$2:$O253,13,0)),""))</f>
        <v/>
      </c>
      <c r="O254" s="43" t="str">
        <f>IF($B254="","",IFERROR(IF(VLOOKUP($B254,$B$2:$O253,14,0)="","",VLOOKUP($B254,$B$2:$O253,14,0)),""))</f>
        <v/>
      </c>
    </row>
    <row r="255" spans="1:15" x14ac:dyDescent="0.25">
      <c r="A255" t="str" cm="1">
        <f t="array" ref="A255">IF(OR(B255="",E255=""),"",CONCATENATE(IFERROR(IF(SEARCH(B255,_xlfn.TEXTJOIN(",",TRUE,IF(E$2:E254=E255,B$2:B254,"")))&gt;0,"Duplikát parametru","Parametr OK"),"Parametr OK"),"; ",MATCH(B255,B:B,0)))</f>
        <v/>
      </c>
      <c r="B255" t="str">
        <f>IF('CZ Alfanumerické hodnoty'!B255="","",VLOOKUP('CZ Alfanumerické hodnoty'!B255,'Parametry a typy produktů'!C:D,2,0))</f>
        <v/>
      </c>
      <c r="C255" s="13" t="str" cm="1">
        <f t="array" ref="C255">IF(A255="","",_xlfn.XLOOKUP(B255,'Parametry a typy produktů'!D:D,'Parametry a typy produktů'!A:B,"Parametr nenalezen"))</f>
        <v/>
      </c>
      <c r="E255" s="30" t="str">
        <f>IF('CZ Alfanumerické hodnoty'!B255="","",HLOOKUP('CZ Alfanumerické hodnoty'!E255,'Parametry a typy produktů'!$F$1:$CW$3,2,0))</f>
        <v/>
      </c>
      <c r="F255" s="43" t="str">
        <f>IF($B255="","",IFERROR(IF(VLOOKUP($B255,$B$2:$O254,5,0)="","",VLOOKUP($B255,$B$2:$O254,5,0)),""))</f>
        <v/>
      </c>
      <c r="G255" s="43" t="str">
        <f>IF($B255="","",IFERROR(IF(VLOOKUP($B255,$B$2:$O254,6,0)="","",VLOOKUP($B255,$B$2:$O254,6,0)),""))</f>
        <v/>
      </c>
      <c r="H255" s="43" t="str">
        <f>IF($B255="","",IFERROR(IF(VLOOKUP($B255,$B$2:$O254,7,0)="","",VLOOKUP($B255,$B$2:$O254,7,0)),""))</f>
        <v/>
      </c>
      <c r="I255" s="43" t="str">
        <f>IF($B255="","",IFERROR(IF(VLOOKUP($B255,$B$2:$O254,8,0)="","",VLOOKUP($B255,$B$2:$O254,8,0)),""))</f>
        <v/>
      </c>
      <c r="J255" s="43" t="str">
        <f>IF($B255="","",IFERROR(IF(VLOOKUP($B255,$B$2:$O254,9,0)="","",VLOOKUP($B255,$B$2:$O254,9,0)),""))</f>
        <v/>
      </c>
      <c r="K255" s="43" t="str">
        <f>IF($B255="","",IFERROR(IF(VLOOKUP($B255,$B$2:$O254,10,0)="","",VLOOKUP($B255,$B$2:$O254,10,0)),""))</f>
        <v/>
      </c>
      <c r="L255" s="43" t="str">
        <f>IF($B255="","",IFERROR(IF(VLOOKUP($B255,$B$2:$O254,11,0)="","",VLOOKUP($B255,$B$2:$O254,11,0)),""))</f>
        <v/>
      </c>
      <c r="M255" s="43" t="str">
        <f>IF($B255="","",IFERROR(IF(VLOOKUP($B255,$B$2:$O254,12,0)="","",VLOOKUP($B255,$B$2:$O254,12,0)),""))</f>
        <v/>
      </c>
      <c r="N255" s="43" t="str">
        <f>IF($B255="","",IFERROR(IF(VLOOKUP($B255,$B$2:$O254,13,0)="","",VLOOKUP($B255,$B$2:$O254,13,0)),""))</f>
        <v/>
      </c>
      <c r="O255" s="43" t="str">
        <f>IF($B255="","",IFERROR(IF(VLOOKUP($B255,$B$2:$O254,14,0)="","",VLOOKUP($B255,$B$2:$O254,14,0)),""))</f>
        <v/>
      </c>
    </row>
    <row r="256" spans="1:15" x14ac:dyDescent="0.25">
      <c r="A256" t="str" cm="1">
        <f t="array" ref="A256">IF(OR(B256="",E256=""),"",CONCATENATE(IFERROR(IF(SEARCH(B256,_xlfn.TEXTJOIN(",",TRUE,IF(E$2:E255=E256,B$2:B255,"")))&gt;0,"Duplikát parametru","Parametr OK"),"Parametr OK"),"; ",MATCH(B256,B:B,0)))</f>
        <v/>
      </c>
      <c r="B256" t="str">
        <f>IF('CZ Alfanumerické hodnoty'!B256="","",VLOOKUP('CZ Alfanumerické hodnoty'!B256,'Parametry a typy produktů'!C:D,2,0))</f>
        <v/>
      </c>
      <c r="C256" s="13" t="str" cm="1">
        <f t="array" ref="C256">IF(A256="","",_xlfn.XLOOKUP(B256,'Parametry a typy produktů'!D:D,'Parametry a typy produktů'!A:B,"Parametr nenalezen"))</f>
        <v/>
      </c>
      <c r="E256" s="30" t="str">
        <f>IF('CZ Alfanumerické hodnoty'!B256="","",HLOOKUP('CZ Alfanumerické hodnoty'!E256,'Parametry a typy produktů'!$F$1:$CW$3,2,0))</f>
        <v/>
      </c>
      <c r="F256" s="43" t="str">
        <f>IF($B256="","",IFERROR(IF(VLOOKUP($B256,$B$2:$O255,5,0)="","",VLOOKUP($B256,$B$2:$O255,5,0)),""))</f>
        <v/>
      </c>
      <c r="G256" s="43" t="str">
        <f>IF($B256="","",IFERROR(IF(VLOOKUP($B256,$B$2:$O255,6,0)="","",VLOOKUP($B256,$B$2:$O255,6,0)),""))</f>
        <v/>
      </c>
      <c r="H256" s="43" t="str">
        <f>IF($B256="","",IFERROR(IF(VLOOKUP($B256,$B$2:$O255,7,0)="","",VLOOKUP($B256,$B$2:$O255,7,0)),""))</f>
        <v/>
      </c>
      <c r="I256" s="43" t="str">
        <f>IF($B256="","",IFERROR(IF(VLOOKUP($B256,$B$2:$O255,8,0)="","",VLOOKUP($B256,$B$2:$O255,8,0)),""))</f>
        <v/>
      </c>
      <c r="J256" s="43" t="str">
        <f>IF($B256="","",IFERROR(IF(VLOOKUP($B256,$B$2:$O255,9,0)="","",VLOOKUP($B256,$B$2:$O255,9,0)),""))</f>
        <v/>
      </c>
      <c r="K256" s="43" t="str">
        <f>IF($B256="","",IFERROR(IF(VLOOKUP($B256,$B$2:$O255,10,0)="","",VLOOKUP($B256,$B$2:$O255,10,0)),""))</f>
        <v/>
      </c>
      <c r="L256" s="43" t="str">
        <f>IF($B256="","",IFERROR(IF(VLOOKUP($B256,$B$2:$O255,11,0)="","",VLOOKUP($B256,$B$2:$O255,11,0)),""))</f>
        <v/>
      </c>
      <c r="M256" s="43" t="str">
        <f>IF($B256="","",IFERROR(IF(VLOOKUP($B256,$B$2:$O255,12,0)="","",VLOOKUP($B256,$B$2:$O255,12,0)),""))</f>
        <v/>
      </c>
      <c r="N256" s="43" t="str">
        <f>IF($B256="","",IFERROR(IF(VLOOKUP($B256,$B$2:$O255,13,0)="","",VLOOKUP($B256,$B$2:$O255,13,0)),""))</f>
        <v/>
      </c>
      <c r="O256" s="43" t="str">
        <f>IF($B256="","",IFERROR(IF(VLOOKUP($B256,$B$2:$O255,14,0)="","",VLOOKUP($B256,$B$2:$O255,14,0)),""))</f>
        <v/>
      </c>
    </row>
    <row r="257" spans="1:15" x14ac:dyDescent="0.25">
      <c r="A257" t="str" cm="1">
        <f t="array" ref="A257">IF(OR(B257="",E257=""),"",CONCATENATE(IFERROR(IF(SEARCH(B257,_xlfn.TEXTJOIN(",",TRUE,IF(E$2:E256=E257,B$2:B256,"")))&gt;0,"Duplikát parametru","Parametr OK"),"Parametr OK"),"; ",MATCH(B257,B:B,0)))</f>
        <v/>
      </c>
      <c r="B257" t="str">
        <f>IF('CZ Alfanumerické hodnoty'!B257="","",VLOOKUP('CZ Alfanumerické hodnoty'!B257,'Parametry a typy produktů'!C:D,2,0))</f>
        <v/>
      </c>
      <c r="C257" s="13" t="str" cm="1">
        <f t="array" ref="C257">IF(A257="","",_xlfn.XLOOKUP(B257,'Parametry a typy produktů'!D:D,'Parametry a typy produktů'!A:B,"Parametr nenalezen"))</f>
        <v/>
      </c>
      <c r="E257" s="30" t="str">
        <f>IF('CZ Alfanumerické hodnoty'!B257="","",HLOOKUP('CZ Alfanumerické hodnoty'!E257,'Parametry a typy produktů'!$F$1:$CW$3,2,0))</f>
        <v/>
      </c>
      <c r="F257" s="43" t="str">
        <f>IF($B257="","",IFERROR(IF(VLOOKUP($B257,$B$2:$O256,5,0)="","",VLOOKUP($B257,$B$2:$O256,5,0)),""))</f>
        <v/>
      </c>
      <c r="G257" s="43" t="str">
        <f>IF($B257="","",IFERROR(IF(VLOOKUP($B257,$B$2:$O256,6,0)="","",VLOOKUP($B257,$B$2:$O256,6,0)),""))</f>
        <v/>
      </c>
      <c r="H257" s="43" t="str">
        <f>IF($B257="","",IFERROR(IF(VLOOKUP($B257,$B$2:$O256,7,0)="","",VLOOKUP($B257,$B$2:$O256,7,0)),""))</f>
        <v/>
      </c>
      <c r="I257" s="43" t="str">
        <f>IF($B257="","",IFERROR(IF(VLOOKUP($B257,$B$2:$O256,8,0)="","",VLOOKUP($B257,$B$2:$O256,8,0)),""))</f>
        <v/>
      </c>
      <c r="J257" s="43" t="str">
        <f>IF($B257="","",IFERROR(IF(VLOOKUP($B257,$B$2:$O256,9,0)="","",VLOOKUP($B257,$B$2:$O256,9,0)),""))</f>
        <v/>
      </c>
      <c r="K257" s="43" t="str">
        <f>IF($B257="","",IFERROR(IF(VLOOKUP($B257,$B$2:$O256,10,0)="","",VLOOKUP($B257,$B$2:$O256,10,0)),""))</f>
        <v/>
      </c>
      <c r="L257" s="43" t="str">
        <f>IF($B257="","",IFERROR(IF(VLOOKUP($B257,$B$2:$O256,11,0)="","",VLOOKUP($B257,$B$2:$O256,11,0)),""))</f>
        <v/>
      </c>
      <c r="M257" s="43" t="str">
        <f>IF($B257="","",IFERROR(IF(VLOOKUP($B257,$B$2:$O256,12,0)="","",VLOOKUP($B257,$B$2:$O256,12,0)),""))</f>
        <v/>
      </c>
      <c r="N257" s="43" t="str">
        <f>IF($B257="","",IFERROR(IF(VLOOKUP($B257,$B$2:$O256,13,0)="","",VLOOKUP($B257,$B$2:$O256,13,0)),""))</f>
        <v/>
      </c>
      <c r="O257" s="43" t="str">
        <f>IF($B257="","",IFERROR(IF(VLOOKUP($B257,$B$2:$O256,14,0)="","",VLOOKUP($B257,$B$2:$O256,14,0)),""))</f>
        <v/>
      </c>
    </row>
    <row r="258" spans="1:15" x14ac:dyDescent="0.25">
      <c r="A258" t="str" cm="1">
        <f t="array" ref="A258">IF(OR(B258="",E258=""),"",CONCATENATE(IFERROR(IF(SEARCH(B258,_xlfn.TEXTJOIN(",",TRUE,IF(E$2:E257=E258,B$2:B257,"")))&gt;0,"Duplikát parametru","Parametr OK"),"Parametr OK"),"; ",MATCH(B258,B:B,0)))</f>
        <v/>
      </c>
      <c r="B258" t="str">
        <f>IF('CZ Alfanumerické hodnoty'!B258="","",VLOOKUP('CZ Alfanumerické hodnoty'!B258,'Parametry a typy produktů'!C:D,2,0))</f>
        <v/>
      </c>
      <c r="C258" s="13" t="str" cm="1">
        <f t="array" ref="C258">IF(A258="","",_xlfn.XLOOKUP(B258,'Parametry a typy produktů'!D:D,'Parametry a typy produktů'!A:B,"Parametr nenalezen"))</f>
        <v/>
      </c>
      <c r="E258" s="30" t="str">
        <f>IF('CZ Alfanumerické hodnoty'!B258="","",HLOOKUP('CZ Alfanumerické hodnoty'!E258,'Parametry a typy produktů'!$F$1:$CW$3,2,0))</f>
        <v/>
      </c>
      <c r="F258" s="43" t="str">
        <f>IF($B258="","",IFERROR(IF(VLOOKUP($B258,$B$2:$O257,5,0)="","",VLOOKUP($B258,$B$2:$O257,5,0)),""))</f>
        <v/>
      </c>
      <c r="G258" s="43" t="str">
        <f>IF($B258="","",IFERROR(IF(VLOOKUP($B258,$B$2:$O257,6,0)="","",VLOOKUP($B258,$B$2:$O257,6,0)),""))</f>
        <v/>
      </c>
      <c r="H258" s="43" t="str">
        <f>IF($B258="","",IFERROR(IF(VLOOKUP($B258,$B$2:$O257,7,0)="","",VLOOKUP($B258,$B$2:$O257,7,0)),""))</f>
        <v/>
      </c>
      <c r="I258" s="43" t="str">
        <f>IF($B258="","",IFERROR(IF(VLOOKUP($B258,$B$2:$O257,8,0)="","",VLOOKUP($B258,$B$2:$O257,8,0)),""))</f>
        <v/>
      </c>
      <c r="J258" s="43" t="str">
        <f>IF($B258="","",IFERROR(IF(VLOOKUP($B258,$B$2:$O257,9,0)="","",VLOOKUP($B258,$B$2:$O257,9,0)),""))</f>
        <v/>
      </c>
      <c r="K258" s="43" t="str">
        <f>IF($B258="","",IFERROR(IF(VLOOKUP($B258,$B$2:$O257,10,0)="","",VLOOKUP($B258,$B$2:$O257,10,0)),""))</f>
        <v/>
      </c>
      <c r="L258" s="43" t="str">
        <f>IF($B258="","",IFERROR(IF(VLOOKUP($B258,$B$2:$O257,11,0)="","",VLOOKUP($B258,$B$2:$O257,11,0)),""))</f>
        <v/>
      </c>
      <c r="M258" s="43" t="str">
        <f>IF($B258="","",IFERROR(IF(VLOOKUP($B258,$B$2:$O257,12,0)="","",VLOOKUP($B258,$B$2:$O257,12,0)),""))</f>
        <v/>
      </c>
      <c r="N258" s="43" t="str">
        <f>IF($B258="","",IFERROR(IF(VLOOKUP($B258,$B$2:$O257,13,0)="","",VLOOKUP($B258,$B$2:$O257,13,0)),""))</f>
        <v/>
      </c>
      <c r="O258" s="43" t="str">
        <f>IF($B258="","",IFERROR(IF(VLOOKUP($B258,$B$2:$O257,14,0)="","",VLOOKUP($B258,$B$2:$O257,14,0)),""))</f>
        <v/>
      </c>
    </row>
    <row r="259" spans="1:15" x14ac:dyDescent="0.25">
      <c r="A259" t="str" cm="1">
        <f t="array" ref="A259">IF(OR(B259="",E259=""),"",CONCATENATE(IFERROR(IF(SEARCH(B259,_xlfn.TEXTJOIN(",",TRUE,IF(E$2:E258=E259,B$2:B258,"")))&gt;0,"Duplikát parametru","Parametr OK"),"Parametr OK"),"; ",MATCH(B259,B:B,0)))</f>
        <v/>
      </c>
      <c r="B259" t="str">
        <f>IF('CZ Alfanumerické hodnoty'!B259="","",VLOOKUP('CZ Alfanumerické hodnoty'!B259,'Parametry a typy produktů'!C:D,2,0))</f>
        <v/>
      </c>
      <c r="C259" s="13" t="str" cm="1">
        <f t="array" ref="C259">IF(A259="","",_xlfn.XLOOKUP(B259,'Parametry a typy produktů'!D:D,'Parametry a typy produktů'!A:B,"Parametr nenalezen"))</f>
        <v/>
      </c>
      <c r="E259" s="30" t="str">
        <f>IF('CZ Alfanumerické hodnoty'!B259="","",HLOOKUP('CZ Alfanumerické hodnoty'!E259,'Parametry a typy produktů'!$F$1:$CW$3,2,0))</f>
        <v/>
      </c>
      <c r="F259" s="43" t="str">
        <f>IF($B259="","",IFERROR(IF(VLOOKUP($B259,$B$2:$O258,5,0)="","",VLOOKUP($B259,$B$2:$O258,5,0)),""))</f>
        <v/>
      </c>
      <c r="G259" s="43" t="str">
        <f>IF($B259="","",IFERROR(IF(VLOOKUP($B259,$B$2:$O258,6,0)="","",VLOOKUP($B259,$B$2:$O258,6,0)),""))</f>
        <v/>
      </c>
      <c r="H259" s="43" t="str">
        <f>IF($B259="","",IFERROR(IF(VLOOKUP($B259,$B$2:$O258,7,0)="","",VLOOKUP($B259,$B$2:$O258,7,0)),""))</f>
        <v/>
      </c>
      <c r="I259" s="43" t="str">
        <f>IF($B259="","",IFERROR(IF(VLOOKUP($B259,$B$2:$O258,8,0)="","",VLOOKUP($B259,$B$2:$O258,8,0)),""))</f>
        <v/>
      </c>
      <c r="J259" s="43" t="str">
        <f>IF($B259="","",IFERROR(IF(VLOOKUP($B259,$B$2:$O258,9,0)="","",VLOOKUP($B259,$B$2:$O258,9,0)),""))</f>
        <v/>
      </c>
      <c r="K259" s="43" t="str">
        <f>IF($B259="","",IFERROR(IF(VLOOKUP($B259,$B$2:$O258,10,0)="","",VLOOKUP($B259,$B$2:$O258,10,0)),""))</f>
        <v/>
      </c>
      <c r="L259" s="43" t="str">
        <f>IF($B259="","",IFERROR(IF(VLOOKUP($B259,$B$2:$O258,11,0)="","",VLOOKUP($B259,$B$2:$O258,11,0)),""))</f>
        <v/>
      </c>
      <c r="M259" s="43" t="str">
        <f>IF($B259="","",IFERROR(IF(VLOOKUP($B259,$B$2:$O258,12,0)="","",VLOOKUP($B259,$B$2:$O258,12,0)),""))</f>
        <v/>
      </c>
      <c r="N259" s="43" t="str">
        <f>IF($B259="","",IFERROR(IF(VLOOKUP($B259,$B$2:$O258,13,0)="","",VLOOKUP($B259,$B$2:$O258,13,0)),""))</f>
        <v/>
      </c>
      <c r="O259" s="43" t="str">
        <f>IF($B259="","",IFERROR(IF(VLOOKUP($B259,$B$2:$O258,14,0)="","",VLOOKUP($B259,$B$2:$O258,14,0)),""))</f>
        <v/>
      </c>
    </row>
    <row r="260" spans="1:15" x14ac:dyDescent="0.25">
      <c r="A260" t="str" cm="1">
        <f t="array" ref="A260">IF(OR(B260="",E260=""),"",CONCATENATE(IFERROR(IF(SEARCH(B260,_xlfn.TEXTJOIN(",",TRUE,IF(E$2:E259=E260,B$2:B259,"")))&gt;0,"Duplikát parametru","Parametr OK"),"Parametr OK"),"; ",MATCH(B260,B:B,0)))</f>
        <v/>
      </c>
      <c r="B260" t="str">
        <f>IF('CZ Alfanumerické hodnoty'!B260="","",VLOOKUP('CZ Alfanumerické hodnoty'!B260,'Parametry a typy produktů'!C:D,2,0))</f>
        <v/>
      </c>
      <c r="C260" s="13" t="str" cm="1">
        <f t="array" ref="C260">IF(A260="","",_xlfn.XLOOKUP(B260,'Parametry a typy produktů'!D:D,'Parametry a typy produktů'!A:B,"Parametr nenalezen"))</f>
        <v/>
      </c>
      <c r="E260" s="30" t="str">
        <f>IF('CZ Alfanumerické hodnoty'!B260="","",HLOOKUP('CZ Alfanumerické hodnoty'!E260,'Parametry a typy produktů'!$F$1:$CW$3,2,0))</f>
        <v/>
      </c>
      <c r="F260" s="43" t="str">
        <f>IF($B260="","",IFERROR(IF(VLOOKUP($B260,$B$2:$O259,5,0)="","",VLOOKUP($B260,$B$2:$O259,5,0)),""))</f>
        <v/>
      </c>
      <c r="G260" s="43" t="str">
        <f>IF($B260="","",IFERROR(IF(VLOOKUP($B260,$B$2:$O259,6,0)="","",VLOOKUP($B260,$B$2:$O259,6,0)),""))</f>
        <v/>
      </c>
      <c r="H260" s="43" t="str">
        <f>IF($B260="","",IFERROR(IF(VLOOKUP($B260,$B$2:$O259,7,0)="","",VLOOKUP($B260,$B$2:$O259,7,0)),""))</f>
        <v/>
      </c>
      <c r="I260" s="43" t="str">
        <f>IF($B260="","",IFERROR(IF(VLOOKUP($B260,$B$2:$O259,8,0)="","",VLOOKUP($B260,$B$2:$O259,8,0)),""))</f>
        <v/>
      </c>
      <c r="J260" s="43" t="str">
        <f>IF($B260="","",IFERROR(IF(VLOOKUP($B260,$B$2:$O259,9,0)="","",VLOOKUP($B260,$B$2:$O259,9,0)),""))</f>
        <v/>
      </c>
      <c r="K260" s="43" t="str">
        <f>IF($B260="","",IFERROR(IF(VLOOKUP($B260,$B$2:$O259,10,0)="","",VLOOKUP($B260,$B$2:$O259,10,0)),""))</f>
        <v/>
      </c>
      <c r="L260" s="43" t="str">
        <f>IF($B260="","",IFERROR(IF(VLOOKUP($B260,$B$2:$O259,11,0)="","",VLOOKUP($B260,$B$2:$O259,11,0)),""))</f>
        <v/>
      </c>
      <c r="M260" s="43" t="str">
        <f>IF($B260="","",IFERROR(IF(VLOOKUP($B260,$B$2:$O259,12,0)="","",VLOOKUP($B260,$B$2:$O259,12,0)),""))</f>
        <v/>
      </c>
      <c r="N260" s="43" t="str">
        <f>IF($B260="","",IFERROR(IF(VLOOKUP($B260,$B$2:$O259,13,0)="","",VLOOKUP($B260,$B$2:$O259,13,0)),""))</f>
        <v/>
      </c>
      <c r="O260" s="43" t="str">
        <f>IF($B260="","",IFERROR(IF(VLOOKUP($B260,$B$2:$O259,14,0)="","",VLOOKUP($B260,$B$2:$O259,14,0)),""))</f>
        <v/>
      </c>
    </row>
    <row r="261" spans="1:15" x14ac:dyDescent="0.25">
      <c r="A261" t="str" cm="1">
        <f t="array" ref="A261">IF(OR(B261="",E261=""),"",CONCATENATE(IFERROR(IF(SEARCH(B261,_xlfn.TEXTJOIN(",",TRUE,IF(E$2:E260=E261,B$2:B260,"")))&gt;0,"Duplikát parametru","Parametr OK"),"Parametr OK"),"; ",MATCH(B261,B:B,0)))</f>
        <v/>
      </c>
      <c r="B261" t="str">
        <f>IF('CZ Alfanumerické hodnoty'!B261="","",VLOOKUP('CZ Alfanumerické hodnoty'!B261,'Parametry a typy produktů'!C:D,2,0))</f>
        <v/>
      </c>
      <c r="C261" s="13" t="str" cm="1">
        <f t="array" ref="C261">IF(A261="","",_xlfn.XLOOKUP(B261,'Parametry a typy produktů'!D:D,'Parametry a typy produktů'!A:B,"Parametr nenalezen"))</f>
        <v/>
      </c>
      <c r="E261" s="30" t="str">
        <f>IF('CZ Alfanumerické hodnoty'!B261="","",HLOOKUP('CZ Alfanumerické hodnoty'!E261,'Parametry a typy produktů'!$F$1:$CW$3,2,0))</f>
        <v/>
      </c>
      <c r="F261" s="43" t="str">
        <f>IF($B261="","",IFERROR(IF(VLOOKUP($B261,$B$2:$O260,5,0)="","",VLOOKUP($B261,$B$2:$O260,5,0)),""))</f>
        <v/>
      </c>
      <c r="G261" s="43" t="str">
        <f>IF($B261="","",IFERROR(IF(VLOOKUP($B261,$B$2:$O260,6,0)="","",VLOOKUP($B261,$B$2:$O260,6,0)),""))</f>
        <v/>
      </c>
      <c r="H261" s="43" t="str">
        <f>IF($B261="","",IFERROR(IF(VLOOKUP($B261,$B$2:$O260,7,0)="","",VLOOKUP($B261,$B$2:$O260,7,0)),""))</f>
        <v/>
      </c>
      <c r="I261" s="43" t="str">
        <f>IF($B261="","",IFERROR(IF(VLOOKUP($B261,$B$2:$O260,8,0)="","",VLOOKUP($B261,$B$2:$O260,8,0)),""))</f>
        <v/>
      </c>
      <c r="J261" s="43" t="str">
        <f>IF($B261="","",IFERROR(IF(VLOOKUP($B261,$B$2:$O260,9,0)="","",VLOOKUP($B261,$B$2:$O260,9,0)),""))</f>
        <v/>
      </c>
      <c r="K261" s="43" t="str">
        <f>IF($B261="","",IFERROR(IF(VLOOKUP($B261,$B$2:$O260,10,0)="","",VLOOKUP($B261,$B$2:$O260,10,0)),""))</f>
        <v/>
      </c>
      <c r="L261" s="43" t="str">
        <f>IF($B261="","",IFERROR(IF(VLOOKUP($B261,$B$2:$O260,11,0)="","",VLOOKUP($B261,$B$2:$O260,11,0)),""))</f>
        <v/>
      </c>
      <c r="M261" s="43" t="str">
        <f>IF($B261="","",IFERROR(IF(VLOOKUP($B261,$B$2:$O260,12,0)="","",VLOOKUP($B261,$B$2:$O260,12,0)),""))</f>
        <v/>
      </c>
      <c r="N261" s="43" t="str">
        <f>IF($B261="","",IFERROR(IF(VLOOKUP($B261,$B$2:$O260,13,0)="","",VLOOKUP($B261,$B$2:$O260,13,0)),""))</f>
        <v/>
      </c>
      <c r="O261" s="43" t="str">
        <f>IF($B261="","",IFERROR(IF(VLOOKUP($B261,$B$2:$O260,14,0)="","",VLOOKUP($B261,$B$2:$O260,14,0)),""))</f>
        <v/>
      </c>
    </row>
    <row r="262" spans="1:15" x14ac:dyDescent="0.25">
      <c r="A262" t="str" cm="1">
        <f t="array" ref="A262">IF(OR(B262="",E262=""),"",CONCATENATE(IFERROR(IF(SEARCH(B262,_xlfn.TEXTJOIN(",",TRUE,IF(E$2:E261=E262,B$2:B261,"")))&gt;0,"Duplikát parametru","Parametr OK"),"Parametr OK"),"; ",MATCH(B262,B:B,0)))</f>
        <v/>
      </c>
      <c r="B262" t="str">
        <f>IF('CZ Alfanumerické hodnoty'!B262="","",VLOOKUP('CZ Alfanumerické hodnoty'!B262,'Parametry a typy produktů'!C:D,2,0))</f>
        <v/>
      </c>
      <c r="C262" s="13" t="str" cm="1">
        <f t="array" ref="C262">IF(A262="","",_xlfn.XLOOKUP(B262,'Parametry a typy produktů'!D:D,'Parametry a typy produktů'!A:B,"Parametr nenalezen"))</f>
        <v/>
      </c>
      <c r="E262" s="30" t="str">
        <f>IF('CZ Alfanumerické hodnoty'!B262="","",HLOOKUP('CZ Alfanumerické hodnoty'!E262,'Parametry a typy produktů'!$F$1:$CW$3,2,0))</f>
        <v/>
      </c>
      <c r="F262" s="43" t="str">
        <f>IF($B262="","",IFERROR(IF(VLOOKUP($B262,$B$2:$O261,5,0)="","",VLOOKUP($B262,$B$2:$O261,5,0)),""))</f>
        <v/>
      </c>
      <c r="G262" s="43" t="str">
        <f>IF($B262="","",IFERROR(IF(VLOOKUP($B262,$B$2:$O261,6,0)="","",VLOOKUP($B262,$B$2:$O261,6,0)),""))</f>
        <v/>
      </c>
      <c r="H262" s="43" t="str">
        <f>IF($B262="","",IFERROR(IF(VLOOKUP($B262,$B$2:$O261,7,0)="","",VLOOKUP($B262,$B$2:$O261,7,0)),""))</f>
        <v/>
      </c>
      <c r="I262" s="43" t="str">
        <f>IF($B262="","",IFERROR(IF(VLOOKUP($B262,$B$2:$O261,8,0)="","",VLOOKUP($B262,$B$2:$O261,8,0)),""))</f>
        <v/>
      </c>
      <c r="J262" s="43" t="str">
        <f>IF($B262="","",IFERROR(IF(VLOOKUP($B262,$B$2:$O261,9,0)="","",VLOOKUP($B262,$B$2:$O261,9,0)),""))</f>
        <v/>
      </c>
      <c r="K262" s="43" t="str">
        <f>IF($B262="","",IFERROR(IF(VLOOKUP($B262,$B$2:$O261,10,0)="","",VLOOKUP($B262,$B$2:$O261,10,0)),""))</f>
        <v/>
      </c>
      <c r="L262" s="43" t="str">
        <f>IF($B262="","",IFERROR(IF(VLOOKUP($B262,$B$2:$O261,11,0)="","",VLOOKUP($B262,$B$2:$O261,11,0)),""))</f>
        <v/>
      </c>
      <c r="M262" s="43" t="str">
        <f>IF($B262="","",IFERROR(IF(VLOOKUP($B262,$B$2:$O261,12,0)="","",VLOOKUP($B262,$B$2:$O261,12,0)),""))</f>
        <v/>
      </c>
      <c r="N262" s="43" t="str">
        <f>IF($B262="","",IFERROR(IF(VLOOKUP($B262,$B$2:$O261,13,0)="","",VLOOKUP($B262,$B$2:$O261,13,0)),""))</f>
        <v/>
      </c>
      <c r="O262" s="43" t="str">
        <f>IF($B262="","",IFERROR(IF(VLOOKUP($B262,$B$2:$O261,14,0)="","",VLOOKUP($B262,$B$2:$O261,14,0)),""))</f>
        <v/>
      </c>
    </row>
    <row r="263" spans="1:15" x14ac:dyDescent="0.25">
      <c r="A263" t="str" cm="1">
        <f t="array" ref="A263">IF(OR(B263="",E263=""),"",CONCATENATE(IFERROR(IF(SEARCH(B263,_xlfn.TEXTJOIN(",",TRUE,IF(E$2:E262=E263,B$2:B262,"")))&gt;0,"Duplikát parametru","Parametr OK"),"Parametr OK"),"; ",MATCH(B263,B:B,0)))</f>
        <v/>
      </c>
      <c r="B263" t="str">
        <f>IF('CZ Alfanumerické hodnoty'!B263="","",VLOOKUP('CZ Alfanumerické hodnoty'!B263,'Parametry a typy produktů'!C:D,2,0))</f>
        <v/>
      </c>
      <c r="C263" s="13" t="str" cm="1">
        <f t="array" ref="C263">IF(A263="","",_xlfn.XLOOKUP(B263,'Parametry a typy produktů'!D:D,'Parametry a typy produktů'!A:B,"Parametr nenalezen"))</f>
        <v/>
      </c>
      <c r="E263" s="30" t="str">
        <f>IF('CZ Alfanumerické hodnoty'!B263="","",HLOOKUP('CZ Alfanumerické hodnoty'!E263,'Parametry a typy produktů'!$F$1:$CW$3,2,0))</f>
        <v/>
      </c>
      <c r="F263" s="43" t="str">
        <f>IF($B263="","",IFERROR(IF(VLOOKUP($B263,$B$2:$O262,5,0)="","",VLOOKUP($B263,$B$2:$O262,5,0)),""))</f>
        <v/>
      </c>
      <c r="G263" s="43" t="str">
        <f>IF($B263="","",IFERROR(IF(VLOOKUP($B263,$B$2:$O262,6,0)="","",VLOOKUP($B263,$B$2:$O262,6,0)),""))</f>
        <v/>
      </c>
      <c r="H263" s="43" t="str">
        <f>IF($B263="","",IFERROR(IF(VLOOKUP($B263,$B$2:$O262,7,0)="","",VLOOKUP($B263,$B$2:$O262,7,0)),""))</f>
        <v/>
      </c>
      <c r="I263" s="43" t="str">
        <f>IF($B263="","",IFERROR(IF(VLOOKUP($B263,$B$2:$O262,8,0)="","",VLOOKUP($B263,$B$2:$O262,8,0)),""))</f>
        <v/>
      </c>
      <c r="J263" s="43" t="str">
        <f>IF($B263="","",IFERROR(IF(VLOOKUP($B263,$B$2:$O262,9,0)="","",VLOOKUP($B263,$B$2:$O262,9,0)),""))</f>
        <v/>
      </c>
      <c r="K263" s="43" t="str">
        <f>IF($B263="","",IFERROR(IF(VLOOKUP($B263,$B$2:$O262,10,0)="","",VLOOKUP($B263,$B$2:$O262,10,0)),""))</f>
        <v/>
      </c>
      <c r="L263" s="43" t="str">
        <f>IF($B263="","",IFERROR(IF(VLOOKUP($B263,$B$2:$O262,11,0)="","",VLOOKUP($B263,$B$2:$O262,11,0)),""))</f>
        <v/>
      </c>
      <c r="M263" s="43" t="str">
        <f>IF($B263="","",IFERROR(IF(VLOOKUP($B263,$B$2:$O262,12,0)="","",VLOOKUP($B263,$B$2:$O262,12,0)),""))</f>
        <v/>
      </c>
      <c r="N263" s="43" t="str">
        <f>IF($B263="","",IFERROR(IF(VLOOKUP($B263,$B$2:$O262,13,0)="","",VLOOKUP($B263,$B$2:$O262,13,0)),""))</f>
        <v/>
      </c>
      <c r="O263" s="43" t="str">
        <f>IF($B263="","",IFERROR(IF(VLOOKUP($B263,$B$2:$O262,14,0)="","",VLOOKUP($B263,$B$2:$O262,14,0)),""))</f>
        <v/>
      </c>
    </row>
    <row r="264" spans="1:15" x14ac:dyDescent="0.25">
      <c r="A264" t="str" cm="1">
        <f t="array" ref="A264">IF(OR(B264="",E264=""),"",CONCATENATE(IFERROR(IF(SEARCH(B264,_xlfn.TEXTJOIN(",",TRUE,IF(E$2:E263=E264,B$2:B263,"")))&gt;0,"Duplikát parametru","Parametr OK"),"Parametr OK"),"; ",MATCH(B264,B:B,0)))</f>
        <v/>
      </c>
      <c r="B264" t="str">
        <f>IF('CZ Alfanumerické hodnoty'!B264="","",VLOOKUP('CZ Alfanumerické hodnoty'!B264,'Parametry a typy produktů'!C:D,2,0))</f>
        <v/>
      </c>
      <c r="C264" s="13" t="str" cm="1">
        <f t="array" ref="C264">IF(A264="","",_xlfn.XLOOKUP(B264,'Parametry a typy produktů'!D:D,'Parametry a typy produktů'!A:B,"Parametr nenalezen"))</f>
        <v/>
      </c>
      <c r="E264" s="30" t="str">
        <f>IF('CZ Alfanumerické hodnoty'!B264="","",HLOOKUP('CZ Alfanumerické hodnoty'!E264,'Parametry a typy produktů'!$F$1:$CW$3,2,0))</f>
        <v/>
      </c>
      <c r="F264" s="43" t="str">
        <f>IF($B264="","",IFERROR(IF(VLOOKUP($B264,$B$2:$O263,5,0)="","",VLOOKUP($B264,$B$2:$O263,5,0)),""))</f>
        <v/>
      </c>
      <c r="G264" s="43" t="str">
        <f>IF($B264="","",IFERROR(IF(VLOOKUP($B264,$B$2:$O263,6,0)="","",VLOOKUP($B264,$B$2:$O263,6,0)),""))</f>
        <v/>
      </c>
      <c r="H264" s="43" t="str">
        <f>IF($B264="","",IFERROR(IF(VLOOKUP($B264,$B$2:$O263,7,0)="","",VLOOKUP($B264,$B$2:$O263,7,0)),""))</f>
        <v/>
      </c>
      <c r="I264" s="43" t="str">
        <f>IF($B264="","",IFERROR(IF(VLOOKUP($B264,$B$2:$O263,8,0)="","",VLOOKUP($B264,$B$2:$O263,8,0)),""))</f>
        <v/>
      </c>
      <c r="J264" s="43" t="str">
        <f>IF($B264="","",IFERROR(IF(VLOOKUP($B264,$B$2:$O263,9,0)="","",VLOOKUP($B264,$B$2:$O263,9,0)),""))</f>
        <v/>
      </c>
      <c r="K264" s="43" t="str">
        <f>IF($B264="","",IFERROR(IF(VLOOKUP($B264,$B$2:$O263,10,0)="","",VLOOKUP($B264,$B$2:$O263,10,0)),""))</f>
        <v/>
      </c>
      <c r="L264" s="43" t="str">
        <f>IF($B264="","",IFERROR(IF(VLOOKUP($B264,$B$2:$O263,11,0)="","",VLOOKUP($B264,$B$2:$O263,11,0)),""))</f>
        <v/>
      </c>
      <c r="M264" s="43" t="str">
        <f>IF($B264="","",IFERROR(IF(VLOOKUP($B264,$B$2:$O263,12,0)="","",VLOOKUP($B264,$B$2:$O263,12,0)),""))</f>
        <v/>
      </c>
      <c r="N264" s="43" t="str">
        <f>IF($B264="","",IFERROR(IF(VLOOKUP($B264,$B$2:$O263,13,0)="","",VLOOKUP($B264,$B$2:$O263,13,0)),""))</f>
        <v/>
      </c>
      <c r="O264" s="43" t="str">
        <f>IF($B264="","",IFERROR(IF(VLOOKUP($B264,$B$2:$O263,14,0)="","",VLOOKUP($B264,$B$2:$O263,14,0)),""))</f>
        <v/>
      </c>
    </row>
    <row r="265" spans="1:15" x14ac:dyDescent="0.25">
      <c r="A265" t="str" cm="1">
        <f t="array" ref="A265">IF(OR(B265="",E265=""),"",CONCATENATE(IFERROR(IF(SEARCH(B265,_xlfn.TEXTJOIN(",",TRUE,IF(E$2:E264=E265,B$2:B264,"")))&gt;0,"Duplikát parametru","Parametr OK"),"Parametr OK"),"; ",MATCH(B265,B:B,0)))</f>
        <v/>
      </c>
      <c r="B265" t="str">
        <f>IF('CZ Alfanumerické hodnoty'!B265="","",VLOOKUP('CZ Alfanumerické hodnoty'!B265,'Parametry a typy produktů'!C:D,2,0))</f>
        <v/>
      </c>
      <c r="C265" s="13" t="str" cm="1">
        <f t="array" ref="C265">IF(A265="","",_xlfn.XLOOKUP(B265,'Parametry a typy produktů'!D:D,'Parametry a typy produktů'!A:B,"Parametr nenalezen"))</f>
        <v/>
      </c>
      <c r="E265" s="30" t="str">
        <f>IF('CZ Alfanumerické hodnoty'!B265="","",HLOOKUP('CZ Alfanumerické hodnoty'!E265,'Parametry a typy produktů'!$F$1:$CW$3,2,0))</f>
        <v/>
      </c>
      <c r="F265" s="43" t="str">
        <f>IF($B265="","",IFERROR(IF(VLOOKUP($B265,$B$2:$O264,5,0)="","",VLOOKUP($B265,$B$2:$O264,5,0)),""))</f>
        <v/>
      </c>
      <c r="G265" s="43" t="str">
        <f>IF($B265="","",IFERROR(IF(VLOOKUP($B265,$B$2:$O264,6,0)="","",VLOOKUP($B265,$B$2:$O264,6,0)),""))</f>
        <v/>
      </c>
      <c r="H265" s="43" t="str">
        <f>IF($B265="","",IFERROR(IF(VLOOKUP($B265,$B$2:$O264,7,0)="","",VLOOKUP($B265,$B$2:$O264,7,0)),""))</f>
        <v/>
      </c>
      <c r="I265" s="43" t="str">
        <f>IF($B265="","",IFERROR(IF(VLOOKUP($B265,$B$2:$O264,8,0)="","",VLOOKUP($B265,$B$2:$O264,8,0)),""))</f>
        <v/>
      </c>
      <c r="J265" s="43" t="str">
        <f>IF($B265="","",IFERROR(IF(VLOOKUP($B265,$B$2:$O264,9,0)="","",VLOOKUP($B265,$B$2:$O264,9,0)),""))</f>
        <v/>
      </c>
      <c r="K265" s="43" t="str">
        <f>IF($B265="","",IFERROR(IF(VLOOKUP($B265,$B$2:$O264,10,0)="","",VLOOKUP($B265,$B$2:$O264,10,0)),""))</f>
        <v/>
      </c>
      <c r="L265" s="43" t="str">
        <f>IF($B265="","",IFERROR(IF(VLOOKUP($B265,$B$2:$O264,11,0)="","",VLOOKUP($B265,$B$2:$O264,11,0)),""))</f>
        <v/>
      </c>
      <c r="M265" s="43" t="str">
        <f>IF($B265="","",IFERROR(IF(VLOOKUP($B265,$B$2:$O264,12,0)="","",VLOOKUP($B265,$B$2:$O264,12,0)),""))</f>
        <v/>
      </c>
      <c r="N265" s="43" t="str">
        <f>IF($B265="","",IFERROR(IF(VLOOKUP($B265,$B$2:$O264,13,0)="","",VLOOKUP($B265,$B$2:$O264,13,0)),""))</f>
        <v/>
      </c>
      <c r="O265" s="43" t="str">
        <f>IF($B265="","",IFERROR(IF(VLOOKUP($B265,$B$2:$O264,14,0)="","",VLOOKUP($B265,$B$2:$O264,14,0)),""))</f>
        <v/>
      </c>
    </row>
    <row r="266" spans="1:15" x14ac:dyDescent="0.25">
      <c r="A266" t="str" cm="1">
        <f t="array" ref="A266">IF(OR(B266="",E266=""),"",CONCATENATE(IFERROR(IF(SEARCH(B266,_xlfn.TEXTJOIN(",",TRUE,IF(E$2:E265=E266,B$2:B265,"")))&gt;0,"Duplikát parametru","Parametr OK"),"Parametr OK"),"; ",MATCH(B266,B:B,0)))</f>
        <v/>
      </c>
      <c r="B266" t="str">
        <f>IF('CZ Alfanumerické hodnoty'!B266="","",VLOOKUP('CZ Alfanumerické hodnoty'!B266,'Parametry a typy produktů'!C:D,2,0))</f>
        <v/>
      </c>
      <c r="C266" s="13" t="str" cm="1">
        <f t="array" ref="C266">IF(A266="","",_xlfn.XLOOKUP(B266,'Parametry a typy produktů'!D:D,'Parametry a typy produktů'!A:B,"Parametr nenalezen"))</f>
        <v/>
      </c>
      <c r="E266" s="30" t="str">
        <f>IF('CZ Alfanumerické hodnoty'!B266="","",HLOOKUP('CZ Alfanumerické hodnoty'!E266,'Parametry a typy produktů'!$F$1:$CW$3,2,0))</f>
        <v/>
      </c>
      <c r="F266" s="43" t="str">
        <f>IF($B266="","",IFERROR(IF(VLOOKUP($B266,$B$2:$O265,5,0)="","",VLOOKUP($B266,$B$2:$O265,5,0)),""))</f>
        <v/>
      </c>
      <c r="G266" s="43" t="str">
        <f>IF($B266="","",IFERROR(IF(VLOOKUP($B266,$B$2:$O265,6,0)="","",VLOOKUP($B266,$B$2:$O265,6,0)),""))</f>
        <v/>
      </c>
      <c r="H266" s="43" t="str">
        <f>IF($B266="","",IFERROR(IF(VLOOKUP($B266,$B$2:$O265,7,0)="","",VLOOKUP($B266,$B$2:$O265,7,0)),""))</f>
        <v/>
      </c>
      <c r="I266" s="43" t="str">
        <f>IF($B266="","",IFERROR(IF(VLOOKUP($B266,$B$2:$O265,8,0)="","",VLOOKUP($B266,$B$2:$O265,8,0)),""))</f>
        <v/>
      </c>
      <c r="J266" s="43" t="str">
        <f>IF($B266="","",IFERROR(IF(VLOOKUP($B266,$B$2:$O265,9,0)="","",VLOOKUP($B266,$B$2:$O265,9,0)),""))</f>
        <v/>
      </c>
      <c r="K266" s="43" t="str">
        <f>IF($B266="","",IFERROR(IF(VLOOKUP($B266,$B$2:$O265,10,0)="","",VLOOKUP($B266,$B$2:$O265,10,0)),""))</f>
        <v/>
      </c>
      <c r="L266" s="43" t="str">
        <f>IF($B266="","",IFERROR(IF(VLOOKUP($B266,$B$2:$O265,11,0)="","",VLOOKUP($B266,$B$2:$O265,11,0)),""))</f>
        <v/>
      </c>
      <c r="M266" s="43" t="str">
        <f>IF($B266="","",IFERROR(IF(VLOOKUP($B266,$B$2:$O265,12,0)="","",VLOOKUP($B266,$B$2:$O265,12,0)),""))</f>
        <v/>
      </c>
      <c r="N266" s="43" t="str">
        <f>IF($B266="","",IFERROR(IF(VLOOKUP($B266,$B$2:$O265,13,0)="","",VLOOKUP($B266,$B$2:$O265,13,0)),""))</f>
        <v/>
      </c>
      <c r="O266" s="43" t="str">
        <f>IF($B266="","",IFERROR(IF(VLOOKUP($B266,$B$2:$O265,14,0)="","",VLOOKUP($B266,$B$2:$O265,14,0)),""))</f>
        <v/>
      </c>
    </row>
    <row r="267" spans="1:15" x14ac:dyDescent="0.25">
      <c r="A267" t="str" cm="1">
        <f t="array" ref="A267">IF(OR(B267="",E267=""),"",CONCATENATE(IFERROR(IF(SEARCH(B267,_xlfn.TEXTJOIN(",",TRUE,IF(E$2:E266=E267,B$2:B266,"")))&gt;0,"Duplikát parametru","Parametr OK"),"Parametr OK"),"; ",MATCH(B267,B:B,0)))</f>
        <v/>
      </c>
      <c r="B267" t="str">
        <f>IF('CZ Alfanumerické hodnoty'!B267="","",VLOOKUP('CZ Alfanumerické hodnoty'!B267,'Parametry a typy produktů'!C:D,2,0))</f>
        <v/>
      </c>
      <c r="C267" s="13" t="str" cm="1">
        <f t="array" ref="C267">IF(A267="","",_xlfn.XLOOKUP(B267,'Parametry a typy produktů'!D:D,'Parametry a typy produktů'!A:B,"Parametr nenalezen"))</f>
        <v/>
      </c>
      <c r="E267" s="30" t="str">
        <f>IF('CZ Alfanumerické hodnoty'!B267="","",HLOOKUP('CZ Alfanumerické hodnoty'!E267,'Parametry a typy produktů'!$F$1:$CW$3,2,0))</f>
        <v/>
      </c>
      <c r="F267" s="43" t="str">
        <f>IF($B267="","",IFERROR(IF(VLOOKUP($B267,$B$2:$O266,5,0)="","",VLOOKUP($B267,$B$2:$O266,5,0)),""))</f>
        <v/>
      </c>
      <c r="G267" s="43" t="str">
        <f>IF($B267="","",IFERROR(IF(VLOOKUP($B267,$B$2:$O266,6,0)="","",VLOOKUP($B267,$B$2:$O266,6,0)),""))</f>
        <v/>
      </c>
      <c r="H267" s="43" t="str">
        <f>IF($B267="","",IFERROR(IF(VLOOKUP($B267,$B$2:$O266,7,0)="","",VLOOKUP($B267,$B$2:$O266,7,0)),""))</f>
        <v/>
      </c>
      <c r="I267" s="43" t="str">
        <f>IF($B267="","",IFERROR(IF(VLOOKUP($B267,$B$2:$O266,8,0)="","",VLOOKUP($B267,$B$2:$O266,8,0)),""))</f>
        <v/>
      </c>
      <c r="J267" s="43" t="str">
        <f>IF($B267="","",IFERROR(IF(VLOOKUP($B267,$B$2:$O266,9,0)="","",VLOOKUP($B267,$B$2:$O266,9,0)),""))</f>
        <v/>
      </c>
      <c r="K267" s="43" t="str">
        <f>IF($B267="","",IFERROR(IF(VLOOKUP($B267,$B$2:$O266,10,0)="","",VLOOKUP($B267,$B$2:$O266,10,0)),""))</f>
        <v/>
      </c>
      <c r="L267" s="43" t="str">
        <f>IF($B267="","",IFERROR(IF(VLOOKUP($B267,$B$2:$O266,11,0)="","",VLOOKUP($B267,$B$2:$O266,11,0)),""))</f>
        <v/>
      </c>
      <c r="M267" s="43" t="str">
        <f>IF($B267="","",IFERROR(IF(VLOOKUP($B267,$B$2:$O266,12,0)="","",VLOOKUP($B267,$B$2:$O266,12,0)),""))</f>
        <v/>
      </c>
      <c r="N267" s="43" t="str">
        <f>IF($B267="","",IFERROR(IF(VLOOKUP($B267,$B$2:$O266,13,0)="","",VLOOKUP($B267,$B$2:$O266,13,0)),""))</f>
        <v/>
      </c>
      <c r="O267" s="43" t="str">
        <f>IF($B267="","",IFERROR(IF(VLOOKUP($B267,$B$2:$O266,14,0)="","",VLOOKUP($B267,$B$2:$O266,14,0)),""))</f>
        <v/>
      </c>
    </row>
    <row r="268" spans="1:15" x14ac:dyDescent="0.25">
      <c r="A268" t="str" cm="1">
        <f t="array" ref="A268">IF(OR(B268="",E268=""),"",CONCATENATE(IFERROR(IF(SEARCH(B268,_xlfn.TEXTJOIN(",",TRUE,IF(E$2:E267=E268,B$2:B267,"")))&gt;0,"Duplikát parametru","Parametr OK"),"Parametr OK"),"; ",MATCH(B268,B:B,0)))</f>
        <v/>
      </c>
      <c r="B268" t="str">
        <f>IF('CZ Alfanumerické hodnoty'!B268="","",VLOOKUP('CZ Alfanumerické hodnoty'!B268,'Parametry a typy produktů'!C:D,2,0))</f>
        <v/>
      </c>
      <c r="C268" s="13" t="str" cm="1">
        <f t="array" ref="C268">IF(A268="","",_xlfn.XLOOKUP(B268,'Parametry a typy produktů'!D:D,'Parametry a typy produktů'!A:B,"Parametr nenalezen"))</f>
        <v/>
      </c>
      <c r="E268" s="30" t="str">
        <f>IF('CZ Alfanumerické hodnoty'!B268="","",HLOOKUP('CZ Alfanumerické hodnoty'!E268,'Parametry a typy produktů'!$F$1:$CW$3,2,0))</f>
        <v/>
      </c>
      <c r="F268" s="43" t="str">
        <f>IF($B268="","",IFERROR(IF(VLOOKUP($B268,$B$2:$O267,5,0)="","",VLOOKUP($B268,$B$2:$O267,5,0)),""))</f>
        <v/>
      </c>
      <c r="G268" s="43" t="str">
        <f>IF($B268="","",IFERROR(IF(VLOOKUP($B268,$B$2:$O267,6,0)="","",VLOOKUP($B268,$B$2:$O267,6,0)),""))</f>
        <v/>
      </c>
      <c r="H268" s="43" t="str">
        <f>IF($B268="","",IFERROR(IF(VLOOKUP($B268,$B$2:$O267,7,0)="","",VLOOKUP($B268,$B$2:$O267,7,0)),""))</f>
        <v/>
      </c>
      <c r="I268" s="43" t="str">
        <f>IF($B268="","",IFERROR(IF(VLOOKUP($B268,$B$2:$O267,8,0)="","",VLOOKUP($B268,$B$2:$O267,8,0)),""))</f>
        <v/>
      </c>
      <c r="J268" s="43" t="str">
        <f>IF($B268="","",IFERROR(IF(VLOOKUP($B268,$B$2:$O267,9,0)="","",VLOOKUP($B268,$B$2:$O267,9,0)),""))</f>
        <v/>
      </c>
      <c r="K268" s="43" t="str">
        <f>IF($B268="","",IFERROR(IF(VLOOKUP($B268,$B$2:$O267,10,0)="","",VLOOKUP($B268,$B$2:$O267,10,0)),""))</f>
        <v/>
      </c>
      <c r="L268" s="43" t="str">
        <f>IF($B268="","",IFERROR(IF(VLOOKUP($B268,$B$2:$O267,11,0)="","",VLOOKUP($B268,$B$2:$O267,11,0)),""))</f>
        <v/>
      </c>
      <c r="M268" s="43" t="str">
        <f>IF($B268="","",IFERROR(IF(VLOOKUP($B268,$B$2:$O267,12,0)="","",VLOOKUP($B268,$B$2:$O267,12,0)),""))</f>
        <v/>
      </c>
      <c r="N268" s="43" t="str">
        <f>IF($B268="","",IFERROR(IF(VLOOKUP($B268,$B$2:$O267,13,0)="","",VLOOKUP($B268,$B$2:$O267,13,0)),""))</f>
        <v/>
      </c>
      <c r="O268" s="43" t="str">
        <f>IF($B268="","",IFERROR(IF(VLOOKUP($B268,$B$2:$O267,14,0)="","",VLOOKUP($B268,$B$2:$O267,14,0)),""))</f>
        <v/>
      </c>
    </row>
    <row r="269" spans="1:15" x14ac:dyDescent="0.25">
      <c r="A269" t="str" cm="1">
        <f t="array" ref="A269">IF(OR(B269="",E269=""),"",CONCATENATE(IFERROR(IF(SEARCH(B269,_xlfn.TEXTJOIN(",",TRUE,IF(E$2:E268=E269,B$2:B268,"")))&gt;0,"Duplikát parametru","Parametr OK"),"Parametr OK"),"; ",MATCH(B269,B:B,0)))</f>
        <v/>
      </c>
      <c r="B269" t="str">
        <f>IF('CZ Alfanumerické hodnoty'!B269="","",VLOOKUP('CZ Alfanumerické hodnoty'!B269,'Parametry a typy produktů'!C:D,2,0))</f>
        <v/>
      </c>
      <c r="C269" s="13" t="str" cm="1">
        <f t="array" ref="C269">IF(A269="","",_xlfn.XLOOKUP(B269,'Parametry a typy produktů'!D:D,'Parametry a typy produktů'!A:B,"Parametr nenalezen"))</f>
        <v/>
      </c>
      <c r="E269" s="30" t="str">
        <f>IF('CZ Alfanumerické hodnoty'!B269="","",HLOOKUP('CZ Alfanumerické hodnoty'!E269,'Parametry a typy produktů'!$F$1:$CW$3,2,0))</f>
        <v/>
      </c>
      <c r="F269" s="43" t="str">
        <f>IF($B269="","",IFERROR(IF(VLOOKUP($B269,$B$2:$O268,5,0)="","",VLOOKUP($B269,$B$2:$O268,5,0)),""))</f>
        <v/>
      </c>
      <c r="G269" s="43" t="str">
        <f>IF($B269="","",IFERROR(IF(VLOOKUP($B269,$B$2:$O268,6,0)="","",VLOOKUP($B269,$B$2:$O268,6,0)),""))</f>
        <v/>
      </c>
      <c r="H269" s="43" t="str">
        <f>IF($B269="","",IFERROR(IF(VLOOKUP($B269,$B$2:$O268,7,0)="","",VLOOKUP($B269,$B$2:$O268,7,0)),""))</f>
        <v/>
      </c>
      <c r="I269" s="43" t="str">
        <f>IF($B269="","",IFERROR(IF(VLOOKUP($B269,$B$2:$O268,8,0)="","",VLOOKUP($B269,$B$2:$O268,8,0)),""))</f>
        <v/>
      </c>
      <c r="J269" s="43" t="str">
        <f>IF($B269="","",IFERROR(IF(VLOOKUP($B269,$B$2:$O268,9,0)="","",VLOOKUP($B269,$B$2:$O268,9,0)),""))</f>
        <v/>
      </c>
      <c r="K269" s="43" t="str">
        <f>IF($B269="","",IFERROR(IF(VLOOKUP($B269,$B$2:$O268,10,0)="","",VLOOKUP($B269,$B$2:$O268,10,0)),""))</f>
        <v/>
      </c>
      <c r="L269" s="43" t="str">
        <f>IF($B269="","",IFERROR(IF(VLOOKUP($B269,$B$2:$O268,11,0)="","",VLOOKUP($B269,$B$2:$O268,11,0)),""))</f>
        <v/>
      </c>
      <c r="M269" s="43" t="str">
        <f>IF($B269="","",IFERROR(IF(VLOOKUP($B269,$B$2:$O268,12,0)="","",VLOOKUP($B269,$B$2:$O268,12,0)),""))</f>
        <v/>
      </c>
      <c r="N269" s="43" t="str">
        <f>IF($B269="","",IFERROR(IF(VLOOKUP($B269,$B$2:$O268,13,0)="","",VLOOKUP($B269,$B$2:$O268,13,0)),""))</f>
        <v/>
      </c>
      <c r="O269" s="43" t="str">
        <f>IF($B269="","",IFERROR(IF(VLOOKUP($B269,$B$2:$O268,14,0)="","",VLOOKUP($B269,$B$2:$O268,14,0)),""))</f>
        <v/>
      </c>
    </row>
    <row r="270" spans="1:15" x14ac:dyDescent="0.25">
      <c r="A270" t="str" cm="1">
        <f t="array" ref="A270">IF(OR(B270="",E270=""),"",CONCATENATE(IFERROR(IF(SEARCH(B270,_xlfn.TEXTJOIN(",",TRUE,IF(E$2:E269=E270,B$2:B269,"")))&gt;0,"Duplikát parametru","Parametr OK"),"Parametr OK"),"; ",MATCH(B270,B:B,0)))</f>
        <v/>
      </c>
      <c r="B270" t="str">
        <f>IF('CZ Alfanumerické hodnoty'!B270="","",VLOOKUP('CZ Alfanumerické hodnoty'!B270,'Parametry a typy produktů'!C:D,2,0))</f>
        <v/>
      </c>
      <c r="C270" s="13" t="str" cm="1">
        <f t="array" ref="C270">IF(A270="","",_xlfn.XLOOKUP(B270,'Parametry a typy produktů'!D:D,'Parametry a typy produktů'!A:B,"Parametr nenalezen"))</f>
        <v/>
      </c>
      <c r="E270" s="30" t="str">
        <f>IF('CZ Alfanumerické hodnoty'!B270="","",HLOOKUP('CZ Alfanumerické hodnoty'!E270,'Parametry a typy produktů'!$F$1:$CW$3,2,0))</f>
        <v/>
      </c>
      <c r="F270" s="43" t="str">
        <f>IF($B270="","",IFERROR(IF(VLOOKUP($B270,$B$2:$O269,5,0)="","",VLOOKUP($B270,$B$2:$O269,5,0)),""))</f>
        <v/>
      </c>
      <c r="G270" s="43" t="str">
        <f>IF($B270="","",IFERROR(IF(VLOOKUP($B270,$B$2:$O269,6,0)="","",VLOOKUP($B270,$B$2:$O269,6,0)),""))</f>
        <v/>
      </c>
      <c r="H270" s="43" t="str">
        <f>IF($B270="","",IFERROR(IF(VLOOKUP($B270,$B$2:$O269,7,0)="","",VLOOKUP($B270,$B$2:$O269,7,0)),""))</f>
        <v/>
      </c>
      <c r="I270" s="43" t="str">
        <f>IF($B270="","",IFERROR(IF(VLOOKUP($B270,$B$2:$O269,8,0)="","",VLOOKUP($B270,$B$2:$O269,8,0)),""))</f>
        <v/>
      </c>
      <c r="J270" s="43" t="str">
        <f>IF($B270="","",IFERROR(IF(VLOOKUP($B270,$B$2:$O269,9,0)="","",VLOOKUP($B270,$B$2:$O269,9,0)),""))</f>
        <v/>
      </c>
      <c r="K270" s="43" t="str">
        <f>IF($B270="","",IFERROR(IF(VLOOKUP($B270,$B$2:$O269,10,0)="","",VLOOKUP($B270,$B$2:$O269,10,0)),""))</f>
        <v/>
      </c>
      <c r="L270" s="43" t="str">
        <f>IF($B270="","",IFERROR(IF(VLOOKUP($B270,$B$2:$O269,11,0)="","",VLOOKUP($B270,$B$2:$O269,11,0)),""))</f>
        <v/>
      </c>
      <c r="M270" s="43" t="str">
        <f>IF($B270="","",IFERROR(IF(VLOOKUP($B270,$B$2:$O269,12,0)="","",VLOOKUP($B270,$B$2:$O269,12,0)),""))</f>
        <v/>
      </c>
      <c r="N270" s="43" t="str">
        <f>IF($B270="","",IFERROR(IF(VLOOKUP($B270,$B$2:$O269,13,0)="","",VLOOKUP($B270,$B$2:$O269,13,0)),""))</f>
        <v/>
      </c>
      <c r="O270" s="43" t="str">
        <f>IF($B270="","",IFERROR(IF(VLOOKUP($B270,$B$2:$O269,14,0)="","",VLOOKUP($B270,$B$2:$O269,14,0)),""))</f>
        <v/>
      </c>
    </row>
    <row r="271" spans="1:15" x14ac:dyDescent="0.25">
      <c r="A271" t="str" cm="1">
        <f t="array" ref="A271">IF(OR(B271="",E271=""),"",CONCATENATE(IFERROR(IF(SEARCH(B271,_xlfn.TEXTJOIN(",",TRUE,IF(E$2:E270=E271,B$2:B270,"")))&gt;0,"Duplikát parametru","Parametr OK"),"Parametr OK"),"; ",MATCH(B271,B:B,0)))</f>
        <v/>
      </c>
      <c r="B271" t="str">
        <f>IF('CZ Alfanumerické hodnoty'!B271="","",VLOOKUP('CZ Alfanumerické hodnoty'!B271,'Parametry a typy produktů'!C:D,2,0))</f>
        <v/>
      </c>
      <c r="C271" s="13" t="str" cm="1">
        <f t="array" ref="C271">IF(A271="","",_xlfn.XLOOKUP(B271,'Parametry a typy produktů'!D:D,'Parametry a typy produktů'!A:B,"Parametr nenalezen"))</f>
        <v/>
      </c>
      <c r="E271" s="30" t="str">
        <f>IF('CZ Alfanumerické hodnoty'!B271="","",HLOOKUP('CZ Alfanumerické hodnoty'!E271,'Parametry a typy produktů'!$F$1:$CW$3,2,0))</f>
        <v/>
      </c>
      <c r="F271" s="43" t="str">
        <f>IF($B271="","",IFERROR(IF(VLOOKUP($B271,$B$2:$O270,5,0)="","",VLOOKUP($B271,$B$2:$O270,5,0)),""))</f>
        <v/>
      </c>
      <c r="G271" s="43" t="str">
        <f>IF($B271="","",IFERROR(IF(VLOOKUP($B271,$B$2:$O270,6,0)="","",VLOOKUP($B271,$B$2:$O270,6,0)),""))</f>
        <v/>
      </c>
      <c r="H271" s="43" t="str">
        <f>IF($B271="","",IFERROR(IF(VLOOKUP($B271,$B$2:$O270,7,0)="","",VLOOKUP($B271,$B$2:$O270,7,0)),""))</f>
        <v/>
      </c>
      <c r="I271" s="43" t="str">
        <f>IF($B271="","",IFERROR(IF(VLOOKUP($B271,$B$2:$O270,8,0)="","",VLOOKUP($B271,$B$2:$O270,8,0)),""))</f>
        <v/>
      </c>
      <c r="J271" s="43" t="str">
        <f>IF($B271="","",IFERROR(IF(VLOOKUP($B271,$B$2:$O270,9,0)="","",VLOOKUP($B271,$B$2:$O270,9,0)),""))</f>
        <v/>
      </c>
      <c r="K271" s="43" t="str">
        <f>IF($B271="","",IFERROR(IF(VLOOKUP($B271,$B$2:$O270,10,0)="","",VLOOKUP($B271,$B$2:$O270,10,0)),""))</f>
        <v/>
      </c>
      <c r="L271" s="43" t="str">
        <f>IF($B271="","",IFERROR(IF(VLOOKUP($B271,$B$2:$O270,11,0)="","",VLOOKUP($B271,$B$2:$O270,11,0)),""))</f>
        <v/>
      </c>
      <c r="M271" s="43" t="str">
        <f>IF($B271="","",IFERROR(IF(VLOOKUP($B271,$B$2:$O270,12,0)="","",VLOOKUP($B271,$B$2:$O270,12,0)),""))</f>
        <v/>
      </c>
      <c r="N271" s="43" t="str">
        <f>IF($B271="","",IFERROR(IF(VLOOKUP($B271,$B$2:$O270,13,0)="","",VLOOKUP($B271,$B$2:$O270,13,0)),""))</f>
        <v/>
      </c>
      <c r="O271" s="43" t="str">
        <f>IF($B271="","",IFERROR(IF(VLOOKUP($B271,$B$2:$O270,14,0)="","",VLOOKUP($B271,$B$2:$O270,14,0)),""))</f>
        <v/>
      </c>
    </row>
    <row r="272" spans="1:15" x14ac:dyDescent="0.25">
      <c r="A272" t="str" cm="1">
        <f t="array" ref="A272">IF(OR(B272="",E272=""),"",CONCATENATE(IFERROR(IF(SEARCH(B272,_xlfn.TEXTJOIN(",",TRUE,IF(E$2:E271=E272,B$2:B271,"")))&gt;0,"Duplikát parametru","Parametr OK"),"Parametr OK"),"; ",MATCH(B272,B:B,0)))</f>
        <v/>
      </c>
      <c r="B272" t="str">
        <f>IF('CZ Alfanumerické hodnoty'!B272="","",VLOOKUP('CZ Alfanumerické hodnoty'!B272,'Parametry a typy produktů'!C:D,2,0))</f>
        <v/>
      </c>
      <c r="C272" s="13" t="str" cm="1">
        <f t="array" ref="C272">IF(A272="","",_xlfn.XLOOKUP(B272,'Parametry a typy produktů'!D:D,'Parametry a typy produktů'!A:B,"Parametr nenalezen"))</f>
        <v/>
      </c>
      <c r="E272" s="30" t="str">
        <f>IF('CZ Alfanumerické hodnoty'!B272="","",HLOOKUP('CZ Alfanumerické hodnoty'!E272,'Parametry a typy produktů'!$F$1:$CW$3,2,0))</f>
        <v/>
      </c>
      <c r="F272" s="43" t="str">
        <f>IF($B272="","",IFERROR(IF(VLOOKUP($B272,$B$2:$O271,5,0)="","",VLOOKUP($B272,$B$2:$O271,5,0)),""))</f>
        <v/>
      </c>
      <c r="G272" s="43" t="str">
        <f>IF($B272="","",IFERROR(IF(VLOOKUP($B272,$B$2:$O271,6,0)="","",VLOOKUP($B272,$B$2:$O271,6,0)),""))</f>
        <v/>
      </c>
      <c r="H272" s="43" t="str">
        <f>IF($B272="","",IFERROR(IF(VLOOKUP($B272,$B$2:$O271,7,0)="","",VLOOKUP($B272,$B$2:$O271,7,0)),""))</f>
        <v/>
      </c>
      <c r="I272" s="43" t="str">
        <f>IF($B272="","",IFERROR(IF(VLOOKUP($B272,$B$2:$O271,8,0)="","",VLOOKUP($B272,$B$2:$O271,8,0)),""))</f>
        <v/>
      </c>
      <c r="J272" s="43" t="str">
        <f>IF($B272="","",IFERROR(IF(VLOOKUP($B272,$B$2:$O271,9,0)="","",VLOOKUP($B272,$B$2:$O271,9,0)),""))</f>
        <v/>
      </c>
      <c r="K272" s="43" t="str">
        <f>IF($B272="","",IFERROR(IF(VLOOKUP($B272,$B$2:$O271,10,0)="","",VLOOKUP($B272,$B$2:$O271,10,0)),""))</f>
        <v/>
      </c>
      <c r="L272" s="43" t="str">
        <f>IF($B272="","",IFERROR(IF(VLOOKUP($B272,$B$2:$O271,11,0)="","",VLOOKUP($B272,$B$2:$O271,11,0)),""))</f>
        <v/>
      </c>
      <c r="M272" s="43" t="str">
        <f>IF($B272="","",IFERROR(IF(VLOOKUP($B272,$B$2:$O271,12,0)="","",VLOOKUP($B272,$B$2:$O271,12,0)),""))</f>
        <v/>
      </c>
      <c r="N272" s="43" t="str">
        <f>IF($B272="","",IFERROR(IF(VLOOKUP($B272,$B$2:$O271,13,0)="","",VLOOKUP($B272,$B$2:$O271,13,0)),""))</f>
        <v/>
      </c>
      <c r="O272" s="43" t="str">
        <f>IF($B272="","",IFERROR(IF(VLOOKUP($B272,$B$2:$O271,14,0)="","",VLOOKUP($B272,$B$2:$O271,14,0)),""))</f>
        <v/>
      </c>
    </row>
    <row r="273" spans="1:15" x14ac:dyDescent="0.25">
      <c r="A273" t="str" cm="1">
        <f t="array" ref="A273">IF(OR(B273="",E273=""),"",CONCATENATE(IFERROR(IF(SEARCH(B273,_xlfn.TEXTJOIN(",",TRUE,IF(E$2:E272=E273,B$2:B272,"")))&gt;0,"Duplikát parametru","Parametr OK"),"Parametr OK"),"; ",MATCH(B273,B:B,0)))</f>
        <v/>
      </c>
      <c r="B273" t="str">
        <f>IF('CZ Alfanumerické hodnoty'!B273="","",VLOOKUP('CZ Alfanumerické hodnoty'!B273,'Parametry a typy produktů'!C:D,2,0))</f>
        <v/>
      </c>
      <c r="C273" s="13" t="str" cm="1">
        <f t="array" ref="C273">IF(A273="","",_xlfn.XLOOKUP(B273,'Parametry a typy produktů'!D:D,'Parametry a typy produktů'!A:B,"Parametr nenalezen"))</f>
        <v/>
      </c>
      <c r="E273" s="30" t="str">
        <f>IF('CZ Alfanumerické hodnoty'!B273="","",HLOOKUP('CZ Alfanumerické hodnoty'!E273,'Parametry a typy produktů'!$F$1:$CW$3,2,0))</f>
        <v/>
      </c>
      <c r="F273" s="43" t="str">
        <f>IF($B273="","",IFERROR(IF(VLOOKUP($B273,$B$2:$O272,5,0)="","",VLOOKUP($B273,$B$2:$O272,5,0)),""))</f>
        <v/>
      </c>
      <c r="G273" s="43" t="str">
        <f>IF($B273="","",IFERROR(IF(VLOOKUP($B273,$B$2:$O272,6,0)="","",VLOOKUP($B273,$B$2:$O272,6,0)),""))</f>
        <v/>
      </c>
      <c r="H273" s="43" t="str">
        <f>IF($B273="","",IFERROR(IF(VLOOKUP($B273,$B$2:$O272,7,0)="","",VLOOKUP($B273,$B$2:$O272,7,0)),""))</f>
        <v/>
      </c>
      <c r="I273" s="43" t="str">
        <f>IF($B273="","",IFERROR(IF(VLOOKUP($B273,$B$2:$O272,8,0)="","",VLOOKUP($B273,$B$2:$O272,8,0)),""))</f>
        <v/>
      </c>
      <c r="J273" s="43" t="str">
        <f>IF($B273="","",IFERROR(IF(VLOOKUP($B273,$B$2:$O272,9,0)="","",VLOOKUP($B273,$B$2:$O272,9,0)),""))</f>
        <v/>
      </c>
      <c r="K273" s="43" t="str">
        <f>IF($B273="","",IFERROR(IF(VLOOKUP($B273,$B$2:$O272,10,0)="","",VLOOKUP($B273,$B$2:$O272,10,0)),""))</f>
        <v/>
      </c>
      <c r="L273" s="43" t="str">
        <f>IF($B273="","",IFERROR(IF(VLOOKUP($B273,$B$2:$O272,11,0)="","",VLOOKUP($B273,$B$2:$O272,11,0)),""))</f>
        <v/>
      </c>
      <c r="M273" s="43" t="str">
        <f>IF($B273="","",IFERROR(IF(VLOOKUP($B273,$B$2:$O272,12,0)="","",VLOOKUP($B273,$B$2:$O272,12,0)),""))</f>
        <v/>
      </c>
      <c r="N273" s="43" t="str">
        <f>IF($B273="","",IFERROR(IF(VLOOKUP($B273,$B$2:$O272,13,0)="","",VLOOKUP($B273,$B$2:$O272,13,0)),""))</f>
        <v/>
      </c>
      <c r="O273" s="43" t="str">
        <f>IF($B273="","",IFERROR(IF(VLOOKUP($B273,$B$2:$O272,14,0)="","",VLOOKUP($B273,$B$2:$O272,14,0)),""))</f>
        <v/>
      </c>
    </row>
    <row r="274" spans="1:15" x14ac:dyDescent="0.25">
      <c r="A274" t="str" cm="1">
        <f t="array" ref="A274">IF(OR(B274="",E274=""),"",CONCATENATE(IFERROR(IF(SEARCH(B274,_xlfn.TEXTJOIN(",",TRUE,IF(E$2:E273=E274,B$2:B273,"")))&gt;0,"Duplikát parametru","Parametr OK"),"Parametr OK"),"; ",MATCH(B274,B:B,0)))</f>
        <v/>
      </c>
      <c r="B274" t="str">
        <f>IF('CZ Alfanumerické hodnoty'!B274="","",VLOOKUP('CZ Alfanumerické hodnoty'!B274,'Parametry a typy produktů'!C:D,2,0))</f>
        <v/>
      </c>
      <c r="C274" s="13" t="str" cm="1">
        <f t="array" ref="C274">IF(A274="","",_xlfn.XLOOKUP(B274,'Parametry a typy produktů'!D:D,'Parametry a typy produktů'!A:B,"Parametr nenalezen"))</f>
        <v/>
      </c>
      <c r="E274" s="30" t="str">
        <f>IF('CZ Alfanumerické hodnoty'!B274="","",HLOOKUP('CZ Alfanumerické hodnoty'!E274,'Parametry a typy produktů'!$F$1:$CW$3,2,0))</f>
        <v/>
      </c>
      <c r="F274" s="43" t="str">
        <f>IF($B274="","",IFERROR(IF(VLOOKUP($B274,$B$2:$O273,5,0)="","",VLOOKUP($B274,$B$2:$O273,5,0)),""))</f>
        <v/>
      </c>
      <c r="G274" s="43" t="str">
        <f>IF($B274="","",IFERROR(IF(VLOOKUP($B274,$B$2:$O273,6,0)="","",VLOOKUP($B274,$B$2:$O273,6,0)),""))</f>
        <v/>
      </c>
      <c r="H274" s="43" t="str">
        <f>IF($B274="","",IFERROR(IF(VLOOKUP($B274,$B$2:$O273,7,0)="","",VLOOKUP($B274,$B$2:$O273,7,0)),""))</f>
        <v/>
      </c>
      <c r="I274" s="43" t="str">
        <f>IF($B274="","",IFERROR(IF(VLOOKUP($B274,$B$2:$O273,8,0)="","",VLOOKUP($B274,$B$2:$O273,8,0)),""))</f>
        <v/>
      </c>
      <c r="J274" s="43" t="str">
        <f>IF($B274="","",IFERROR(IF(VLOOKUP($B274,$B$2:$O273,9,0)="","",VLOOKUP($B274,$B$2:$O273,9,0)),""))</f>
        <v/>
      </c>
      <c r="K274" s="43" t="str">
        <f>IF($B274="","",IFERROR(IF(VLOOKUP($B274,$B$2:$O273,10,0)="","",VLOOKUP($B274,$B$2:$O273,10,0)),""))</f>
        <v/>
      </c>
      <c r="L274" s="43" t="str">
        <f>IF($B274="","",IFERROR(IF(VLOOKUP($B274,$B$2:$O273,11,0)="","",VLOOKUP($B274,$B$2:$O273,11,0)),""))</f>
        <v/>
      </c>
      <c r="M274" s="43" t="str">
        <f>IF($B274="","",IFERROR(IF(VLOOKUP($B274,$B$2:$O273,12,0)="","",VLOOKUP($B274,$B$2:$O273,12,0)),""))</f>
        <v/>
      </c>
      <c r="N274" s="43" t="str">
        <f>IF($B274="","",IFERROR(IF(VLOOKUP($B274,$B$2:$O273,13,0)="","",VLOOKUP($B274,$B$2:$O273,13,0)),""))</f>
        <v/>
      </c>
      <c r="O274" s="43" t="str">
        <f>IF($B274="","",IFERROR(IF(VLOOKUP($B274,$B$2:$O273,14,0)="","",VLOOKUP($B274,$B$2:$O273,14,0)),""))</f>
        <v/>
      </c>
    </row>
    <row r="275" spans="1:15" x14ac:dyDescent="0.25">
      <c r="A275" t="str" cm="1">
        <f t="array" ref="A275">IF(OR(B275="",E275=""),"",CONCATENATE(IFERROR(IF(SEARCH(B275,_xlfn.TEXTJOIN(",",TRUE,IF(E$2:E274=E275,B$2:B274,"")))&gt;0,"Duplikát parametru","Parametr OK"),"Parametr OK"),"; ",MATCH(B275,B:B,0)))</f>
        <v/>
      </c>
      <c r="B275" t="str">
        <f>IF('CZ Alfanumerické hodnoty'!B275="","",VLOOKUP('CZ Alfanumerické hodnoty'!B275,'Parametry a typy produktů'!C:D,2,0))</f>
        <v/>
      </c>
      <c r="C275" s="13" t="str" cm="1">
        <f t="array" ref="C275">IF(A275="","",_xlfn.XLOOKUP(B275,'Parametry a typy produktů'!D:D,'Parametry a typy produktů'!A:B,"Parametr nenalezen"))</f>
        <v/>
      </c>
      <c r="E275" s="30" t="str">
        <f>IF('CZ Alfanumerické hodnoty'!B275="","",HLOOKUP('CZ Alfanumerické hodnoty'!E275,'Parametry a typy produktů'!$F$1:$CW$3,2,0))</f>
        <v/>
      </c>
      <c r="F275" s="43" t="str">
        <f>IF($B275="","",IFERROR(IF(VLOOKUP($B275,$B$2:$O274,5,0)="","",VLOOKUP($B275,$B$2:$O274,5,0)),""))</f>
        <v/>
      </c>
      <c r="G275" s="43" t="str">
        <f>IF($B275="","",IFERROR(IF(VLOOKUP($B275,$B$2:$O274,6,0)="","",VLOOKUP($B275,$B$2:$O274,6,0)),""))</f>
        <v/>
      </c>
      <c r="H275" s="43" t="str">
        <f>IF($B275="","",IFERROR(IF(VLOOKUP($B275,$B$2:$O274,7,0)="","",VLOOKUP($B275,$B$2:$O274,7,0)),""))</f>
        <v/>
      </c>
      <c r="I275" s="43" t="str">
        <f>IF($B275="","",IFERROR(IF(VLOOKUP($B275,$B$2:$O274,8,0)="","",VLOOKUP($B275,$B$2:$O274,8,0)),""))</f>
        <v/>
      </c>
      <c r="J275" s="43" t="str">
        <f>IF($B275="","",IFERROR(IF(VLOOKUP($B275,$B$2:$O274,9,0)="","",VLOOKUP($B275,$B$2:$O274,9,0)),""))</f>
        <v/>
      </c>
      <c r="K275" s="43" t="str">
        <f>IF($B275="","",IFERROR(IF(VLOOKUP($B275,$B$2:$O274,10,0)="","",VLOOKUP($B275,$B$2:$O274,10,0)),""))</f>
        <v/>
      </c>
      <c r="L275" s="43" t="str">
        <f>IF($B275="","",IFERROR(IF(VLOOKUP($B275,$B$2:$O274,11,0)="","",VLOOKUP($B275,$B$2:$O274,11,0)),""))</f>
        <v/>
      </c>
      <c r="M275" s="43" t="str">
        <f>IF($B275="","",IFERROR(IF(VLOOKUP($B275,$B$2:$O274,12,0)="","",VLOOKUP($B275,$B$2:$O274,12,0)),""))</f>
        <v/>
      </c>
      <c r="N275" s="43" t="str">
        <f>IF($B275="","",IFERROR(IF(VLOOKUP($B275,$B$2:$O274,13,0)="","",VLOOKUP($B275,$B$2:$O274,13,0)),""))</f>
        <v/>
      </c>
      <c r="O275" s="43" t="str">
        <f>IF($B275="","",IFERROR(IF(VLOOKUP($B275,$B$2:$O274,14,0)="","",VLOOKUP($B275,$B$2:$O274,14,0)),""))</f>
        <v/>
      </c>
    </row>
    <row r="276" spans="1:15" x14ac:dyDescent="0.25">
      <c r="A276" t="str" cm="1">
        <f t="array" ref="A276">IF(OR(B276="",E276=""),"",CONCATENATE(IFERROR(IF(SEARCH(B276,_xlfn.TEXTJOIN(",",TRUE,IF(E$2:E275=E276,B$2:B275,"")))&gt;0,"Duplikát parametru","Parametr OK"),"Parametr OK"),"; ",MATCH(B276,B:B,0)))</f>
        <v/>
      </c>
      <c r="B276" t="str">
        <f>IF('CZ Alfanumerické hodnoty'!B276="","",VLOOKUP('CZ Alfanumerické hodnoty'!B276,'Parametry a typy produktů'!C:D,2,0))</f>
        <v/>
      </c>
      <c r="C276" s="13" t="str" cm="1">
        <f t="array" ref="C276">IF(A276="","",_xlfn.XLOOKUP(B276,'Parametry a typy produktů'!D:D,'Parametry a typy produktů'!A:B,"Parametr nenalezen"))</f>
        <v/>
      </c>
      <c r="E276" s="30" t="str">
        <f>IF('CZ Alfanumerické hodnoty'!B276="","",HLOOKUP('CZ Alfanumerické hodnoty'!E276,'Parametry a typy produktů'!$F$1:$CW$3,2,0))</f>
        <v/>
      </c>
      <c r="F276" s="43" t="str">
        <f>IF($B276="","",IFERROR(IF(VLOOKUP($B276,$B$2:$O275,5,0)="","",VLOOKUP($B276,$B$2:$O275,5,0)),""))</f>
        <v/>
      </c>
      <c r="G276" s="43" t="str">
        <f>IF($B276="","",IFERROR(IF(VLOOKUP($B276,$B$2:$O275,6,0)="","",VLOOKUP($B276,$B$2:$O275,6,0)),""))</f>
        <v/>
      </c>
      <c r="H276" s="43" t="str">
        <f>IF($B276="","",IFERROR(IF(VLOOKUP($B276,$B$2:$O275,7,0)="","",VLOOKUP($B276,$B$2:$O275,7,0)),""))</f>
        <v/>
      </c>
      <c r="I276" s="43" t="str">
        <f>IF($B276="","",IFERROR(IF(VLOOKUP($B276,$B$2:$O275,8,0)="","",VLOOKUP($B276,$B$2:$O275,8,0)),""))</f>
        <v/>
      </c>
      <c r="J276" s="43" t="str">
        <f>IF($B276="","",IFERROR(IF(VLOOKUP($B276,$B$2:$O275,9,0)="","",VLOOKUP($B276,$B$2:$O275,9,0)),""))</f>
        <v/>
      </c>
      <c r="K276" s="43" t="str">
        <f>IF($B276="","",IFERROR(IF(VLOOKUP($B276,$B$2:$O275,10,0)="","",VLOOKUP($B276,$B$2:$O275,10,0)),""))</f>
        <v/>
      </c>
      <c r="L276" s="43" t="str">
        <f>IF($B276="","",IFERROR(IF(VLOOKUP($B276,$B$2:$O275,11,0)="","",VLOOKUP($B276,$B$2:$O275,11,0)),""))</f>
        <v/>
      </c>
      <c r="M276" s="43" t="str">
        <f>IF($B276="","",IFERROR(IF(VLOOKUP($B276,$B$2:$O275,12,0)="","",VLOOKUP($B276,$B$2:$O275,12,0)),""))</f>
        <v/>
      </c>
      <c r="N276" s="43" t="str">
        <f>IF($B276="","",IFERROR(IF(VLOOKUP($B276,$B$2:$O275,13,0)="","",VLOOKUP($B276,$B$2:$O275,13,0)),""))</f>
        <v/>
      </c>
      <c r="O276" s="43" t="str">
        <f>IF($B276="","",IFERROR(IF(VLOOKUP($B276,$B$2:$O275,14,0)="","",VLOOKUP($B276,$B$2:$O275,14,0)),""))</f>
        <v/>
      </c>
    </row>
    <row r="277" spans="1:15" x14ac:dyDescent="0.25">
      <c r="A277" t="str" cm="1">
        <f t="array" ref="A277">IF(OR(B277="",E277=""),"",CONCATENATE(IFERROR(IF(SEARCH(B277,_xlfn.TEXTJOIN(",",TRUE,IF(E$2:E276=E277,B$2:B276,"")))&gt;0,"Duplikát parametru","Parametr OK"),"Parametr OK"),"; ",MATCH(B277,B:B,0)))</f>
        <v/>
      </c>
      <c r="B277" t="str">
        <f>IF('CZ Alfanumerické hodnoty'!B277="","",VLOOKUP('CZ Alfanumerické hodnoty'!B277,'Parametry a typy produktů'!C:D,2,0))</f>
        <v/>
      </c>
      <c r="C277" s="13" t="str" cm="1">
        <f t="array" ref="C277">IF(A277="","",_xlfn.XLOOKUP(B277,'Parametry a typy produktů'!D:D,'Parametry a typy produktů'!A:B,"Parametr nenalezen"))</f>
        <v/>
      </c>
      <c r="E277" s="30" t="str">
        <f>IF('CZ Alfanumerické hodnoty'!B277="","",HLOOKUP('CZ Alfanumerické hodnoty'!E277,'Parametry a typy produktů'!$F$1:$CW$3,2,0))</f>
        <v/>
      </c>
      <c r="F277" s="43" t="str">
        <f>IF($B277="","",IFERROR(IF(VLOOKUP($B277,$B$2:$O276,5,0)="","",VLOOKUP($B277,$B$2:$O276,5,0)),""))</f>
        <v/>
      </c>
      <c r="G277" s="43" t="str">
        <f>IF($B277="","",IFERROR(IF(VLOOKUP($B277,$B$2:$O276,6,0)="","",VLOOKUP($B277,$B$2:$O276,6,0)),""))</f>
        <v/>
      </c>
      <c r="H277" s="43" t="str">
        <f>IF($B277="","",IFERROR(IF(VLOOKUP($B277,$B$2:$O276,7,0)="","",VLOOKUP($B277,$B$2:$O276,7,0)),""))</f>
        <v/>
      </c>
      <c r="I277" s="43" t="str">
        <f>IF($B277="","",IFERROR(IF(VLOOKUP($B277,$B$2:$O276,8,0)="","",VLOOKUP($B277,$B$2:$O276,8,0)),""))</f>
        <v/>
      </c>
      <c r="J277" s="43" t="str">
        <f>IF($B277="","",IFERROR(IF(VLOOKUP($B277,$B$2:$O276,9,0)="","",VLOOKUP($B277,$B$2:$O276,9,0)),""))</f>
        <v/>
      </c>
      <c r="K277" s="43" t="str">
        <f>IF($B277="","",IFERROR(IF(VLOOKUP($B277,$B$2:$O276,10,0)="","",VLOOKUP($B277,$B$2:$O276,10,0)),""))</f>
        <v/>
      </c>
      <c r="L277" s="43" t="str">
        <f>IF($B277="","",IFERROR(IF(VLOOKUP($B277,$B$2:$O276,11,0)="","",VLOOKUP($B277,$B$2:$O276,11,0)),""))</f>
        <v/>
      </c>
      <c r="M277" s="43" t="str">
        <f>IF($B277="","",IFERROR(IF(VLOOKUP($B277,$B$2:$O276,12,0)="","",VLOOKUP($B277,$B$2:$O276,12,0)),""))</f>
        <v/>
      </c>
      <c r="N277" s="43" t="str">
        <f>IF($B277="","",IFERROR(IF(VLOOKUP($B277,$B$2:$O276,13,0)="","",VLOOKUP($B277,$B$2:$O276,13,0)),""))</f>
        <v/>
      </c>
      <c r="O277" s="43" t="str">
        <f>IF($B277="","",IFERROR(IF(VLOOKUP($B277,$B$2:$O276,14,0)="","",VLOOKUP($B277,$B$2:$O276,14,0)),""))</f>
        <v/>
      </c>
    </row>
    <row r="278" spans="1:15" x14ac:dyDescent="0.25">
      <c r="A278" t="str" cm="1">
        <f t="array" ref="A278">IF(OR(B278="",E278=""),"",CONCATENATE(IFERROR(IF(SEARCH(B278,_xlfn.TEXTJOIN(",",TRUE,IF(E$2:E277=E278,B$2:B277,"")))&gt;0,"Duplikát parametru","Parametr OK"),"Parametr OK"),"; ",MATCH(B278,B:B,0)))</f>
        <v/>
      </c>
      <c r="B278" t="str">
        <f>IF('CZ Alfanumerické hodnoty'!B278="","",VLOOKUP('CZ Alfanumerické hodnoty'!B278,'Parametry a typy produktů'!C:D,2,0))</f>
        <v/>
      </c>
      <c r="C278" s="13" t="str" cm="1">
        <f t="array" ref="C278">IF(A278="","",_xlfn.XLOOKUP(B278,'Parametry a typy produktů'!D:D,'Parametry a typy produktů'!A:B,"Parametr nenalezen"))</f>
        <v/>
      </c>
      <c r="E278" s="30" t="str">
        <f>IF('CZ Alfanumerické hodnoty'!B278="","",HLOOKUP('CZ Alfanumerické hodnoty'!E278,'Parametry a typy produktů'!$F$1:$CW$3,2,0))</f>
        <v/>
      </c>
      <c r="F278" s="43" t="str">
        <f>IF($B278="","",IFERROR(IF(VLOOKUP($B278,$B$2:$O277,5,0)="","",VLOOKUP($B278,$B$2:$O277,5,0)),""))</f>
        <v/>
      </c>
      <c r="G278" s="43" t="str">
        <f>IF($B278="","",IFERROR(IF(VLOOKUP($B278,$B$2:$O277,6,0)="","",VLOOKUP($B278,$B$2:$O277,6,0)),""))</f>
        <v/>
      </c>
      <c r="H278" s="43" t="str">
        <f>IF($B278="","",IFERROR(IF(VLOOKUP($B278,$B$2:$O277,7,0)="","",VLOOKUP($B278,$B$2:$O277,7,0)),""))</f>
        <v/>
      </c>
      <c r="I278" s="43" t="str">
        <f>IF($B278="","",IFERROR(IF(VLOOKUP($B278,$B$2:$O277,8,0)="","",VLOOKUP($B278,$B$2:$O277,8,0)),""))</f>
        <v/>
      </c>
      <c r="J278" s="43" t="str">
        <f>IF($B278="","",IFERROR(IF(VLOOKUP($B278,$B$2:$O277,9,0)="","",VLOOKUP($B278,$B$2:$O277,9,0)),""))</f>
        <v/>
      </c>
      <c r="K278" s="43" t="str">
        <f>IF($B278="","",IFERROR(IF(VLOOKUP($B278,$B$2:$O277,10,0)="","",VLOOKUP($B278,$B$2:$O277,10,0)),""))</f>
        <v/>
      </c>
      <c r="L278" s="43" t="str">
        <f>IF($B278="","",IFERROR(IF(VLOOKUP($B278,$B$2:$O277,11,0)="","",VLOOKUP($B278,$B$2:$O277,11,0)),""))</f>
        <v/>
      </c>
      <c r="M278" s="43" t="str">
        <f>IF($B278="","",IFERROR(IF(VLOOKUP($B278,$B$2:$O277,12,0)="","",VLOOKUP($B278,$B$2:$O277,12,0)),""))</f>
        <v/>
      </c>
      <c r="N278" s="43" t="str">
        <f>IF($B278="","",IFERROR(IF(VLOOKUP($B278,$B$2:$O277,13,0)="","",VLOOKUP($B278,$B$2:$O277,13,0)),""))</f>
        <v/>
      </c>
      <c r="O278" s="43" t="str">
        <f>IF($B278="","",IFERROR(IF(VLOOKUP($B278,$B$2:$O277,14,0)="","",VLOOKUP($B278,$B$2:$O277,14,0)),""))</f>
        <v/>
      </c>
    </row>
    <row r="279" spans="1:15" x14ac:dyDescent="0.25">
      <c r="A279" t="str" cm="1">
        <f t="array" ref="A279">IF(OR(B279="",E279=""),"",CONCATENATE(IFERROR(IF(SEARCH(B279,_xlfn.TEXTJOIN(",",TRUE,IF(E$2:E278=E279,B$2:B278,"")))&gt;0,"Duplikát parametru","Parametr OK"),"Parametr OK"),"; ",MATCH(B279,B:B,0)))</f>
        <v/>
      </c>
      <c r="B279" t="str">
        <f>IF('CZ Alfanumerické hodnoty'!B279="","",VLOOKUP('CZ Alfanumerické hodnoty'!B279,'Parametry a typy produktů'!C:D,2,0))</f>
        <v/>
      </c>
      <c r="C279" s="13" t="str" cm="1">
        <f t="array" ref="C279">IF(A279="","",_xlfn.XLOOKUP(B279,'Parametry a typy produktů'!D:D,'Parametry a typy produktů'!A:B,"Parametr nenalezen"))</f>
        <v/>
      </c>
      <c r="E279" s="30" t="str">
        <f>IF('CZ Alfanumerické hodnoty'!B279="","",HLOOKUP('CZ Alfanumerické hodnoty'!E279,'Parametry a typy produktů'!$F$1:$CW$3,2,0))</f>
        <v/>
      </c>
      <c r="F279" s="43" t="str">
        <f>IF($B279="","",IFERROR(IF(VLOOKUP($B279,$B$2:$O278,5,0)="","",VLOOKUP($B279,$B$2:$O278,5,0)),""))</f>
        <v/>
      </c>
      <c r="G279" s="43" t="str">
        <f>IF($B279="","",IFERROR(IF(VLOOKUP($B279,$B$2:$O278,6,0)="","",VLOOKUP($B279,$B$2:$O278,6,0)),""))</f>
        <v/>
      </c>
      <c r="H279" s="43" t="str">
        <f>IF($B279="","",IFERROR(IF(VLOOKUP($B279,$B$2:$O278,7,0)="","",VLOOKUP($B279,$B$2:$O278,7,0)),""))</f>
        <v/>
      </c>
      <c r="I279" s="43" t="str">
        <f>IF($B279="","",IFERROR(IF(VLOOKUP($B279,$B$2:$O278,8,0)="","",VLOOKUP($B279,$B$2:$O278,8,0)),""))</f>
        <v/>
      </c>
      <c r="J279" s="43" t="str">
        <f>IF($B279="","",IFERROR(IF(VLOOKUP($B279,$B$2:$O278,9,0)="","",VLOOKUP($B279,$B$2:$O278,9,0)),""))</f>
        <v/>
      </c>
      <c r="K279" s="43" t="str">
        <f>IF($B279="","",IFERROR(IF(VLOOKUP($B279,$B$2:$O278,10,0)="","",VLOOKUP($B279,$B$2:$O278,10,0)),""))</f>
        <v/>
      </c>
      <c r="L279" s="43" t="str">
        <f>IF($B279="","",IFERROR(IF(VLOOKUP($B279,$B$2:$O278,11,0)="","",VLOOKUP($B279,$B$2:$O278,11,0)),""))</f>
        <v/>
      </c>
      <c r="M279" s="43" t="str">
        <f>IF($B279="","",IFERROR(IF(VLOOKUP($B279,$B$2:$O278,12,0)="","",VLOOKUP($B279,$B$2:$O278,12,0)),""))</f>
        <v/>
      </c>
      <c r="N279" s="43" t="str">
        <f>IF($B279="","",IFERROR(IF(VLOOKUP($B279,$B$2:$O278,13,0)="","",VLOOKUP($B279,$B$2:$O278,13,0)),""))</f>
        <v/>
      </c>
      <c r="O279" s="43" t="str">
        <f>IF($B279="","",IFERROR(IF(VLOOKUP($B279,$B$2:$O278,14,0)="","",VLOOKUP($B279,$B$2:$O278,14,0)),""))</f>
        <v/>
      </c>
    </row>
    <row r="280" spans="1:15" x14ac:dyDescent="0.25">
      <c r="A280" t="str" cm="1">
        <f t="array" ref="A280">IF(OR(B280="",E280=""),"",CONCATENATE(IFERROR(IF(SEARCH(B280,_xlfn.TEXTJOIN(",",TRUE,IF(E$2:E279=E280,B$2:B279,"")))&gt;0,"Duplikát parametru","Parametr OK"),"Parametr OK"),"; ",MATCH(B280,B:B,0)))</f>
        <v/>
      </c>
      <c r="B280" t="str">
        <f>IF('CZ Alfanumerické hodnoty'!B280="","",VLOOKUP('CZ Alfanumerické hodnoty'!B280,'Parametry a typy produktů'!C:D,2,0))</f>
        <v/>
      </c>
      <c r="C280" s="13" t="str" cm="1">
        <f t="array" ref="C280">IF(A280="","",_xlfn.XLOOKUP(B280,'Parametry a typy produktů'!D:D,'Parametry a typy produktů'!A:B,"Parametr nenalezen"))</f>
        <v/>
      </c>
      <c r="E280" s="30" t="str">
        <f>IF('CZ Alfanumerické hodnoty'!B280="","",HLOOKUP('CZ Alfanumerické hodnoty'!E280,'Parametry a typy produktů'!$F$1:$CW$3,2,0))</f>
        <v/>
      </c>
      <c r="F280" s="43" t="str">
        <f>IF($B280="","",IFERROR(IF(VLOOKUP($B280,$B$2:$O279,5,0)="","",VLOOKUP($B280,$B$2:$O279,5,0)),""))</f>
        <v/>
      </c>
      <c r="G280" s="43" t="str">
        <f>IF($B280="","",IFERROR(IF(VLOOKUP($B280,$B$2:$O279,6,0)="","",VLOOKUP($B280,$B$2:$O279,6,0)),""))</f>
        <v/>
      </c>
      <c r="H280" s="43" t="str">
        <f>IF($B280="","",IFERROR(IF(VLOOKUP($B280,$B$2:$O279,7,0)="","",VLOOKUP($B280,$B$2:$O279,7,0)),""))</f>
        <v/>
      </c>
      <c r="I280" s="43" t="str">
        <f>IF($B280="","",IFERROR(IF(VLOOKUP($B280,$B$2:$O279,8,0)="","",VLOOKUP($B280,$B$2:$O279,8,0)),""))</f>
        <v/>
      </c>
      <c r="J280" s="43" t="str">
        <f>IF($B280="","",IFERROR(IF(VLOOKUP($B280,$B$2:$O279,9,0)="","",VLOOKUP($B280,$B$2:$O279,9,0)),""))</f>
        <v/>
      </c>
      <c r="K280" s="43" t="str">
        <f>IF($B280="","",IFERROR(IF(VLOOKUP($B280,$B$2:$O279,10,0)="","",VLOOKUP($B280,$B$2:$O279,10,0)),""))</f>
        <v/>
      </c>
      <c r="L280" s="43" t="str">
        <f>IF($B280="","",IFERROR(IF(VLOOKUP($B280,$B$2:$O279,11,0)="","",VLOOKUP($B280,$B$2:$O279,11,0)),""))</f>
        <v/>
      </c>
      <c r="M280" s="43" t="str">
        <f>IF($B280="","",IFERROR(IF(VLOOKUP($B280,$B$2:$O279,12,0)="","",VLOOKUP($B280,$B$2:$O279,12,0)),""))</f>
        <v/>
      </c>
      <c r="N280" s="43" t="str">
        <f>IF($B280="","",IFERROR(IF(VLOOKUP($B280,$B$2:$O279,13,0)="","",VLOOKUP($B280,$B$2:$O279,13,0)),""))</f>
        <v/>
      </c>
      <c r="O280" s="43" t="str">
        <f>IF($B280="","",IFERROR(IF(VLOOKUP($B280,$B$2:$O279,14,0)="","",VLOOKUP($B280,$B$2:$O279,14,0)),""))</f>
        <v/>
      </c>
    </row>
    <row r="281" spans="1:15" x14ac:dyDescent="0.25">
      <c r="A281" t="str" cm="1">
        <f t="array" ref="A281">IF(OR(B281="",E281=""),"",CONCATENATE(IFERROR(IF(SEARCH(B281,_xlfn.TEXTJOIN(",",TRUE,IF(E$2:E280=E281,B$2:B280,"")))&gt;0,"Duplikát parametru","Parametr OK"),"Parametr OK"),"; ",MATCH(B281,B:B,0)))</f>
        <v/>
      </c>
      <c r="B281" t="str">
        <f>IF('CZ Alfanumerické hodnoty'!B281="","",VLOOKUP('CZ Alfanumerické hodnoty'!B281,'Parametry a typy produktů'!C:D,2,0))</f>
        <v/>
      </c>
      <c r="C281" s="13" t="str" cm="1">
        <f t="array" ref="C281">IF(A281="","",_xlfn.XLOOKUP(B281,'Parametry a typy produktů'!D:D,'Parametry a typy produktů'!A:B,"Parametr nenalezen"))</f>
        <v/>
      </c>
      <c r="E281" s="30" t="str">
        <f>IF('CZ Alfanumerické hodnoty'!B281="","",HLOOKUP('CZ Alfanumerické hodnoty'!E281,'Parametry a typy produktů'!$F$1:$CW$3,2,0))</f>
        <v/>
      </c>
      <c r="F281" s="43" t="str">
        <f>IF($B281="","",IFERROR(IF(VLOOKUP($B281,$B$2:$O280,5,0)="","",VLOOKUP($B281,$B$2:$O280,5,0)),""))</f>
        <v/>
      </c>
      <c r="G281" s="43" t="str">
        <f>IF($B281="","",IFERROR(IF(VLOOKUP($B281,$B$2:$O280,6,0)="","",VLOOKUP($B281,$B$2:$O280,6,0)),""))</f>
        <v/>
      </c>
      <c r="H281" s="43" t="str">
        <f>IF($B281="","",IFERROR(IF(VLOOKUP($B281,$B$2:$O280,7,0)="","",VLOOKUP($B281,$B$2:$O280,7,0)),""))</f>
        <v/>
      </c>
      <c r="I281" s="43" t="str">
        <f>IF($B281="","",IFERROR(IF(VLOOKUP($B281,$B$2:$O280,8,0)="","",VLOOKUP($B281,$B$2:$O280,8,0)),""))</f>
        <v/>
      </c>
      <c r="J281" s="43" t="str">
        <f>IF($B281="","",IFERROR(IF(VLOOKUP($B281,$B$2:$O280,9,0)="","",VLOOKUP($B281,$B$2:$O280,9,0)),""))</f>
        <v/>
      </c>
      <c r="K281" s="43" t="str">
        <f>IF($B281="","",IFERROR(IF(VLOOKUP($B281,$B$2:$O280,10,0)="","",VLOOKUP($B281,$B$2:$O280,10,0)),""))</f>
        <v/>
      </c>
      <c r="L281" s="43" t="str">
        <f>IF($B281="","",IFERROR(IF(VLOOKUP($B281,$B$2:$O280,11,0)="","",VLOOKUP($B281,$B$2:$O280,11,0)),""))</f>
        <v/>
      </c>
      <c r="M281" s="43" t="str">
        <f>IF($B281="","",IFERROR(IF(VLOOKUP($B281,$B$2:$O280,12,0)="","",VLOOKUP($B281,$B$2:$O280,12,0)),""))</f>
        <v/>
      </c>
      <c r="N281" s="43" t="str">
        <f>IF($B281="","",IFERROR(IF(VLOOKUP($B281,$B$2:$O280,13,0)="","",VLOOKUP($B281,$B$2:$O280,13,0)),""))</f>
        <v/>
      </c>
      <c r="O281" s="43" t="str">
        <f>IF($B281="","",IFERROR(IF(VLOOKUP($B281,$B$2:$O280,14,0)="","",VLOOKUP($B281,$B$2:$O280,14,0)),""))</f>
        <v/>
      </c>
    </row>
    <row r="282" spans="1:15" x14ac:dyDescent="0.25">
      <c r="A282" t="str" cm="1">
        <f t="array" ref="A282">IF(OR(B282="",E282=""),"",CONCATENATE(IFERROR(IF(SEARCH(B282,_xlfn.TEXTJOIN(",",TRUE,IF(E$2:E281=E282,B$2:B281,"")))&gt;0,"Duplikát parametru","Parametr OK"),"Parametr OK"),"; ",MATCH(B282,B:B,0)))</f>
        <v/>
      </c>
      <c r="B282" t="str">
        <f>IF('CZ Alfanumerické hodnoty'!B282="","",VLOOKUP('CZ Alfanumerické hodnoty'!B282,'Parametry a typy produktů'!C:D,2,0))</f>
        <v/>
      </c>
      <c r="C282" s="13" t="str" cm="1">
        <f t="array" ref="C282">IF(A282="","",_xlfn.XLOOKUP(B282,'Parametry a typy produktů'!D:D,'Parametry a typy produktů'!A:B,"Parametr nenalezen"))</f>
        <v/>
      </c>
      <c r="E282" s="30" t="str">
        <f>IF('CZ Alfanumerické hodnoty'!B282="","",HLOOKUP('CZ Alfanumerické hodnoty'!E282,'Parametry a typy produktů'!$F$1:$CW$3,2,0))</f>
        <v/>
      </c>
      <c r="F282" s="43" t="str">
        <f>IF($B282="","",IFERROR(IF(VLOOKUP($B282,$B$2:$O281,5,0)="","",VLOOKUP($B282,$B$2:$O281,5,0)),""))</f>
        <v/>
      </c>
      <c r="G282" s="43" t="str">
        <f>IF($B282="","",IFERROR(IF(VLOOKUP($B282,$B$2:$O281,6,0)="","",VLOOKUP($B282,$B$2:$O281,6,0)),""))</f>
        <v/>
      </c>
      <c r="H282" s="43" t="str">
        <f>IF($B282="","",IFERROR(IF(VLOOKUP($B282,$B$2:$O281,7,0)="","",VLOOKUP($B282,$B$2:$O281,7,0)),""))</f>
        <v/>
      </c>
      <c r="I282" s="43" t="str">
        <f>IF($B282="","",IFERROR(IF(VLOOKUP($B282,$B$2:$O281,8,0)="","",VLOOKUP($B282,$B$2:$O281,8,0)),""))</f>
        <v/>
      </c>
      <c r="J282" s="43" t="str">
        <f>IF($B282="","",IFERROR(IF(VLOOKUP($B282,$B$2:$O281,9,0)="","",VLOOKUP($B282,$B$2:$O281,9,0)),""))</f>
        <v/>
      </c>
      <c r="K282" s="43" t="str">
        <f>IF($B282="","",IFERROR(IF(VLOOKUP($B282,$B$2:$O281,10,0)="","",VLOOKUP($B282,$B$2:$O281,10,0)),""))</f>
        <v/>
      </c>
      <c r="L282" s="43" t="str">
        <f>IF($B282="","",IFERROR(IF(VLOOKUP($B282,$B$2:$O281,11,0)="","",VLOOKUP($B282,$B$2:$O281,11,0)),""))</f>
        <v/>
      </c>
      <c r="M282" s="43" t="str">
        <f>IF($B282="","",IFERROR(IF(VLOOKUP($B282,$B$2:$O281,12,0)="","",VLOOKUP($B282,$B$2:$O281,12,0)),""))</f>
        <v/>
      </c>
      <c r="N282" s="43" t="str">
        <f>IF($B282="","",IFERROR(IF(VLOOKUP($B282,$B$2:$O281,13,0)="","",VLOOKUP($B282,$B$2:$O281,13,0)),""))</f>
        <v/>
      </c>
      <c r="O282" s="43" t="str">
        <f>IF($B282="","",IFERROR(IF(VLOOKUP($B282,$B$2:$O281,14,0)="","",VLOOKUP($B282,$B$2:$O281,14,0)),""))</f>
        <v/>
      </c>
    </row>
    <row r="283" spans="1:15" x14ac:dyDescent="0.25">
      <c r="A283" t="str" cm="1">
        <f t="array" ref="A283">IF(OR(B283="",E283=""),"",CONCATENATE(IFERROR(IF(SEARCH(B283,_xlfn.TEXTJOIN(",",TRUE,IF(E$2:E282=E283,B$2:B282,"")))&gt;0,"Duplikát parametru","Parametr OK"),"Parametr OK"),"; ",MATCH(B283,B:B,0)))</f>
        <v/>
      </c>
      <c r="B283" t="str">
        <f>IF('CZ Alfanumerické hodnoty'!B283="","",VLOOKUP('CZ Alfanumerické hodnoty'!B283,'Parametry a typy produktů'!C:D,2,0))</f>
        <v/>
      </c>
      <c r="C283" s="13" t="str" cm="1">
        <f t="array" ref="C283">IF(A283="","",_xlfn.XLOOKUP(B283,'Parametry a typy produktů'!D:D,'Parametry a typy produktů'!A:B,"Parametr nenalezen"))</f>
        <v/>
      </c>
      <c r="E283" s="30" t="str">
        <f>IF('CZ Alfanumerické hodnoty'!B283="","",HLOOKUP('CZ Alfanumerické hodnoty'!E283,'Parametry a typy produktů'!$F$1:$CW$3,2,0))</f>
        <v/>
      </c>
      <c r="F283" s="43" t="str">
        <f>IF($B283="","",IFERROR(IF(VLOOKUP($B283,$B$2:$O282,5,0)="","",VLOOKUP($B283,$B$2:$O282,5,0)),""))</f>
        <v/>
      </c>
      <c r="G283" s="43" t="str">
        <f>IF($B283="","",IFERROR(IF(VLOOKUP($B283,$B$2:$O282,6,0)="","",VLOOKUP($B283,$B$2:$O282,6,0)),""))</f>
        <v/>
      </c>
      <c r="H283" s="43" t="str">
        <f>IF($B283="","",IFERROR(IF(VLOOKUP($B283,$B$2:$O282,7,0)="","",VLOOKUP($B283,$B$2:$O282,7,0)),""))</f>
        <v/>
      </c>
      <c r="I283" s="43" t="str">
        <f>IF($B283="","",IFERROR(IF(VLOOKUP($B283,$B$2:$O282,8,0)="","",VLOOKUP($B283,$B$2:$O282,8,0)),""))</f>
        <v/>
      </c>
      <c r="J283" s="43" t="str">
        <f>IF($B283="","",IFERROR(IF(VLOOKUP($B283,$B$2:$O282,9,0)="","",VLOOKUP($B283,$B$2:$O282,9,0)),""))</f>
        <v/>
      </c>
      <c r="K283" s="43" t="str">
        <f>IF($B283="","",IFERROR(IF(VLOOKUP($B283,$B$2:$O282,10,0)="","",VLOOKUP($B283,$B$2:$O282,10,0)),""))</f>
        <v/>
      </c>
      <c r="L283" s="43" t="str">
        <f>IF($B283="","",IFERROR(IF(VLOOKUP($B283,$B$2:$O282,11,0)="","",VLOOKUP($B283,$B$2:$O282,11,0)),""))</f>
        <v/>
      </c>
      <c r="M283" s="43" t="str">
        <f>IF($B283="","",IFERROR(IF(VLOOKUP($B283,$B$2:$O282,12,0)="","",VLOOKUP($B283,$B$2:$O282,12,0)),""))</f>
        <v/>
      </c>
      <c r="N283" s="43" t="str">
        <f>IF($B283="","",IFERROR(IF(VLOOKUP($B283,$B$2:$O282,13,0)="","",VLOOKUP($B283,$B$2:$O282,13,0)),""))</f>
        <v/>
      </c>
      <c r="O283" s="43" t="str">
        <f>IF($B283="","",IFERROR(IF(VLOOKUP($B283,$B$2:$O282,14,0)="","",VLOOKUP($B283,$B$2:$O282,14,0)),""))</f>
        <v/>
      </c>
    </row>
    <row r="284" spans="1:15" x14ac:dyDescent="0.25">
      <c r="A284" t="str" cm="1">
        <f t="array" ref="A284">IF(OR(B284="",E284=""),"",CONCATENATE(IFERROR(IF(SEARCH(B284,_xlfn.TEXTJOIN(",",TRUE,IF(E$2:E283=E284,B$2:B283,"")))&gt;0,"Duplikát parametru","Parametr OK"),"Parametr OK"),"; ",MATCH(B284,B:B,0)))</f>
        <v/>
      </c>
      <c r="B284" t="str">
        <f>IF('CZ Alfanumerické hodnoty'!B284="","",VLOOKUP('CZ Alfanumerické hodnoty'!B284,'Parametry a typy produktů'!C:D,2,0))</f>
        <v/>
      </c>
      <c r="C284" s="13" t="str" cm="1">
        <f t="array" ref="C284">IF(A284="","",_xlfn.XLOOKUP(B284,'Parametry a typy produktů'!D:D,'Parametry a typy produktů'!A:B,"Parametr nenalezen"))</f>
        <v/>
      </c>
      <c r="E284" s="30" t="str">
        <f>IF('CZ Alfanumerické hodnoty'!B284="","",HLOOKUP('CZ Alfanumerické hodnoty'!E284,'Parametry a typy produktů'!$F$1:$CW$3,2,0))</f>
        <v/>
      </c>
      <c r="F284" s="43" t="str">
        <f>IF($B284="","",IFERROR(IF(VLOOKUP($B284,$B$2:$O283,5,0)="","",VLOOKUP($B284,$B$2:$O283,5,0)),""))</f>
        <v/>
      </c>
      <c r="G284" s="43" t="str">
        <f>IF($B284="","",IFERROR(IF(VLOOKUP($B284,$B$2:$O283,6,0)="","",VLOOKUP($B284,$B$2:$O283,6,0)),""))</f>
        <v/>
      </c>
      <c r="H284" s="43" t="str">
        <f>IF($B284="","",IFERROR(IF(VLOOKUP($B284,$B$2:$O283,7,0)="","",VLOOKUP($B284,$B$2:$O283,7,0)),""))</f>
        <v/>
      </c>
      <c r="I284" s="43" t="str">
        <f>IF($B284="","",IFERROR(IF(VLOOKUP($B284,$B$2:$O283,8,0)="","",VLOOKUP($B284,$B$2:$O283,8,0)),""))</f>
        <v/>
      </c>
      <c r="J284" s="43" t="str">
        <f>IF($B284="","",IFERROR(IF(VLOOKUP($B284,$B$2:$O283,9,0)="","",VLOOKUP($B284,$B$2:$O283,9,0)),""))</f>
        <v/>
      </c>
      <c r="K284" s="43" t="str">
        <f>IF($B284="","",IFERROR(IF(VLOOKUP($B284,$B$2:$O283,10,0)="","",VLOOKUP($B284,$B$2:$O283,10,0)),""))</f>
        <v/>
      </c>
      <c r="L284" s="43" t="str">
        <f>IF($B284="","",IFERROR(IF(VLOOKUP($B284,$B$2:$O283,11,0)="","",VLOOKUP($B284,$B$2:$O283,11,0)),""))</f>
        <v/>
      </c>
      <c r="M284" s="43" t="str">
        <f>IF($B284="","",IFERROR(IF(VLOOKUP($B284,$B$2:$O283,12,0)="","",VLOOKUP($B284,$B$2:$O283,12,0)),""))</f>
        <v/>
      </c>
      <c r="N284" s="43" t="str">
        <f>IF($B284="","",IFERROR(IF(VLOOKUP($B284,$B$2:$O283,13,0)="","",VLOOKUP($B284,$B$2:$O283,13,0)),""))</f>
        <v/>
      </c>
      <c r="O284" s="43" t="str">
        <f>IF($B284="","",IFERROR(IF(VLOOKUP($B284,$B$2:$O283,14,0)="","",VLOOKUP($B284,$B$2:$O283,14,0)),""))</f>
        <v/>
      </c>
    </row>
    <row r="285" spans="1:15" x14ac:dyDescent="0.25">
      <c r="A285" t="str" cm="1">
        <f t="array" ref="A285">IF(OR(B285="",E285=""),"",CONCATENATE(IFERROR(IF(SEARCH(B285,_xlfn.TEXTJOIN(",",TRUE,IF(E$2:E284=E285,B$2:B284,"")))&gt;0,"Duplikát parametru","Parametr OK"),"Parametr OK"),"; ",MATCH(B285,B:B,0)))</f>
        <v/>
      </c>
      <c r="B285" t="str">
        <f>IF('CZ Alfanumerické hodnoty'!B285="","",VLOOKUP('CZ Alfanumerické hodnoty'!B285,'Parametry a typy produktů'!C:D,2,0))</f>
        <v/>
      </c>
      <c r="C285" s="13" t="str" cm="1">
        <f t="array" ref="C285">IF(A285="","",_xlfn.XLOOKUP(B285,'Parametry a typy produktů'!D:D,'Parametry a typy produktů'!A:B,"Parametr nenalezen"))</f>
        <v/>
      </c>
      <c r="E285" s="30" t="str">
        <f>IF('CZ Alfanumerické hodnoty'!B285="","",HLOOKUP('CZ Alfanumerické hodnoty'!E285,'Parametry a typy produktů'!$F$1:$CW$3,2,0))</f>
        <v/>
      </c>
      <c r="F285" s="43" t="str">
        <f>IF($B285="","",IFERROR(IF(VLOOKUP($B285,$B$2:$O284,5,0)="","",VLOOKUP($B285,$B$2:$O284,5,0)),""))</f>
        <v/>
      </c>
      <c r="G285" s="43" t="str">
        <f>IF($B285="","",IFERROR(IF(VLOOKUP($B285,$B$2:$O284,6,0)="","",VLOOKUP($B285,$B$2:$O284,6,0)),""))</f>
        <v/>
      </c>
      <c r="H285" s="43" t="str">
        <f>IF($B285="","",IFERROR(IF(VLOOKUP($B285,$B$2:$O284,7,0)="","",VLOOKUP($B285,$B$2:$O284,7,0)),""))</f>
        <v/>
      </c>
      <c r="I285" s="43" t="str">
        <f>IF($B285="","",IFERROR(IF(VLOOKUP($B285,$B$2:$O284,8,0)="","",VLOOKUP($B285,$B$2:$O284,8,0)),""))</f>
        <v/>
      </c>
      <c r="J285" s="43" t="str">
        <f>IF($B285="","",IFERROR(IF(VLOOKUP($B285,$B$2:$O284,9,0)="","",VLOOKUP($B285,$B$2:$O284,9,0)),""))</f>
        <v/>
      </c>
      <c r="K285" s="43" t="str">
        <f>IF($B285="","",IFERROR(IF(VLOOKUP($B285,$B$2:$O284,10,0)="","",VLOOKUP($B285,$B$2:$O284,10,0)),""))</f>
        <v/>
      </c>
      <c r="L285" s="43" t="str">
        <f>IF($B285="","",IFERROR(IF(VLOOKUP($B285,$B$2:$O284,11,0)="","",VLOOKUP($B285,$B$2:$O284,11,0)),""))</f>
        <v/>
      </c>
      <c r="M285" s="43" t="str">
        <f>IF($B285="","",IFERROR(IF(VLOOKUP($B285,$B$2:$O284,12,0)="","",VLOOKUP($B285,$B$2:$O284,12,0)),""))</f>
        <v/>
      </c>
      <c r="N285" s="43" t="str">
        <f>IF($B285="","",IFERROR(IF(VLOOKUP($B285,$B$2:$O284,13,0)="","",VLOOKUP($B285,$B$2:$O284,13,0)),""))</f>
        <v/>
      </c>
      <c r="O285" s="43" t="str">
        <f>IF($B285="","",IFERROR(IF(VLOOKUP($B285,$B$2:$O284,14,0)="","",VLOOKUP($B285,$B$2:$O284,14,0)),""))</f>
        <v/>
      </c>
    </row>
    <row r="286" spans="1:15" x14ac:dyDescent="0.25">
      <c r="A286" t="str" cm="1">
        <f t="array" ref="A286">IF(OR(B286="",E286=""),"",CONCATENATE(IFERROR(IF(SEARCH(B286,_xlfn.TEXTJOIN(",",TRUE,IF(E$2:E285=E286,B$2:B285,"")))&gt;0,"Duplikát parametru","Parametr OK"),"Parametr OK"),"; ",MATCH(B286,B:B,0)))</f>
        <v/>
      </c>
      <c r="B286" t="str">
        <f>IF('CZ Alfanumerické hodnoty'!B286="","",VLOOKUP('CZ Alfanumerické hodnoty'!B286,'Parametry a typy produktů'!C:D,2,0))</f>
        <v/>
      </c>
      <c r="C286" s="13" t="str" cm="1">
        <f t="array" ref="C286">IF(A286="","",_xlfn.XLOOKUP(B286,'Parametry a typy produktů'!D:D,'Parametry a typy produktů'!A:B,"Parametr nenalezen"))</f>
        <v/>
      </c>
      <c r="E286" s="30" t="str">
        <f>IF('CZ Alfanumerické hodnoty'!B286="","",HLOOKUP('CZ Alfanumerické hodnoty'!E286,'Parametry a typy produktů'!$F$1:$CW$3,2,0))</f>
        <v/>
      </c>
      <c r="F286" s="43" t="str">
        <f>IF($B286="","",IFERROR(IF(VLOOKUP($B286,$B$2:$O285,5,0)="","",VLOOKUP($B286,$B$2:$O285,5,0)),""))</f>
        <v/>
      </c>
      <c r="G286" s="43" t="str">
        <f>IF($B286="","",IFERROR(IF(VLOOKUP($B286,$B$2:$O285,6,0)="","",VLOOKUP($B286,$B$2:$O285,6,0)),""))</f>
        <v/>
      </c>
      <c r="H286" s="43" t="str">
        <f>IF($B286="","",IFERROR(IF(VLOOKUP($B286,$B$2:$O285,7,0)="","",VLOOKUP($B286,$B$2:$O285,7,0)),""))</f>
        <v/>
      </c>
      <c r="I286" s="43" t="str">
        <f>IF($B286="","",IFERROR(IF(VLOOKUP($B286,$B$2:$O285,8,0)="","",VLOOKUP($B286,$B$2:$O285,8,0)),""))</f>
        <v/>
      </c>
      <c r="J286" s="43" t="str">
        <f>IF($B286="","",IFERROR(IF(VLOOKUP($B286,$B$2:$O285,9,0)="","",VLOOKUP($B286,$B$2:$O285,9,0)),""))</f>
        <v/>
      </c>
      <c r="K286" s="43" t="str">
        <f>IF($B286="","",IFERROR(IF(VLOOKUP($B286,$B$2:$O285,10,0)="","",VLOOKUP($B286,$B$2:$O285,10,0)),""))</f>
        <v/>
      </c>
      <c r="L286" s="43" t="str">
        <f>IF($B286="","",IFERROR(IF(VLOOKUP($B286,$B$2:$O285,11,0)="","",VLOOKUP($B286,$B$2:$O285,11,0)),""))</f>
        <v/>
      </c>
      <c r="M286" s="43" t="str">
        <f>IF($B286="","",IFERROR(IF(VLOOKUP($B286,$B$2:$O285,12,0)="","",VLOOKUP($B286,$B$2:$O285,12,0)),""))</f>
        <v/>
      </c>
      <c r="N286" s="43" t="str">
        <f>IF($B286="","",IFERROR(IF(VLOOKUP($B286,$B$2:$O285,13,0)="","",VLOOKUP($B286,$B$2:$O285,13,0)),""))</f>
        <v/>
      </c>
      <c r="O286" s="43" t="str">
        <f>IF($B286="","",IFERROR(IF(VLOOKUP($B286,$B$2:$O285,14,0)="","",VLOOKUP($B286,$B$2:$O285,14,0)),""))</f>
        <v/>
      </c>
    </row>
    <row r="287" spans="1:15" x14ac:dyDescent="0.25">
      <c r="A287" t="str" cm="1">
        <f t="array" ref="A287">IF(OR(B287="",E287=""),"",CONCATENATE(IFERROR(IF(SEARCH(B287,_xlfn.TEXTJOIN(",",TRUE,IF(E$2:E286=E287,B$2:B286,"")))&gt;0,"Duplikát parametru","Parametr OK"),"Parametr OK"),"; ",MATCH(B287,B:B,0)))</f>
        <v/>
      </c>
      <c r="B287" t="str">
        <f>IF('CZ Alfanumerické hodnoty'!B287="","",VLOOKUP('CZ Alfanumerické hodnoty'!B287,'Parametry a typy produktů'!C:D,2,0))</f>
        <v/>
      </c>
      <c r="C287" s="13" t="str" cm="1">
        <f t="array" ref="C287">IF(A287="","",_xlfn.XLOOKUP(B287,'Parametry a typy produktů'!D:D,'Parametry a typy produktů'!A:B,"Parametr nenalezen"))</f>
        <v/>
      </c>
      <c r="E287" s="30" t="str">
        <f>IF('CZ Alfanumerické hodnoty'!B287="","",HLOOKUP('CZ Alfanumerické hodnoty'!E287,'Parametry a typy produktů'!$F$1:$CW$3,2,0))</f>
        <v/>
      </c>
      <c r="F287" s="43" t="str">
        <f>IF($B287="","",IFERROR(IF(VLOOKUP($B287,$B$2:$O286,5,0)="","",VLOOKUP($B287,$B$2:$O286,5,0)),""))</f>
        <v/>
      </c>
      <c r="G287" s="43" t="str">
        <f>IF($B287="","",IFERROR(IF(VLOOKUP($B287,$B$2:$O286,6,0)="","",VLOOKUP($B287,$B$2:$O286,6,0)),""))</f>
        <v/>
      </c>
      <c r="H287" s="43" t="str">
        <f>IF($B287="","",IFERROR(IF(VLOOKUP($B287,$B$2:$O286,7,0)="","",VLOOKUP($B287,$B$2:$O286,7,0)),""))</f>
        <v/>
      </c>
      <c r="I287" s="43" t="str">
        <f>IF($B287="","",IFERROR(IF(VLOOKUP($B287,$B$2:$O286,8,0)="","",VLOOKUP($B287,$B$2:$O286,8,0)),""))</f>
        <v/>
      </c>
      <c r="J287" s="43" t="str">
        <f>IF($B287="","",IFERROR(IF(VLOOKUP($B287,$B$2:$O286,9,0)="","",VLOOKUP($B287,$B$2:$O286,9,0)),""))</f>
        <v/>
      </c>
      <c r="K287" s="43" t="str">
        <f>IF($B287="","",IFERROR(IF(VLOOKUP($B287,$B$2:$O286,10,0)="","",VLOOKUP($B287,$B$2:$O286,10,0)),""))</f>
        <v/>
      </c>
      <c r="L287" s="43" t="str">
        <f>IF($B287="","",IFERROR(IF(VLOOKUP($B287,$B$2:$O286,11,0)="","",VLOOKUP($B287,$B$2:$O286,11,0)),""))</f>
        <v/>
      </c>
      <c r="M287" s="43" t="str">
        <f>IF($B287="","",IFERROR(IF(VLOOKUP($B287,$B$2:$O286,12,0)="","",VLOOKUP($B287,$B$2:$O286,12,0)),""))</f>
        <v/>
      </c>
      <c r="N287" s="43" t="str">
        <f>IF($B287="","",IFERROR(IF(VLOOKUP($B287,$B$2:$O286,13,0)="","",VLOOKUP($B287,$B$2:$O286,13,0)),""))</f>
        <v/>
      </c>
      <c r="O287" s="43" t="str">
        <f>IF($B287="","",IFERROR(IF(VLOOKUP($B287,$B$2:$O286,14,0)="","",VLOOKUP($B287,$B$2:$O286,14,0)),""))</f>
        <v/>
      </c>
    </row>
    <row r="288" spans="1:15" x14ac:dyDescent="0.25">
      <c r="A288" t="str" cm="1">
        <f t="array" ref="A288">IF(OR(B288="",E288=""),"",CONCATENATE(IFERROR(IF(SEARCH(B288,_xlfn.TEXTJOIN(",",TRUE,IF(E$2:E287=E288,B$2:B287,"")))&gt;0,"Duplikát parametru","Parametr OK"),"Parametr OK"),"; ",MATCH(B288,B:B,0)))</f>
        <v/>
      </c>
      <c r="B288" t="str">
        <f>IF('CZ Alfanumerické hodnoty'!B288="","",VLOOKUP('CZ Alfanumerické hodnoty'!B288,'Parametry a typy produktů'!C:D,2,0))</f>
        <v/>
      </c>
      <c r="C288" s="13" t="str" cm="1">
        <f t="array" ref="C288">IF(A288="","",_xlfn.XLOOKUP(B288,'Parametry a typy produktů'!D:D,'Parametry a typy produktů'!A:B,"Parametr nenalezen"))</f>
        <v/>
      </c>
      <c r="E288" s="30" t="str">
        <f>IF('CZ Alfanumerické hodnoty'!B288="","",HLOOKUP('CZ Alfanumerické hodnoty'!E288,'Parametry a typy produktů'!$F$1:$CW$3,2,0))</f>
        <v/>
      </c>
      <c r="F288" s="43" t="str">
        <f>IF($B288="","",IFERROR(IF(VLOOKUP($B288,$B$2:$O287,5,0)="","",VLOOKUP($B288,$B$2:$O287,5,0)),""))</f>
        <v/>
      </c>
      <c r="G288" s="43" t="str">
        <f>IF($B288="","",IFERROR(IF(VLOOKUP($B288,$B$2:$O287,6,0)="","",VLOOKUP($B288,$B$2:$O287,6,0)),""))</f>
        <v/>
      </c>
      <c r="H288" s="43" t="str">
        <f>IF($B288="","",IFERROR(IF(VLOOKUP($B288,$B$2:$O287,7,0)="","",VLOOKUP($B288,$B$2:$O287,7,0)),""))</f>
        <v/>
      </c>
      <c r="I288" s="43" t="str">
        <f>IF($B288="","",IFERROR(IF(VLOOKUP($B288,$B$2:$O287,8,0)="","",VLOOKUP($B288,$B$2:$O287,8,0)),""))</f>
        <v/>
      </c>
      <c r="J288" s="43" t="str">
        <f>IF($B288="","",IFERROR(IF(VLOOKUP($B288,$B$2:$O287,9,0)="","",VLOOKUP($B288,$B$2:$O287,9,0)),""))</f>
        <v/>
      </c>
      <c r="K288" s="43" t="str">
        <f>IF($B288="","",IFERROR(IF(VLOOKUP($B288,$B$2:$O287,10,0)="","",VLOOKUP($B288,$B$2:$O287,10,0)),""))</f>
        <v/>
      </c>
      <c r="L288" s="43" t="str">
        <f>IF($B288="","",IFERROR(IF(VLOOKUP($B288,$B$2:$O287,11,0)="","",VLOOKUP($B288,$B$2:$O287,11,0)),""))</f>
        <v/>
      </c>
      <c r="M288" s="43" t="str">
        <f>IF($B288="","",IFERROR(IF(VLOOKUP($B288,$B$2:$O287,12,0)="","",VLOOKUP($B288,$B$2:$O287,12,0)),""))</f>
        <v/>
      </c>
      <c r="N288" s="43" t="str">
        <f>IF($B288="","",IFERROR(IF(VLOOKUP($B288,$B$2:$O287,13,0)="","",VLOOKUP($B288,$B$2:$O287,13,0)),""))</f>
        <v/>
      </c>
      <c r="O288" s="43" t="str">
        <f>IF($B288="","",IFERROR(IF(VLOOKUP($B288,$B$2:$O287,14,0)="","",VLOOKUP($B288,$B$2:$O287,14,0)),""))</f>
        <v/>
      </c>
    </row>
    <row r="289" spans="1:15" x14ac:dyDescent="0.25">
      <c r="A289" t="str" cm="1">
        <f t="array" ref="A289">IF(OR(B289="",E289=""),"",CONCATENATE(IFERROR(IF(SEARCH(B289,_xlfn.TEXTJOIN(",",TRUE,IF(E$2:E288=E289,B$2:B288,"")))&gt;0,"Duplikát parametru","Parametr OK"),"Parametr OK"),"; ",MATCH(B289,B:B,0)))</f>
        <v/>
      </c>
      <c r="B289" t="str">
        <f>IF('CZ Alfanumerické hodnoty'!B289="","",VLOOKUP('CZ Alfanumerické hodnoty'!B289,'Parametry a typy produktů'!C:D,2,0))</f>
        <v/>
      </c>
      <c r="C289" s="13" t="str" cm="1">
        <f t="array" ref="C289">IF(A289="","",_xlfn.XLOOKUP(B289,'Parametry a typy produktů'!D:D,'Parametry a typy produktů'!A:B,"Parametr nenalezen"))</f>
        <v/>
      </c>
      <c r="E289" s="30" t="str">
        <f>IF('CZ Alfanumerické hodnoty'!B289="","",HLOOKUP('CZ Alfanumerické hodnoty'!E289,'Parametry a typy produktů'!$F$1:$CW$3,2,0))</f>
        <v/>
      </c>
      <c r="F289" s="43" t="str">
        <f>IF($B289="","",IFERROR(IF(VLOOKUP($B289,$B$2:$O288,5,0)="","",VLOOKUP($B289,$B$2:$O288,5,0)),""))</f>
        <v/>
      </c>
      <c r="G289" s="43" t="str">
        <f>IF($B289="","",IFERROR(IF(VLOOKUP($B289,$B$2:$O288,6,0)="","",VLOOKUP($B289,$B$2:$O288,6,0)),""))</f>
        <v/>
      </c>
      <c r="H289" s="43" t="str">
        <f>IF($B289="","",IFERROR(IF(VLOOKUP($B289,$B$2:$O288,7,0)="","",VLOOKUP($B289,$B$2:$O288,7,0)),""))</f>
        <v/>
      </c>
      <c r="I289" s="43" t="str">
        <f>IF($B289="","",IFERROR(IF(VLOOKUP($B289,$B$2:$O288,8,0)="","",VLOOKUP($B289,$B$2:$O288,8,0)),""))</f>
        <v/>
      </c>
      <c r="J289" s="43" t="str">
        <f>IF($B289="","",IFERROR(IF(VLOOKUP($B289,$B$2:$O288,9,0)="","",VLOOKUP($B289,$B$2:$O288,9,0)),""))</f>
        <v/>
      </c>
      <c r="K289" s="43" t="str">
        <f>IF($B289="","",IFERROR(IF(VLOOKUP($B289,$B$2:$O288,10,0)="","",VLOOKUP($B289,$B$2:$O288,10,0)),""))</f>
        <v/>
      </c>
      <c r="L289" s="43" t="str">
        <f>IF($B289="","",IFERROR(IF(VLOOKUP($B289,$B$2:$O288,11,0)="","",VLOOKUP($B289,$B$2:$O288,11,0)),""))</f>
        <v/>
      </c>
      <c r="M289" s="43" t="str">
        <f>IF($B289="","",IFERROR(IF(VLOOKUP($B289,$B$2:$O288,12,0)="","",VLOOKUP($B289,$B$2:$O288,12,0)),""))</f>
        <v/>
      </c>
      <c r="N289" s="43" t="str">
        <f>IF($B289="","",IFERROR(IF(VLOOKUP($B289,$B$2:$O288,13,0)="","",VLOOKUP($B289,$B$2:$O288,13,0)),""))</f>
        <v/>
      </c>
      <c r="O289" s="43" t="str">
        <f>IF($B289="","",IFERROR(IF(VLOOKUP($B289,$B$2:$O288,14,0)="","",VLOOKUP($B289,$B$2:$O288,14,0)),""))</f>
        <v/>
      </c>
    </row>
    <row r="290" spans="1:15" x14ac:dyDescent="0.25">
      <c r="A290" t="str" cm="1">
        <f t="array" ref="A290">IF(OR(B290="",E290=""),"",CONCATENATE(IFERROR(IF(SEARCH(B290,_xlfn.TEXTJOIN(",",TRUE,IF(E$2:E289=E290,B$2:B289,"")))&gt;0,"Duplikát parametru","Parametr OK"),"Parametr OK"),"; ",MATCH(B290,B:B,0)))</f>
        <v/>
      </c>
      <c r="B290" t="str">
        <f>IF('CZ Alfanumerické hodnoty'!B290="","",VLOOKUP('CZ Alfanumerické hodnoty'!B290,'Parametry a typy produktů'!C:D,2,0))</f>
        <v/>
      </c>
      <c r="C290" s="13" t="str" cm="1">
        <f t="array" ref="C290">IF(A290="","",_xlfn.XLOOKUP(B290,'Parametry a typy produktů'!D:D,'Parametry a typy produktů'!A:B,"Parametr nenalezen"))</f>
        <v/>
      </c>
      <c r="E290" s="30" t="str">
        <f>IF('CZ Alfanumerické hodnoty'!B290="","",HLOOKUP('CZ Alfanumerické hodnoty'!E290,'Parametry a typy produktů'!$F$1:$CW$3,2,0))</f>
        <v/>
      </c>
      <c r="F290" s="43" t="str">
        <f>IF($B290="","",IFERROR(IF(VLOOKUP($B290,$B$2:$O289,5,0)="","",VLOOKUP($B290,$B$2:$O289,5,0)),""))</f>
        <v/>
      </c>
      <c r="G290" s="43" t="str">
        <f>IF($B290="","",IFERROR(IF(VLOOKUP($B290,$B$2:$O289,6,0)="","",VLOOKUP($B290,$B$2:$O289,6,0)),""))</f>
        <v/>
      </c>
      <c r="H290" s="43" t="str">
        <f>IF($B290="","",IFERROR(IF(VLOOKUP($B290,$B$2:$O289,7,0)="","",VLOOKUP($B290,$B$2:$O289,7,0)),""))</f>
        <v/>
      </c>
      <c r="I290" s="43" t="str">
        <f>IF($B290="","",IFERROR(IF(VLOOKUP($B290,$B$2:$O289,8,0)="","",VLOOKUP($B290,$B$2:$O289,8,0)),""))</f>
        <v/>
      </c>
      <c r="J290" s="43" t="str">
        <f>IF($B290="","",IFERROR(IF(VLOOKUP($B290,$B$2:$O289,9,0)="","",VLOOKUP($B290,$B$2:$O289,9,0)),""))</f>
        <v/>
      </c>
      <c r="K290" s="43" t="str">
        <f>IF($B290="","",IFERROR(IF(VLOOKUP($B290,$B$2:$O289,10,0)="","",VLOOKUP($B290,$B$2:$O289,10,0)),""))</f>
        <v/>
      </c>
      <c r="L290" s="43" t="str">
        <f>IF($B290="","",IFERROR(IF(VLOOKUP($B290,$B$2:$O289,11,0)="","",VLOOKUP($B290,$B$2:$O289,11,0)),""))</f>
        <v/>
      </c>
      <c r="M290" s="43" t="str">
        <f>IF($B290="","",IFERROR(IF(VLOOKUP($B290,$B$2:$O289,12,0)="","",VLOOKUP($B290,$B$2:$O289,12,0)),""))</f>
        <v/>
      </c>
      <c r="N290" s="43" t="str">
        <f>IF($B290="","",IFERROR(IF(VLOOKUP($B290,$B$2:$O289,13,0)="","",VLOOKUP($B290,$B$2:$O289,13,0)),""))</f>
        <v/>
      </c>
      <c r="O290" s="43" t="str">
        <f>IF($B290="","",IFERROR(IF(VLOOKUP($B290,$B$2:$O289,14,0)="","",VLOOKUP($B290,$B$2:$O289,14,0)),""))</f>
        <v/>
      </c>
    </row>
    <row r="291" spans="1:15" x14ac:dyDescent="0.25">
      <c r="A291" t="str" cm="1">
        <f t="array" ref="A291">IF(OR(B291="",E291=""),"",CONCATENATE(IFERROR(IF(SEARCH(B291,_xlfn.TEXTJOIN(",",TRUE,IF(E$2:E290=E291,B$2:B290,"")))&gt;0,"Duplikát parametru","Parametr OK"),"Parametr OK"),"; ",MATCH(B291,B:B,0)))</f>
        <v/>
      </c>
      <c r="B291" t="str">
        <f>IF('CZ Alfanumerické hodnoty'!B291="","",VLOOKUP('CZ Alfanumerické hodnoty'!B291,'Parametry a typy produktů'!C:D,2,0))</f>
        <v/>
      </c>
      <c r="C291" s="13" t="str" cm="1">
        <f t="array" ref="C291">IF(A291="","",_xlfn.XLOOKUP(B291,'Parametry a typy produktů'!D:D,'Parametry a typy produktů'!A:B,"Parametr nenalezen"))</f>
        <v/>
      </c>
      <c r="E291" s="30" t="str">
        <f>IF('CZ Alfanumerické hodnoty'!B291="","",HLOOKUP('CZ Alfanumerické hodnoty'!E291,'Parametry a typy produktů'!$F$1:$CW$3,2,0))</f>
        <v/>
      </c>
      <c r="F291" s="43" t="str">
        <f>IF($B291="","",IFERROR(IF(VLOOKUP($B291,$B$2:$O290,5,0)="","",VLOOKUP($B291,$B$2:$O290,5,0)),""))</f>
        <v/>
      </c>
      <c r="G291" s="43" t="str">
        <f>IF($B291="","",IFERROR(IF(VLOOKUP($B291,$B$2:$O290,6,0)="","",VLOOKUP($B291,$B$2:$O290,6,0)),""))</f>
        <v/>
      </c>
      <c r="H291" s="43" t="str">
        <f>IF($B291="","",IFERROR(IF(VLOOKUP($B291,$B$2:$O290,7,0)="","",VLOOKUP($B291,$B$2:$O290,7,0)),""))</f>
        <v/>
      </c>
      <c r="I291" s="43" t="str">
        <f>IF($B291="","",IFERROR(IF(VLOOKUP($B291,$B$2:$O290,8,0)="","",VLOOKUP($B291,$B$2:$O290,8,0)),""))</f>
        <v/>
      </c>
      <c r="J291" s="43" t="str">
        <f>IF($B291="","",IFERROR(IF(VLOOKUP($B291,$B$2:$O290,9,0)="","",VLOOKUP($B291,$B$2:$O290,9,0)),""))</f>
        <v/>
      </c>
      <c r="K291" s="43" t="str">
        <f>IF($B291="","",IFERROR(IF(VLOOKUP($B291,$B$2:$O290,10,0)="","",VLOOKUP($B291,$B$2:$O290,10,0)),""))</f>
        <v/>
      </c>
      <c r="L291" s="43" t="str">
        <f>IF($B291="","",IFERROR(IF(VLOOKUP($B291,$B$2:$O290,11,0)="","",VLOOKUP($B291,$B$2:$O290,11,0)),""))</f>
        <v/>
      </c>
      <c r="M291" s="43" t="str">
        <f>IF($B291="","",IFERROR(IF(VLOOKUP($B291,$B$2:$O290,12,0)="","",VLOOKUP($B291,$B$2:$O290,12,0)),""))</f>
        <v/>
      </c>
      <c r="N291" s="43" t="str">
        <f>IF($B291="","",IFERROR(IF(VLOOKUP($B291,$B$2:$O290,13,0)="","",VLOOKUP($B291,$B$2:$O290,13,0)),""))</f>
        <v/>
      </c>
      <c r="O291" s="43" t="str">
        <f>IF($B291="","",IFERROR(IF(VLOOKUP($B291,$B$2:$O290,14,0)="","",VLOOKUP($B291,$B$2:$O290,14,0)),""))</f>
        <v/>
      </c>
    </row>
    <row r="292" spans="1:15" x14ac:dyDescent="0.25">
      <c r="A292" t="str" cm="1">
        <f t="array" ref="A292">IF(OR(B292="",E292=""),"",CONCATENATE(IFERROR(IF(SEARCH(B292,_xlfn.TEXTJOIN(",",TRUE,IF(E$2:E291=E292,B$2:B291,"")))&gt;0,"Duplikát parametru","Parametr OK"),"Parametr OK"),"; ",MATCH(B292,B:B,0)))</f>
        <v/>
      </c>
      <c r="B292" t="str">
        <f>IF('CZ Alfanumerické hodnoty'!B292="","",VLOOKUP('CZ Alfanumerické hodnoty'!B292,'Parametry a typy produktů'!C:D,2,0))</f>
        <v/>
      </c>
      <c r="C292" s="13" t="str" cm="1">
        <f t="array" ref="C292">IF(A292="","",_xlfn.XLOOKUP(B292,'Parametry a typy produktů'!D:D,'Parametry a typy produktů'!A:B,"Parametr nenalezen"))</f>
        <v/>
      </c>
      <c r="E292" s="30" t="str">
        <f>IF('CZ Alfanumerické hodnoty'!B292="","",HLOOKUP('CZ Alfanumerické hodnoty'!E292,'Parametry a typy produktů'!$F$1:$CW$3,2,0))</f>
        <v/>
      </c>
      <c r="F292" s="43" t="str">
        <f>IF($B292="","",IFERROR(IF(VLOOKUP($B292,$B$2:$O291,5,0)="","",VLOOKUP($B292,$B$2:$O291,5,0)),""))</f>
        <v/>
      </c>
      <c r="G292" s="43" t="str">
        <f>IF($B292="","",IFERROR(IF(VLOOKUP($B292,$B$2:$O291,6,0)="","",VLOOKUP($B292,$B$2:$O291,6,0)),""))</f>
        <v/>
      </c>
      <c r="H292" s="43" t="str">
        <f>IF($B292="","",IFERROR(IF(VLOOKUP($B292,$B$2:$O291,7,0)="","",VLOOKUP($B292,$B$2:$O291,7,0)),""))</f>
        <v/>
      </c>
      <c r="I292" s="43" t="str">
        <f>IF($B292="","",IFERROR(IF(VLOOKUP($B292,$B$2:$O291,8,0)="","",VLOOKUP($B292,$B$2:$O291,8,0)),""))</f>
        <v/>
      </c>
      <c r="J292" s="43" t="str">
        <f>IF($B292="","",IFERROR(IF(VLOOKUP($B292,$B$2:$O291,9,0)="","",VLOOKUP($B292,$B$2:$O291,9,0)),""))</f>
        <v/>
      </c>
      <c r="K292" s="43" t="str">
        <f>IF($B292="","",IFERROR(IF(VLOOKUP($B292,$B$2:$O291,10,0)="","",VLOOKUP($B292,$B$2:$O291,10,0)),""))</f>
        <v/>
      </c>
      <c r="L292" s="43" t="str">
        <f>IF($B292="","",IFERROR(IF(VLOOKUP($B292,$B$2:$O291,11,0)="","",VLOOKUP($B292,$B$2:$O291,11,0)),""))</f>
        <v/>
      </c>
      <c r="M292" s="43" t="str">
        <f>IF($B292="","",IFERROR(IF(VLOOKUP($B292,$B$2:$O291,12,0)="","",VLOOKUP($B292,$B$2:$O291,12,0)),""))</f>
        <v/>
      </c>
      <c r="N292" s="43" t="str">
        <f>IF($B292="","",IFERROR(IF(VLOOKUP($B292,$B$2:$O291,13,0)="","",VLOOKUP($B292,$B$2:$O291,13,0)),""))</f>
        <v/>
      </c>
      <c r="O292" s="43" t="str">
        <f>IF($B292="","",IFERROR(IF(VLOOKUP($B292,$B$2:$O291,14,0)="","",VLOOKUP($B292,$B$2:$O291,14,0)),""))</f>
        <v/>
      </c>
    </row>
    <row r="293" spans="1:15" x14ac:dyDescent="0.25">
      <c r="A293" t="str" cm="1">
        <f t="array" ref="A293">IF(OR(B293="",E293=""),"",CONCATENATE(IFERROR(IF(SEARCH(B293,_xlfn.TEXTJOIN(",",TRUE,IF(E$2:E292=E293,B$2:B292,"")))&gt;0,"Duplikát parametru","Parametr OK"),"Parametr OK"),"; ",MATCH(B293,B:B,0)))</f>
        <v/>
      </c>
      <c r="B293" t="str">
        <f>IF('CZ Alfanumerické hodnoty'!B293="","",VLOOKUP('CZ Alfanumerické hodnoty'!B293,'Parametry a typy produktů'!C:D,2,0))</f>
        <v/>
      </c>
      <c r="C293" s="13" t="str" cm="1">
        <f t="array" ref="C293">IF(A293="","",_xlfn.XLOOKUP(B293,'Parametry a typy produktů'!D:D,'Parametry a typy produktů'!A:B,"Parametr nenalezen"))</f>
        <v/>
      </c>
      <c r="E293" s="30" t="str">
        <f>IF('CZ Alfanumerické hodnoty'!B293="","",HLOOKUP('CZ Alfanumerické hodnoty'!E293,'Parametry a typy produktů'!$F$1:$CW$3,2,0))</f>
        <v/>
      </c>
      <c r="F293" s="43" t="str">
        <f>IF($B293="","",IFERROR(IF(VLOOKUP($B293,$B$2:$O292,5,0)="","",VLOOKUP($B293,$B$2:$O292,5,0)),""))</f>
        <v/>
      </c>
      <c r="G293" s="43" t="str">
        <f>IF($B293="","",IFERROR(IF(VLOOKUP($B293,$B$2:$O292,6,0)="","",VLOOKUP($B293,$B$2:$O292,6,0)),""))</f>
        <v/>
      </c>
      <c r="H293" s="43" t="str">
        <f>IF($B293="","",IFERROR(IF(VLOOKUP($B293,$B$2:$O292,7,0)="","",VLOOKUP($B293,$B$2:$O292,7,0)),""))</f>
        <v/>
      </c>
      <c r="I293" s="43" t="str">
        <f>IF($B293="","",IFERROR(IF(VLOOKUP($B293,$B$2:$O292,8,0)="","",VLOOKUP($B293,$B$2:$O292,8,0)),""))</f>
        <v/>
      </c>
      <c r="J293" s="43" t="str">
        <f>IF($B293="","",IFERROR(IF(VLOOKUP($B293,$B$2:$O292,9,0)="","",VLOOKUP($B293,$B$2:$O292,9,0)),""))</f>
        <v/>
      </c>
      <c r="K293" s="43" t="str">
        <f>IF($B293="","",IFERROR(IF(VLOOKUP($B293,$B$2:$O292,10,0)="","",VLOOKUP($B293,$B$2:$O292,10,0)),""))</f>
        <v/>
      </c>
      <c r="L293" s="43" t="str">
        <f>IF($B293="","",IFERROR(IF(VLOOKUP($B293,$B$2:$O292,11,0)="","",VLOOKUP($B293,$B$2:$O292,11,0)),""))</f>
        <v/>
      </c>
      <c r="M293" s="43" t="str">
        <f>IF($B293="","",IFERROR(IF(VLOOKUP($B293,$B$2:$O292,12,0)="","",VLOOKUP($B293,$B$2:$O292,12,0)),""))</f>
        <v/>
      </c>
      <c r="N293" s="43" t="str">
        <f>IF($B293="","",IFERROR(IF(VLOOKUP($B293,$B$2:$O292,13,0)="","",VLOOKUP($B293,$B$2:$O292,13,0)),""))</f>
        <v/>
      </c>
      <c r="O293" s="43" t="str">
        <f>IF($B293="","",IFERROR(IF(VLOOKUP($B293,$B$2:$O292,14,0)="","",VLOOKUP($B293,$B$2:$O292,14,0)),""))</f>
        <v/>
      </c>
    </row>
    <row r="294" spans="1:15" x14ac:dyDescent="0.25">
      <c r="A294" t="str" cm="1">
        <f t="array" ref="A294">IF(OR(B294="",E294=""),"",CONCATENATE(IFERROR(IF(SEARCH(B294,_xlfn.TEXTJOIN(",",TRUE,IF(E$2:E293=E294,B$2:B293,"")))&gt;0,"Duplikát parametru","Parametr OK"),"Parametr OK"),"; ",MATCH(B294,B:B,0)))</f>
        <v/>
      </c>
      <c r="B294" t="str">
        <f>IF('CZ Alfanumerické hodnoty'!B294="","",VLOOKUP('CZ Alfanumerické hodnoty'!B294,'Parametry a typy produktů'!C:D,2,0))</f>
        <v/>
      </c>
      <c r="C294" s="13" t="str" cm="1">
        <f t="array" ref="C294">IF(A294="","",_xlfn.XLOOKUP(B294,'Parametry a typy produktů'!D:D,'Parametry a typy produktů'!A:B,"Parametr nenalezen"))</f>
        <v/>
      </c>
      <c r="E294" s="30" t="str">
        <f>IF('CZ Alfanumerické hodnoty'!B294="","",HLOOKUP('CZ Alfanumerické hodnoty'!E294,'Parametry a typy produktů'!$F$1:$CW$3,2,0))</f>
        <v/>
      </c>
      <c r="F294" s="43" t="str">
        <f>IF($B294="","",IFERROR(IF(VLOOKUP($B294,$B$2:$O293,5,0)="","",VLOOKUP($B294,$B$2:$O293,5,0)),""))</f>
        <v/>
      </c>
      <c r="G294" s="43" t="str">
        <f>IF($B294="","",IFERROR(IF(VLOOKUP($B294,$B$2:$O293,6,0)="","",VLOOKUP($B294,$B$2:$O293,6,0)),""))</f>
        <v/>
      </c>
      <c r="H294" s="43" t="str">
        <f>IF($B294="","",IFERROR(IF(VLOOKUP($B294,$B$2:$O293,7,0)="","",VLOOKUP($B294,$B$2:$O293,7,0)),""))</f>
        <v/>
      </c>
      <c r="I294" s="43" t="str">
        <f>IF($B294="","",IFERROR(IF(VLOOKUP($B294,$B$2:$O293,8,0)="","",VLOOKUP($B294,$B$2:$O293,8,0)),""))</f>
        <v/>
      </c>
      <c r="J294" s="43" t="str">
        <f>IF($B294="","",IFERROR(IF(VLOOKUP($B294,$B$2:$O293,9,0)="","",VLOOKUP($B294,$B$2:$O293,9,0)),""))</f>
        <v/>
      </c>
      <c r="K294" s="43" t="str">
        <f>IF($B294="","",IFERROR(IF(VLOOKUP($B294,$B$2:$O293,10,0)="","",VLOOKUP($B294,$B$2:$O293,10,0)),""))</f>
        <v/>
      </c>
      <c r="L294" s="43" t="str">
        <f>IF($B294="","",IFERROR(IF(VLOOKUP($B294,$B$2:$O293,11,0)="","",VLOOKUP($B294,$B$2:$O293,11,0)),""))</f>
        <v/>
      </c>
      <c r="M294" s="43" t="str">
        <f>IF($B294="","",IFERROR(IF(VLOOKUP($B294,$B$2:$O293,12,0)="","",VLOOKUP($B294,$B$2:$O293,12,0)),""))</f>
        <v/>
      </c>
      <c r="N294" s="43" t="str">
        <f>IF($B294="","",IFERROR(IF(VLOOKUP($B294,$B$2:$O293,13,0)="","",VLOOKUP($B294,$B$2:$O293,13,0)),""))</f>
        <v/>
      </c>
      <c r="O294" s="43" t="str">
        <f>IF($B294="","",IFERROR(IF(VLOOKUP($B294,$B$2:$O293,14,0)="","",VLOOKUP($B294,$B$2:$O293,14,0)),""))</f>
        <v/>
      </c>
    </row>
    <row r="295" spans="1:15" x14ac:dyDescent="0.25">
      <c r="A295" t="str" cm="1">
        <f t="array" ref="A295">IF(OR(B295="",E295=""),"",CONCATENATE(IFERROR(IF(SEARCH(B295,_xlfn.TEXTJOIN(",",TRUE,IF(E$2:E294=E295,B$2:B294,"")))&gt;0,"Duplikát parametru","Parametr OK"),"Parametr OK"),"; ",MATCH(B295,B:B,0)))</f>
        <v/>
      </c>
      <c r="B295" t="str">
        <f>IF('CZ Alfanumerické hodnoty'!B295="","",VLOOKUP('CZ Alfanumerické hodnoty'!B295,'Parametry a typy produktů'!C:D,2,0))</f>
        <v/>
      </c>
      <c r="C295" s="13" t="str" cm="1">
        <f t="array" ref="C295">IF(A295="","",_xlfn.XLOOKUP(B295,'Parametry a typy produktů'!D:D,'Parametry a typy produktů'!A:B,"Parametr nenalezen"))</f>
        <v/>
      </c>
      <c r="E295" s="30" t="str">
        <f>IF('CZ Alfanumerické hodnoty'!B295="","",HLOOKUP('CZ Alfanumerické hodnoty'!E295,'Parametry a typy produktů'!$F$1:$CW$3,2,0))</f>
        <v/>
      </c>
      <c r="F295" s="43" t="str">
        <f>IF($B295="","",IFERROR(IF(VLOOKUP($B295,$B$2:$O294,5,0)="","",VLOOKUP($B295,$B$2:$O294,5,0)),""))</f>
        <v/>
      </c>
      <c r="G295" s="43" t="str">
        <f>IF($B295="","",IFERROR(IF(VLOOKUP($B295,$B$2:$O294,6,0)="","",VLOOKUP($B295,$B$2:$O294,6,0)),""))</f>
        <v/>
      </c>
      <c r="H295" s="43" t="str">
        <f>IF($B295="","",IFERROR(IF(VLOOKUP($B295,$B$2:$O294,7,0)="","",VLOOKUP($B295,$B$2:$O294,7,0)),""))</f>
        <v/>
      </c>
      <c r="I295" s="43" t="str">
        <f>IF($B295="","",IFERROR(IF(VLOOKUP($B295,$B$2:$O294,8,0)="","",VLOOKUP($B295,$B$2:$O294,8,0)),""))</f>
        <v/>
      </c>
      <c r="J295" s="43" t="str">
        <f>IF($B295="","",IFERROR(IF(VLOOKUP($B295,$B$2:$O294,9,0)="","",VLOOKUP($B295,$B$2:$O294,9,0)),""))</f>
        <v/>
      </c>
      <c r="K295" s="43" t="str">
        <f>IF($B295="","",IFERROR(IF(VLOOKUP($B295,$B$2:$O294,10,0)="","",VLOOKUP($B295,$B$2:$O294,10,0)),""))</f>
        <v/>
      </c>
      <c r="L295" s="43" t="str">
        <f>IF($B295="","",IFERROR(IF(VLOOKUP($B295,$B$2:$O294,11,0)="","",VLOOKUP($B295,$B$2:$O294,11,0)),""))</f>
        <v/>
      </c>
      <c r="M295" s="43" t="str">
        <f>IF($B295="","",IFERROR(IF(VLOOKUP($B295,$B$2:$O294,12,0)="","",VLOOKUP($B295,$B$2:$O294,12,0)),""))</f>
        <v/>
      </c>
      <c r="N295" s="43" t="str">
        <f>IF($B295="","",IFERROR(IF(VLOOKUP($B295,$B$2:$O294,13,0)="","",VLOOKUP($B295,$B$2:$O294,13,0)),""))</f>
        <v/>
      </c>
      <c r="O295" s="43" t="str">
        <f>IF($B295="","",IFERROR(IF(VLOOKUP($B295,$B$2:$O294,14,0)="","",VLOOKUP($B295,$B$2:$O294,14,0)),""))</f>
        <v/>
      </c>
    </row>
    <row r="296" spans="1:15" x14ac:dyDescent="0.25">
      <c r="A296" t="str" cm="1">
        <f t="array" ref="A296">IF(OR(B296="",E296=""),"",CONCATENATE(IFERROR(IF(SEARCH(B296,_xlfn.TEXTJOIN(",",TRUE,IF(E$2:E295=E296,B$2:B295,"")))&gt;0,"Duplikát parametru","Parametr OK"),"Parametr OK"),"; ",MATCH(B296,B:B,0)))</f>
        <v/>
      </c>
      <c r="B296" t="str">
        <f>IF('CZ Alfanumerické hodnoty'!B296="","",VLOOKUP('CZ Alfanumerické hodnoty'!B296,'Parametry a typy produktů'!C:D,2,0))</f>
        <v/>
      </c>
      <c r="C296" s="13" t="str" cm="1">
        <f t="array" ref="C296">IF(A296="","",_xlfn.XLOOKUP(B296,'Parametry a typy produktů'!D:D,'Parametry a typy produktů'!A:B,"Parametr nenalezen"))</f>
        <v/>
      </c>
      <c r="E296" s="30" t="str">
        <f>IF('CZ Alfanumerické hodnoty'!B296="","",HLOOKUP('CZ Alfanumerické hodnoty'!E296,'Parametry a typy produktů'!$F$1:$CW$3,2,0))</f>
        <v/>
      </c>
      <c r="F296" s="43" t="str">
        <f>IF($B296="","",IFERROR(IF(VLOOKUP($B296,$B$2:$O295,5,0)="","",VLOOKUP($B296,$B$2:$O295,5,0)),""))</f>
        <v/>
      </c>
      <c r="G296" s="43" t="str">
        <f>IF($B296="","",IFERROR(IF(VLOOKUP($B296,$B$2:$O295,6,0)="","",VLOOKUP($B296,$B$2:$O295,6,0)),""))</f>
        <v/>
      </c>
      <c r="H296" s="43" t="str">
        <f>IF($B296="","",IFERROR(IF(VLOOKUP($B296,$B$2:$O295,7,0)="","",VLOOKUP($B296,$B$2:$O295,7,0)),""))</f>
        <v/>
      </c>
      <c r="I296" s="43" t="str">
        <f>IF($B296="","",IFERROR(IF(VLOOKUP($B296,$B$2:$O295,8,0)="","",VLOOKUP($B296,$B$2:$O295,8,0)),""))</f>
        <v/>
      </c>
      <c r="J296" s="43" t="str">
        <f>IF($B296="","",IFERROR(IF(VLOOKUP($B296,$B$2:$O295,9,0)="","",VLOOKUP($B296,$B$2:$O295,9,0)),""))</f>
        <v/>
      </c>
      <c r="K296" s="43" t="str">
        <f>IF($B296="","",IFERROR(IF(VLOOKUP($B296,$B$2:$O295,10,0)="","",VLOOKUP($B296,$B$2:$O295,10,0)),""))</f>
        <v/>
      </c>
      <c r="L296" s="43" t="str">
        <f>IF($B296="","",IFERROR(IF(VLOOKUP($B296,$B$2:$O295,11,0)="","",VLOOKUP($B296,$B$2:$O295,11,0)),""))</f>
        <v/>
      </c>
      <c r="M296" s="43" t="str">
        <f>IF($B296="","",IFERROR(IF(VLOOKUP($B296,$B$2:$O295,12,0)="","",VLOOKUP($B296,$B$2:$O295,12,0)),""))</f>
        <v/>
      </c>
      <c r="N296" s="43" t="str">
        <f>IF($B296="","",IFERROR(IF(VLOOKUP($B296,$B$2:$O295,13,0)="","",VLOOKUP($B296,$B$2:$O295,13,0)),""))</f>
        <v/>
      </c>
      <c r="O296" s="43" t="str">
        <f>IF($B296="","",IFERROR(IF(VLOOKUP($B296,$B$2:$O295,14,0)="","",VLOOKUP($B296,$B$2:$O295,14,0)),""))</f>
        <v/>
      </c>
    </row>
    <row r="297" spans="1:15" x14ac:dyDescent="0.25">
      <c r="A297" t="str" cm="1">
        <f t="array" ref="A297">IF(OR(B297="",E297=""),"",CONCATENATE(IFERROR(IF(SEARCH(B297,_xlfn.TEXTJOIN(",",TRUE,IF(E$2:E296=E297,B$2:B296,"")))&gt;0,"Duplikát parametru","Parametr OK"),"Parametr OK"),"; ",MATCH(B297,B:B,0)))</f>
        <v/>
      </c>
      <c r="B297" t="str">
        <f>IF('CZ Alfanumerické hodnoty'!B297="","",VLOOKUP('CZ Alfanumerické hodnoty'!B297,'Parametry a typy produktů'!C:D,2,0))</f>
        <v/>
      </c>
      <c r="C297" s="13" t="str" cm="1">
        <f t="array" ref="C297">IF(A297="","",_xlfn.XLOOKUP(B297,'Parametry a typy produktů'!D:D,'Parametry a typy produktů'!A:B,"Parametr nenalezen"))</f>
        <v/>
      </c>
      <c r="E297" s="30" t="str">
        <f>IF('CZ Alfanumerické hodnoty'!B297="","",HLOOKUP('CZ Alfanumerické hodnoty'!E297,'Parametry a typy produktů'!$F$1:$CW$3,2,0))</f>
        <v/>
      </c>
      <c r="F297" s="43" t="str">
        <f>IF($B297="","",IFERROR(IF(VLOOKUP($B297,$B$2:$O296,5,0)="","",VLOOKUP($B297,$B$2:$O296,5,0)),""))</f>
        <v/>
      </c>
      <c r="G297" s="43" t="str">
        <f>IF($B297="","",IFERROR(IF(VLOOKUP($B297,$B$2:$O296,6,0)="","",VLOOKUP($B297,$B$2:$O296,6,0)),""))</f>
        <v/>
      </c>
      <c r="H297" s="43" t="str">
        <f>IF($B297="","",IFERROR(IF(VLOOKUP($B297,$B$2:$O296,7,0)="","",VLOOKUP($B297,$B$2:$O296,7,0)),""))</f>
        <v/>
      </c>
      <c r="I297" s="43" t="str">
        <f>IF($B297="","",IFERROR(IF(VLOOKUP($B297,$B$2:$O296,8,0)="","",VLOOKUP($B297,$B$2:$O296,8,0)),""))</f>
        <v/>
      </c>
      <c r="J297" s="43" t="str">
        <f>IF($B297="","",IFERROR(IF(VLOOKUP($B297,$B$2:$O296,9,0)="","",VLOOKUP($B297,$B$2:$O296,9,0)),""))</f>
        <v/>
      </c>
      <c r="K297" s="43" t="str">
        <f>IF($B297="","",IFERROR(IF(VLOOKUP($B297,$B$2:$O296,10,0)="","",VLOOKUP($B297,$B$2:$O296,10,0)),""))</f>
        <v/>
      </c>
      <c r="L297" s="43" t="str">
        <f>IF($B297="","",IFERROR(IF(VLOOKUP($B297,$B$2:$O296,11,0)="","",VLOOKUP($B297,$B$2:$O296,11,0)),""))</f>
        <v/>
      </c>
      <c r="M297" s="43" t="str">
        <f>IF($B297="","",IFERROR(IF(VLOOKUP($B297,$B$2:$O296,12,0)="","",VLOOKUP($B297,$B$2:$O296,12,0)),""))</f>
        <v/>
      </c>
      <c r="N297" s="43" t="str">
        <f>IF($B297="","",IFERROR(IF(VLOOKUP($B297,$B$2:$O296,13,0)="","",VLOOKUP($B297,$B$2:$O296,13,0)),""))</f>
        <v/>
      </c>
      <c r="O297" s="43" t="str">
        <f>IF($B297="","",IFERROR(IF(VLOOKUP($B297,$B$2:$O296,14,0)="","",VLOOKUP($B297,$B$2:$O296,14,0)),""))</f>
        <v/>
      </c>
    </row>
    <row r="298" spans="1:15" x14ac:dyDescent="0.25">
      <c r="A298" t="str" cm="1">
        <f t="array" ref="A298">IF(OR(B298="",E298=""),"",CONCATENATE(IFERROR(IF(SEARCH(B298,_xlfn.TEXTJOIN(",",TRUE,IF(E$2:E297=E298,B$2:B297,"")))&gt;0,"Duplikát parametru","Parametr OK"),"Parametr OK"),"; ",MATCH(B298,B:B,0)))</f>
        <v/>
      </c>
      <c r="B298" t="str">
        <f>IF('CZ Alfanumerické hodnoty'!B298="","",VLOOKUP('CZ Alfanumerické hodnoty'!B298,'Parametry a typy produktů'!C:D,2,0))</f>
        <v/>
      </c>
      <c r="C298" s="13" t="str" cm="1">
        <f t="array" ref="C298">IF(A298="","",_xlfn.XLOOKUP(B298,'Parametry a typy produktů'!D:D,'Parametry a typy produktů'!A:B,"Parametr nenalezen"))</f>
        <v/>
      </c>
      <c r="E298" s="30" t="str">
        <f>IF('CZ Alfanumerické hodnoty'!B298="","",HLOOKUP('CZ Alfanumerické hodnoty'!E298,'Parametry a typy produktů'!$F$1:$CW$3,2,0))</f>
        <v/>
      </c>
      <c r="F298" s="43" t="str">
        <f>IF($B298="","",IFERROR(IF(VLOOKUP($B298,$B$2:$O297,5,0)="","",VLOOKUP($B298,$B$2:$O297,5,0)),""))</f>
        <v/>
      </c>
      <c r="G298" s="43" t="str">
        <f>IF($B298="","",IFERROR(IF(VLOOKUP($B298,$B$2:$O297,6,0)="","",VLOOKUP($B298,$B$2:$O297,6,0)),""))</f>
        <v/>
      </c>
      <c r="H298" s="43" t="str">
        <f>IF($B298="","",IFERROR(IF(VLOOKUP($B298,$B$2:$O297,7,0)="","",VLOOKUP($B298,$B$2:$O297,7,0)),""))</f>
        <v/>
      </c>
      <c r="I298" s="43" t="str">
        <f>IF($B298="","",IFERROR(IF(VLOOKUP($B298,$B$2:$O297,8,0)="","",VLOOKUP($B298,$B$2:$O297,8,0)),""))</f>
        <v/>
      </c>
      <c r="J298" s="43" t="str">
        <f>IF($B298="","",IFERROR(IF(VLOOKUP($B298,$B$2:$O297,9,0)="","",VLOOKUP($B298,$B$2:$O297,9,0)),""))</f>
        <v/>
      </c>
      <c r="K298" s="43" t="str">
        <f>IF($B298="","",IFERROR(IF(VLOOKUP($B298,$B$2:$O297,10,0)="","",VLOOKUP($B298,$B$2:$O297,10,0)),""))</f>
        <v/>
      </c>
      <c r="L298" s="43" t="str">
        <f>IF($B298="","",IFERROR(IF(VLOOKUP($B298,$B$2:$O297,11,0)="","",VLOOKUP($B298,$B$2:$O297,11,0)),""))</f>
        <v/>
      </c>
      <c r="M298" s="43" t="str">
        <f>IF($B298="","",IFERROR(IF(VLOOKUP($B298,$B$2:$O297,12,0)="","",VLOOKUP($B298,$B$2:$O297,12,0)),""))</f>
        <v/>
      </c>
      <c r="N298" s="43" t="str">
        <f>IF($B298="","",IFERROR(IF(VLOOKUP($B298,$B$2:$O297,13,0)="","",VLOOKUP($B298,$B$2:$O297,13,0)),""))</f>
        <v/>
      </c>
      <c r="O298" s="43" t="str">
        <f>IF($B298="","",IFERROR(IF(VLOOKUP($B298,$B$2:$O297,14,0)="","",VLOOKUP($B298,$B$2:$O297,14,0)),""))</f>
        <v/>
      </c>
    </row>
    <row r="299" spans="1:15" x14ac:dyDescent="0.25">
      <c r="A299" t="str" cm="1">
        <f t="array" ref="A299">IF(OR(B299="",E299=""),"",CONCATENATE(IFERROR(IF(SEARCH(B299,_xlfn.TEXTJOIN(",",TRUE,IF(E$2:E298=E299,B$2:B298,"")))&gt;0,"Duplikát parametru","Parametr OK"),"Parametr OK"),"; ",MATCH(B299,B:B,0)))</f>
        <v/>
      </c>
      <c r="B299" t="str">
        <f>IF('CZ Alfanumerické hodnoty'!B299="","",VLOOKUP('CZ Alfanumerické hodnoty'!B299,'Parametry a typy produktů'!C:D,2,0))</f>
        <v/>
      </c>
      <c r="C299" s="13" t="str" cm="1">
        <f t="array" ref="C299">IF(A299="","",_xlfn.XLOOKUP(B299,'Parametry a typy produktů'!D:D,'Parametry a typy produktů'!A:B,"Parametr nenalezen"))</f>
        <v/>
      </c>
      <c r="E299" s="30" t="str">
        <f>IF('CZ Alfanumerické hodnoty'!B299="","",HLOOKUP('CZ Alfanumerické hodnoty'!E299,'Parametry a typy produktů'!$F$1:$CW$3,2,0))</f>
        <v/>
      </c>
      <c r="F299" s="43" t="str">
        <f>IF($B299="","",IFERROR(IF(VLOOKUP($B299,$B$2:$O298,5,0)="","",VLOOKUP($B299,$B$2:$O298,5,0)),""))</f>
        <v/>
      </c>
      <c r="G299" s="43" t="str">
        <f>IF($B299="","",IFERROR(IF(VLOOKUP($B299,$B$2:$O298,6,0)="","",VLOOKUP($B299,$B$2:$O298,6,0)),""))</f>
        <v/>
      </c>
      <c r="H299" s="43" t="str">
        <f>IF($B299="","",IFERROR(IF(VLOOKUP($B299,$B$2:$O298,7,0)="","",VLOOKUP($B299,$B$2:$O298,7,0)),""))</f>
        <v/>
      </c>
      <c r="I299" s="43" t="str">
        <f>IF($B299="","",IFERROR(IF(VLOOKUP($B299,$B$2:$O298,8,0)="","",VLOOKUP($B299,$B$2:$O298,8,0)),""))</f>
        <v/>
      </c>
      <c r="J299" s="43" t="str">
        <f>IF($B299="","",IFERROR(IF(VLOOKUP($B299,$B$2:$O298,9,0)="","",VLOOKUP($B299,$B$2:$O298,9,0)),""))</f>
        <v/>
      </c>
      <c r="K299" s="43" t="str">
        <f>IF($B299="","",IFERROR(IF(VLOOKUP($B299,$B$2:$O298,10,0)="","",VLOOKUP($B299,$B$2:$O298,10,0)),""))</f>
        <v/>
      </c>
      <c r="L299" s="43" t="str">
        <f>IF($B299="","",IFERROR(IF(VLOOKUP($B299,$B$2:$O298,11,0)="","",VLOOKUP($B299,$B$2:$O298,11,0)),""))</f>
        <v/>
      </c>
      <c r="M299" s="43" t="str">
        <f>IF($B299="","",IFERROR(IF(VLOOKUP($B299,$B$2:$O298,12,0)="","",VLOOKUP($B299,$B$2:$O298,12,0)),""))</f>
        <v/>
      </c>
      <c r="N299" s="43" t="str">
        <f>IF($B299="","",IFERROR(IF(VLOOKUP($B299,$B$2:$O298,13,0)="","",VLOOKUP($B299,$B$2:$O298,13,0)),""))</f>
        <v/>
      </c>
      <c r="O299" s="43" t="str">
        <f>IF($B299="","",IFERROR(IF(VLOOKUP($B299,$B$2:$O298,14,0)="","",VLOOKUP($B299,$B$2:$O298,14,0)),""))</f>
        <v/>
      </c>
    </row>
    <row r="300" spans="1:15" x14ac:dyDescent="0.25">
      <c r="A300" t="str" cm="1">
        <f t="array" ref="A300">IF(OR(B300="",E300=""),"",CONCATENATE(IFERROR(IF(SEARCH(B300,_xlfn.TEXTJOIN(",",TRUE,IF(E$2:E299=E300,B$2:B299,"")))&gt;0,"Duplikát parametru","Parametr OK"),"Parametr OK"),"; ",MATCH(B300,B:B,0)))</f>
        <v/>
      </c>
      <c r="B300" t="str">
        <f>IF('CZ Alfanumerické hodnoty'!B300="","",VLOOKUP('CZ Alfanumerické hodnoty'!B300,'Parametry a typy produktů'!C:D,2,0))</f>
        <v/>
      </c>
      <c r="C300" s="13" t="str" cm="1">
        <f t="array" ref="C300">IF(A300="","",_xlfn.XLOOKUP(B300,'Parametry a typy produktů'!D:D,'Parametry a typy produktů'!A:B,"Parametr nenalezen"))</f>
        <v/>
      </c>
      <c r="E300" s="30" t="str">
        <f>IF('CZ Alfanumerické hodnoty'!B300="","",HLOOKUP('CZ Alfanumerické hodnoty'!E300,'Parametry a typy produktů'!$F$1:$CW$3,2,0))</f>
        <v/>
      </c>
      <c r="F300" s="43" t="str">
        <f>IF($B300="","",IFERROR(IF(VLOOKUP($B300,$B$2:$O299,5,0)="","",VLOOKUP($B300,$B$2:$O299,5,0)),""))</f>
        <v/>
      </c>
      <c r="G300" s="43" t="str">
        <f>IF($B300="","",IFERROR(IF(VLOOKUP($B300,$B$2:$O299,6,0)="","",VLOOKUP($B300,$B$2:$O299,6,0)),""))</f>
        <v/>
      </c>
      <c r="H300" s="43" t="str">
        <f>IF($B300="","",IFERROR(IF(VLOOKUP($B300,$B$2:$O299,7,0)="","",VLOOKUP($B300,$B$2:$O299,7,0)),""))</f>
        <v/>
      </c>
      <c r="I300" s="43" t="str">
        <f>IF($B300="","",IFERROR(IF(VLOOKUP($B300,$B$2:$O299,8,0)="","",VLOOKUP($B300,$B$2:$O299,8,0)),""))</f>
        <v/>
      </c>
      <c r="J300" s="43" t="str">
        <f>IF($B300="","",IFERROR(IF(VLOOKUP($B300,$B$2:$O299,9,0)="","",VLOOKUP($B300,$B$2:$O299,9,0)),""))</f>
        <v/>
      </c>
      <c r="K300" s="43" t="str">
        <f>IF($B300="","",IFERROR(IF(VLOOKUP($B300,$B$2:$O299,10,0)="","",VLOOKUP($B300,$B$2:$O299,10,0)),""))</f>
        <v/>
      </c>
      <c r="L300" s="43" t="str">
        <f>IF($B300="","",IFERROR(IF(VLOOKUP($B300,$B$2:$O299,11,0)="","",VLOOKUP($B300,$B$2:$O299,11,0)),""))</f>
        <v/>
      </c>
      <c r="M300" s="43" t="str">
        <f>IF($B300="","",IFERROR(IF(VLOOKUP($B300,$B$2:$O299,12,0)="","",VLOOKUP($B300,$B$2:$O299,12,0)),""))</f>
        <v/>
      </c>
      <c r="N300" s="43" t="str">
        <f>IF($B300="","",IFERROR(IF(VLOOKUP($B300,$B$2:$O299,13,0)="","",VLOOKUP($B300,$B$2:$O299,13,0)),""))</f>
        <v/>
      </c>
      <c r="O300" s="43" t="str">
        <f>IF($B300="","",IFERROR(IF(VLOOKUP($B300,$B$2:$O299,14,0)="","",VLOOKUP($B300,$B$2:$O299,14,0)),""))</f>
        <v/>
      </c>
    </row>
  </sheetData>
  <autoFilter ref="A1:P300" xr:uid="{00000000-0009-0000-0000-000002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1">
    <mergeCell ref="F1:P1"/>
  </mergeCells>
  <conditionalFormatting sqref="A2:A300">
    <cfRule type="containsText" dxfId="10" priority="19" operator="containsText" text="Parametr OK">
      <formula>NOT(ISERROR(SEARCH("Parametr OK",A2)))</formula>
    </cfRule>
    <cfRule type="containsText" dxfId="9" priority="20" operator="containsText" text="Duplikát parametru">
      <formula>NOT(ISERROR(SEARCH("Duplikát parametru",A2)))</formula>
    </cfRule>
  </conditionalFormatting>
  <conditionalFormatting sqref="C2 C5:C40 C42:C300">
    <cfRule type="containsText" dxfId="8" priority="18" operator="containsText" text="Parametr nenalezen">
      <formula>NOT(ISERROR(SEARCH("Parametr nenalezen",C2)))</formula>
    </cfRule>
  </conditionalFormatting>
  <conditionalFormatting sqref="C3">
    <cfRule type="containsText" dxfId="7" priority="13" operator="containsText" text="Parametr nenalezen">
      <formula>NOT(ISERROR(SEARCH("Parametr nenalezen",C3)))</formula>
    </cfRule>
  </conditionalFormatting>
  <conditionalFormatting sqref="C4">
    <cfRule type="containsText" dxfId="6" priority="10" operator="containsText" text="Parametr nenalezen">
      <formula>NOT(ISERROR(SEARCH("Parametr nenalezen",C4)))</formula>
    </cfRule>
  </conditionalFormatting>
  <conditionalFormatting sqref="C41">
    <cfRule type="containsText" dxfId="5" priority="1" operator="containsText" text="Parametr nenalezen">
      <formula>NOT(ISERROR(SEARCH("Parametr nenalezen",C41)))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0"/>
  <sheetViews>
    <sheetView zoomScaleNormal="100"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C128" sqref="C128"/>
    </sheetView>
  </sheetViews>
  <sheetFormatPr defaultRowHeight="15" x14ac:dyDescent="0.25"/>
  <cols>
    <col min="1" max="1" width="21.5703125" bestFit="1" customWidth="1"/>
    <col min="2" max="2" width="21.7109375" bestFit="1" customWidth="1"/>
    <col min="3" max="3" width="19.140625" bestFit="1" customWidth="1"/>
    <col min="4" max="4" width="27.5703125" hidden="1" customWidth="1"/>
    <col min="5" max="5" width="25" bestFit="1" customWidth="1"/>
    <col min="6" max="7" width="19.140625" style="31" bestFit="1" customWidth="1"/>
    <col min="8" max="8" width="15.85546875" style="31" bestFit="1" customWidth="1"/>
    <col min="9" max="10" width="10.5703125" style="31" customWidth="1"/>
    <col min="11" max="11" width="15.85546875" style="31" bestFit="1" customWidth="1"/>
    <col min="12" max="12" width="15.7109375" style="31" bestFit="1" customWidth="1"/>
    <col min="13" max="13" width="15.85546875" style="31" bestFit="1" customWidth="1"/>
    <col min="14" max="15" width="10.5703125" style="31" customWidth="1"/>
    <col min="16" max="16" width="18.5703125" bestFit="1" customWidth="1"/>
    <col min="17" max="17" width="9.5703125" bestFit="1" customWidth="1"/>
    <col min="18" max="18" width="11.85546875" bestFit="1" customWidth="1"/>
  </cols>
  <sheetData>
    <row r="1" spans="1:16" x14ac:dyDescent="0.25">
      <c r="A1" s="10" t="s">
        <v>41</v>
      </c>
      <c r="B1" s="9" t="s">
        <v>5</v>
      </c>
      <c r="C1" s="9" t="s">
        <v>42</v>
      </c>
      <c r="D1" s="9"/>
      <c r="E1" s="9" t="s">
        <v>6</v>
      </c>
      <c r="F1" s="47" t="s">
        <v>40</v>
      </c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x14ac:dyDescent="0.25">
      <c r="A2" t="s">
        <v>479</v>
      </c>
      <c r="B2" t="str">
        <f>IF('CZ Alfanumerické hodnoty'!B2="","",VLOOKUP('CZ Alfanumerické hodnoty'!B2,'Parametry a typy produktů'!C:E,3,0))</f>
        <v>Outdoor / indoor usage</v>
      </c>
      <c r="C2" s="13" t="str" cm="1">
        <f t="array" ref="C2:D2">IF(A2="","",_xlfn.XLOOKUP(B2,'Parametry a typy produktů'!E:E,'Parametry a typy produktů'!A:B,"Parametr nenalezen"))</f>
        <v>Číselníková hodnota</v>
      </c>
      <c r="D2">
        <v>0</v>
      </c>
      <c r="E2" s="30" t="str">
        <f>IF('CZ Alfanumerické hodnoty'!B2="","",HLOOKUP('CZ Alfanumerické hodnoty'!E2,'Parametry a typy produktů'!$F$1:$AW$3,3,0))</f>
        <v>Antennas</v>
      </c>
      <c r="F2" s="31" t="s">
        <v>233</v>
      </c>
      <c r="G2" s="31" t="s">
        <v>234</v>
      </c>
      <c r="H2" s="43"/>
    </row>
    <row r="3" spans="1:16" x14ac:dyDescent="0.25">
      <c r="A3" t="str" cm="1">
        <f t="array" ref="A3">IF(OR(B3="",E3=""),"",CONCATENATE(IFERROR(IF(SEARCH(B3,_xlfn.TEXTJOIN(",",TRUE,IF(E$2:E2=E3,B$2:B2,"")))&gt;0,"Duplikát parametru","Parametr OK"),"Parametr OK"),"; ",MATCH(B3,B:B,0)))</f>
        <v>Parametr OK; 3</v>
      </c>
      <c r="B3" t="str">
        <f>IF('CZ Alfanumerické hodnoty'!B3="","",VLOOKUP('CZ Alfanumerické hodnoty'!B3,'Parametry a typy produktů'!C:E,3,0))</f>
        <v>Frequency bands</v>
      </c>
      <c r="C3" s="13" t="str" cm="1">
        <f t="array" ref="C3:D3">IF(A3="","",_xlfn.XLOOKUP(B3,'Parametry a typy produktů'!E:E,'Parametry a typy produktů'!A:B,"Parametr nenalezen"))</f>
        <v>Multihodnota</v>
      </c>
      <c r="D3">
        <v>0</v>
      </c>
      <c r="E3" s="30" t="str">
        <f>IF('CZ Alfanumerické hodnoty'!B3="","",HLOOKUP('CZ Alfanumerické hodnoty'!E3,'Parametry a typy produktů'!$F$1:$AW$3,3,0))</f>
        <v>Antennas</v>
      </c>
      <c r="F3" s="31" t="s">
        <v>734</v>
      </c>
      <c r="G3" s="43" t="str">
        <f>IF($B3="","",IFERROR(IF(VLOOKUP($B3,$B$2:$O2,6,0)="","",VLOOKUP($B3,$B$2:$O2,6,0)),""))</f>
        <v/>
      </c>
      <c r="H3" s="43" t="str">
        <f>IF($B3="","",IFERROR(IF(VLOOKUP($B3,$B$2:$O2,7,0)="","",VLOOKUP($B3,$B$2:$O2,7,0)),""))</f>
        <v/>
      </c>
      <c r="I3" s="43" t="str">
        <f>IF($B3="","",IFERROR(IF(VLOOKUP($B3,$B$2:$O2,8,0)="","",VLOOKUP($B3,$B$2:$O2,8,0)),""))</f>
        <v/>
      </c>
      <c r="J3" s="43" t="str">
        <f>IF($B3="","",IFERROR(IF(VLOOKUP($B3,$B$2:$O2,9,0)="","",VLOOKUP($B3,$B$2:$O2,9,0)),""))</f>
        <v/>
      </c>
      <c r="K3" s="43" t="str">
        <f>IF($B3="","",IFERROR(IF(VLOOKUP($B3,$B$2:$O2,10,0)="","",VLOOKUP($B3,$B$2:$O2,10,0)),""))</f>
        <v/>
      </c>
      <c r="L3" s="43" t="str">
        <f>IF($B3="","",IFERROR(IF(VLOOKUP($B3,$B$2:$O2,11,0)="","",VLOOKUP($B3,$B$2:$O2,11,0)),""))</f>
        <v/>
      </c>
      <c r="M3" s="43" t="str">
        <f>IF($B3="","",IFERROR(IF(VLOOKUP($B3,$B$2:$O2,12,0)="","",VLOOKUP($B3,$B$2:$O2,12,0)),""))</f>
        <v/>
      </c>
      <c r="N3" s="43" t="str">
        <f>IF($B3="","",IFERROR(IF(VLOOKUP($B3,$B$2:$O2,13,0)="","",VLOOKUP($B3,$B$2:$O2,13,0)),""))</f>
        <v/>
      </c>
      <c r="O3" s="43" t="str">
        <f>IF($B3="","",IFERROR(IF(VLOOKUP($B3,$B$2:$O2,14,0)="","",VLOOKUP($B3,$B$2:$O2,14,0)),""))</f>
        <v/>
      </c>
    </row>
    <row r="4" spans="1:16" x14ac:dyDescent="0.25">
      <c r="A4" t="str" cm="1">
        <f t="array" ref="A4">IF(OR(B4="",E4=""),"",CONCATENATE(IFERROR(IF(SEARCH(B4,_xlfn.TEXTJOIN(",",TRUE,IF(E$2:E3=E4,B$2:B3,"")))&gt;0,"Duplikát parametru","Parametr OK"),"Parametr OK"),"; ",MATCH(B4,B:B,0)))</f>
        <v>Parametr OK; 4</v>
      </c>
      <c r="B4" t="str">
        <f>IF('CZ Alfanumerické hodnoty'!B4="","",VLOOKUP('CZ Alfanumerické hodnoty'!B4,'Parametry a typy produktů'!C:E,3,0))</f>
        <v>Frequency range (MHz)</v>
      </c>
      <c r="C4" s="13" t="str" cm="1">
        <f t="array" ref="C4:D4">IF(A4="","",_xlfn.XLOOKUP(B4,'Parametry a typy produktů'!E:E,'Parametry a typy produktů'!A:B,"Parametr nenalezen"))</f>
        <v>Číselníková hodnota</v>
      </c>
      <c r="D4" t="str">
        <v>MHz</v>
      </c>
      <c r="E4" s="30" t="str">
        <f>IF('CZ Alfanumerické hodnoty'!B4="","",HLOOKUP('CZ Alfanumerické hodnoty'!E4,'Parametry a typy produktů'!$F$1:$AW$3,3,0))</f>
        <v>Antennas</v>
      </c>
      <c r="F4" s="31" t="s">
        <v>499</v>
      </c>
      <c r="G4" s="31" t="s">
        <v>500</v>
      </c>
      <c r="H4" s="31" t="s">
        <v>501</v>
      </c>
      <c r="I4" s="43" t="str">
        <f>IF($B4="","",IFERROR(IF(VLOOKUP($B4,$B$2:$O3,8,0)="","",VLOOKUP($B4,$B$2:$O3,8,0)),""))</f>
        <v/>
      </c>
      <c r="J4" s="43" t="str">
        <f>IF($B4="","",IFERROR(IF(VLOOKUP($B4,$B$2:$O3,9,0)="","",VLOOKUP($B4,$B$2:$O3,9,0)),""))</f>
        <v/>
      </c>
      <c r="K4" s="43" t="str">
        <f>IF($B4="","",IFERROR(IF(VLOOKUP($B4,$B$2:$O3,10,0)="","",VLOOKUP($B4,$B$2:$O3,10,0)),""))</f>
        <v/>
      </c>
      <c r="L4" s="43" t="str">
        <f>IF($B4="","",IFERROR(IF(VLOOKUP($B4,$B$2:$O3,11,0)="","",VLOOKUP($B4,$B$2:$O3,11,0)),""))</f>
        <v/>
      </c>
      <c r="M4" s="43" t="str">
        <f>IF($B4="","",IFERROR(IF(VLOOKUP($B4,$B$2:$O3,12,0)="","",VLOOKUP($B4,$B$2:$O3,12,0)),""))</f>
        <v/>
      </c>
      <c r="N4" s="43" t="str">
        <f>IF($B4="","",IFERROR(IF(VLOOKUP($B4,$B$2:$O3,13,0)="","",VLOOKUP($B4,$B$2:$O3,13,0)),""))</f>
        <v/>
      </c>
      <c r="O4" s="43" t="str">
        <f>IF($B4="","",IFERROR(IF(VLOOKUP($B4,$B$2:$O3,14,0)="","",VLOOKUP($B4,$B$2:$O3,14,0)),""))</f>
        <v/>
      </c>
    </row>
    <row r="5" spans="1:16" x14ac:dyDescent="0.25">
      <c r="A5" t="str" cm="1">
        <f t="array" ref="A5">IF(OR(B5="",E5=""),"",CONCATENATE(IFERROR(IF(SEARCH(B5,_xlfn.TEXTJOIN(",",TRUE,IF(E$2:E4=E5,B$2:B4,"")))&gt;0,"Duplikát parametru","Parametr OK"),"Parametr OK"),"; ",MATCH(B5,B:B,0)))</f>
        <v>Parametr OK; 5</v>
      </c>
      <c r="B5" t="str">
        <f>IF('CZ Alfanumerické hodnoty'!B5="","",VLOOKUP('CZ Alfanumerické hodnoty'!B5,'Parametry a typy produktů'!C:E,3,0))</f>
        <v>Cable type</v>
      </c>
      <c r="C5" s="13" t="str" cm="1">
        <f t="array" ref="C5:D5">IF(A5="","",_xlfn.XLOOKUP(B5,'Parametry a typy produktů'!E:E,'Parametry a typy produktů'!A:B,"Parametr nenalezen"))</f>
        <v>Číselníková hodnota</v>
      </c>
      <c r="D5">
        <v>0</v>
      </c>
      <c r="E5" s="30" t="str">
        <f>IF('CZ Alfanumerické hodnoty'!B5="","",HLOOKUP('CZ Alfanumerické hodnoty'!E5,'Parametry a typy produktů'!$F$1:$AW$3,3,0))</f>
        <v>Cable</v>
      </c>
      <c r="F5" s="43" t="s">
        <v>94</v>
      </c>
      <c r="G5" s="43" t="s">
        <v>235</v>
      </c>
      <c r="H5" s="43" t="s">
        <v>236</v>
      </c>
      <c r="I5" s="43" t="s">
        <v>237</v>
      </c>
      <c r="J5" s="43" t="s">
        <v>238</v>
      </c>
      <c r="K5" s="43" t="str">
        <f>IF($B5="","",IFERROR(IF(VLOOKUP($B5,$B$2:$O4,10,0)="","",VLOOKUP($B5,$B$2:$O4,10,0)),""))</f>
        <v/>
      </c>
      <c r="L5" s="43" t="str">
        <f>IF($B5="","",IFERROR(IF(VLOOKUP($B5,$B$2:$O4,11,0)="","",VLOOKUP($B5,$B$2:$O4,11,0)),""))</f>
        <v/>
      </c>
      <c r="M5" s="43" t="str">
        <f>IF($B5="","",IFERROR(IF(VLOOKUP($B5,$B$2:$O4,12,0)="","",VLOOKUP($B5,$B$2:$O4,12,0)),""))</f>
        <v/>
      </c>
      <c r="N5" s="43" t="str">
        <f>IF($B5="","",IFERROR(IF(VLOOKUP($B5,$B$2:$O4,13,0)="","",VLOOKUP($B5,$B$2:$O4,13,0)),""))</f>
        <v/>
      </c>
      <c r="O5" s="43" t="str">
        <f>IF($B5="","",IFERROR(IF(VLOOKUP($B5,$B$2:$O4,14,0)="","",VLOOKUP($B5,$B$2:$O4,14,0)),""))</f>
        <v/>
      </c>
    </row>
    <row r="6" spans="1:16" x14ac:dyDescent="0.25">
      <c r="A6" t="str" cm="1">
        <f t="array" ref="A6">IF(OR(B6="",E6=""),"",CONCATENATE(IFERROR(IF(SEARCH(B6,_xlfn.TEXTJOIN(",",TRUE,IF(E$2:E5=E6,B$2:B5,"")))&gt;0,"Duplikát parametru","Parametr OK"),"Parametr OK"),"; ",MATCH(B6,B:B,0)))</f>
        <v>Parametr OK; 6</v>
      </c>
      <c r="B6" t="str">
        <f>IF('CZ Alfanumerické hodnoty'!B6="","",VLOOKUP('CZ Alfanumerické hodnoty'!B6,'Parametry a typy produktů'!C:E,3,0))</f>
        <v>USB version</v>
      </c>
      <c r="C6" s="13" t="str" cm="1">
        <f t="array" ref="C6:D6">IF(A6="","",_xlfn.XLOOKUP(B6,'Parametry a typy produktů'!E:E,'Parametry a typy produktů'!A:B,"Parametr nenalezen"))</f>
        <v>Číselníková hodnota</v>
      </c>
      <c r="D6">
        <v>0</v>
      </c>
      <c r="E6" s="30" t="str">
        <f>IF('CZ Alfanumerické hodnoty'!B6="","",HLOOKUP('CZ Alfanumerické hodnoty'!E6,'Parametry a typy produktů'!$F$1:$AW$3,3,0))</f>
        <v>Cable</v>
      </c>
      <c r="F6" s="43" t="s">
        <v>23</v>
      </c>
      <c r="G6" s="43" t="s">
        <v>98</v>
      </c>
      <c r="H6" s="43" t="s">
        <v>99</v>
      </c>
      <c r="I6" s="43" t="str">
        <f>IF($B6="","",IFERROR(IF(VLOOKUP($B6,$B$2:$O5,8,0)="","",VLOOKUP($B6,$B$2:$O5,8,0)),""))</f>
        <v/>
      </c>
      <c r="J6" s="43" t="str">
        <f>IF($B6="","",IFERROR(IF(VLOOKUP($B6,$B$2:$O5,9,0)="","",VLOOKUP($B6,$B$2:$O5,9,0)),""))</f>
        <v/>
      </c>
      <c r="K6" s="43" t="str">
        <f>IF($B6="","",IFERROR(IF(VLOOKUP($B6,$B$2:$O5,10,0)="","",VLOOKUP($B6,$B$2:$O5,10,0)),""))</f>
        <v/>
      </c>
      <c r="L6" s="43" t="str">
        <f>IF($B6="","",IFERROR(IF(VLOOKUP($B6,$B$2:$O5,11,0)="","",VLOOKUP($B6,$B$2:$O5,11,0)),""))</f>
        <v/>
      </c>
      <c r="M6" s="43" t="str">
        <f>IF($B6="","",IFERROR(IF(VLOOKUP($B6,$B$2:$O5,12,0)="","",VLOOKUP($B6,$B$2:$O5,12,0)),""))</f>
        <v/>
      </c>
      <c r="N6" s="43" t="str">
        <f>IF($B6="","",IFERROR(IF(VLOOKUP($B6,$B$2:$O5,13,0)="","",VLOOKUP($B6,$B$2:$O5,13,0)),""))</f>
        <v/>
      </c>
      <c r="O6" s="43" t="str">
        <f>IF($B6="","",IFERROR(IF(VLOOKUP($B6,$B$2:$O5,14,0)="","",VLOOKUP($B6,$B$2:$O5,14,0)),""))</f>
        <v/>
      </c>
    </row>
    <row r="7" spans="1:16" x14ac:dyDescent="0.25">
      <c r="A7" t="str" cm="1">
        <f t="array" ref="A7">IF(OR(B7="",E7=""),"",CONCATENATE(IFERROR(IF(SEARCH(B7,_xlfn.TEXTJOIN(",",TRUE,IF(E$2:E6=E7,B$2:B6,"")))&gt;0,"Duplikát parametru","Parametr OK"),"Parametr OK"),"; ",MATCH(B7,B:B,0)))</f>
        <v>Parametr OK; 7</v>
      </c>
      <c r="B7" t="str">
        <f>IF('CZ Alfanumerické hodnoty'!B7="","",VLOOKUP('CZ Alfanumerické hodnoty'!B7,'Parametry a typy produktů'!C:E,3,0))</f>
        <v>HDMI version</v>
      </c>
      <c r="C7" s="13" t="str" cm="1">
        <f t="array" ref="C7:D7">IF(A7="","",_xlfn.XLOOKUP(B7,'Parametry a typy produktů'!E:E,'Parametry a typy produktů'!A:B,"Parametr nenalezen"))</f>
        <v>Číselníková hodnota</v>
      </c>
      <c r="D7">
        <v>0</v>
      </c>
      <c r="E7" s="30" t="str">
        <f>IF('CZ Alfanumerické hodnoty'!B7="","",HLOOKUP('CZ Alfanumerické hodnoty'!E7,'Parametry a typy produktů'!$F$1:$AW$3,3,0))</f>
        <v>Cable</v>
      </c>
      <c r="F7" s="43" t="s">
        <v>24</v>
      </c>
      <c r="G7" s="43" t="s">
        <v>23</v>
      </c>
      <c r="H7" s="43" t="str">
        <f>IF($B7="","",IFERROR(IF(VLOOKUP($B7,$B$2:$O6,7,0)="","",VLOOKUP($B7,$B$2:$O6,7,0)),""))</f>
        <v/>
      </c>
      <c r="I7" s="43" t="str">
        <f>IF($B7="","",IFERROR(IF(VLOOKUP($B7,$B$2:$O6,8,0)="","",VLOOKUP($B7,$B$2:$O6,8,0)),""))</f>
        <v/>
      </c>
      <c r="J7" s="43" t="str">
        <f>IF($B7="","",IFERROR(IF(VLOOKUP($B7,$B$2:$O6,9,0)="","",VLOOKUP($B7,$B$2:$O6,9,0)),""))</f>
        <v/>
      </c>
      <c r="K7" s="43" t="str">
        <f>IF($B7="","",IFERROR(IF(VLOOKUP($B7,$B$2:$O6,10,0)="","",VLOOKUP($B7,$B$2:$O6,10,0)),""))</f>
        <v/>
      </c>
      <c r="L7" s="43" t="str">
        <f>IF($B7="","",IFERROR(IF(VLOOKUP($B7,$B$2:$O6,11,0)="","",VLOOKUP($B7,$B$2:$O6,11,0)),""))</f>
        <v/>
      </c>
      <c r="M7" s="43" t="str">
        <f>IF($B7="","",IFERROR(IF(VLOOKUP($B7,$B$2:$O6,12,0)="","",VLOOKUP($B7,$B$2:$O6,12,0)),""))</f>
        <v/>
      </c>
      <c r="N7" s="43" t="str">
        <f>IF($B7="","",IFERROR(IF(VLOOKUP($B7,$B$2:$O6,13,0)="","",VLOOKUP($B7,$B$2:$O6,13,0)),""))</f>
        <v/>
      </c>
      <c r="O7" s="43" t="str">
        <f>IF($B7="","",IFERROR(IF(VLOOKUP($B7,$B$2:$O6,14,0)="","",VLOOKUP($B7,$B$2:$O6,14,0)),""))</f>
        <v/>
      </c>
    </row>
    <row r="8" spans="1:16" x14ac:dyDescent="0.25">
      <c r="A8" t="str" cm="1">
        <f t="array" ref="A8">IF(OR(B8="",E8=""),"",CONCATENATE(IFERROR(IF(SEARCH(B8,_xlfn.TEXTJOIN(",",TRUE,IF(E$2:E7=E8,B$2:B7,"")))&gt;0,"Duplikát parametru","Parametr OK"),"Parametr OK"),"; ",MATCH(B8,B:B,0)))</f>
        <v>Parametr OK; 8</v>
      </c>
      <c r="B8" t="str">
        <f>IF('CZ Alfanumerické hodnoty'!B8="","",VLOOKUP('CZ Alfanumerické hodnoty'!B8,'Parametry a typy produktů'!C:E,3,0))</f>
        <v>Connectors</v>
      </c>
      <c r="C8" s="13" t="str" cm="1">
        <f t="array" ref="C8:D8">IF(A8="","",_xlfn.XLOOKUP(B8,'Parametry a typy produktů'!E:E,'Parametry a typy produktů'!A:B,"Parametr nenalezen"))</f>
        <v>Číselníková hodnota</v>
      </c>
      <c r="D8">
        <v>0</v>
      </c>
      <c r="E8" s="30" t="str">
        <f>IF('CZ Alfanumerické hodnoty'!B8="","",HLOOKUP('CZ Alfanumerické hodnoty'!E8,'Parametry a typy produktů'!$F$1:$AW$3,3,0))</f>
        <v>Cable</v>
      </c>
      <c r="F8" s="43" t="s">
        <v>72</v>
      </c>
      <c r="G8" s="43" t="s">
        <v>74</v>
      </c>
      <c r="H8" s="43" t="s">
        <v>103</v>
      </c>
      <c r="I8" s="43" t="s">
        <v>73</v>
      </c>
      <c r="J8" s="43" t="s">
        <v>100</v>
      </c>
      <c r="K8" s="43" t="s">
        <v>101</v>
      </c>
      <c r="L8" s="43" t="s">
        <v>102</v>
      </c>
      <c r="M8" s="43" t="s">
        <v>546</v>
      </c>
      <c r="N8" s="43" t="str">
        <f>IF($B8="","",IFERROR(IF(VLOOKUP($B8,$B$2:$O7,13,0)="","",VLOOKUP($B8,$B$2:$O7,13,0)),""))</f>
        <v/>
      </c>
      <c r="O8" s="43" t="str">
        <f>IF($B8="","",IFERROR(IF(VLOOKUP($B8,$B$2:$O7,14,0)="","",VLOOKUP($B8,$B$2:$O7,14,0)),""))</f>
        <v/>
      </c>
    </row>
    <row r="9" spans="1:16" x14ac:dyDescent="0.25">
      <c r="A9" t="str" cm="1">
        <f t="array" ref="A9">IF(OR(B9="",E9=""),"",CONCATENATE(IFERROR(IF(SEARCH(B9,_xlfn.TEXTJOIN(",",TRUE,IF(E$2:E8=E9,B$2:B8,"")))&gt;0,"Duplikát parametru","Parametr OK"),"Parametr OK"),"; ",MATCH(B9,B:B,0)))</f>
        <v>Parametr OK; 9</v>
      </c>
      <c r="B9" t="str">
        <f>IF('CZ Alfanumerické hodnoty'!B9="","",VLOOKUP('CZ Alfanumerické hodnoty'!B9,'Parametry a typy produktů'!C:E,3,0))</f>
        <v>Connector shape</v>
      </c>
      <c r="C9" s="13" t="str" cm="1">
        <f t="array" ref="C9:D9">IF(A9="","",_xlfn.XLOOKUP(B9,'Parametry a typy produktů'!E:E,'Parametry a typy produktů'!A:B,"Parametr nenalezen"))</f>
        <v>Multihodnota</v>
      </c>
      <c r="D9">
        <v>0</v>
      </c>
      <c r="E9" s="30" t="str">
        <f>IF('CZ Alfanumerické hodnoty'!B9="","",HLOOKUP('CZ Alfanumerické hodnoty'!E9,'Parametry a typy produktů'!$F$1:$AW$3,3,0))</f>
        <v>Cable</v>
      </c>
      <c r="F9" s="31" t="s">
        <v>739</v>
      </c>
      <c r="G9" s="43" t="str">
        <f>IF($B9="","",IFERROR(IF(VLOOKUP($B9,$B$2:$O8,6,0)="","",VLOOKUP($B9,$B$2:$O8,6,0)),""))</f>
        <v/>
      </c>
      <c r="H9" s="43" t="str">
        <f>IF($B9="","",IFERROR(IF(VLOOKUP($B9,$B$2:$O8,7,0)="","",VLOOKUP($B9,$B$2:$O8,7,0)),""))</f>
        <v/>
      </c>
      <c r="I9" s="43" t="str">
        <f>IF($B9="","",IFERROR(IF(VLOOKUP($B9,$B$2:$O8,8,0)="","",VLOOKUP($B9,$B$2:$O8,8,0)),""))</f>
        <v/>
      </c>
      <c r="J9" s="43" t="str">
        <f>IF($B9="","",IFERROR(IF(VLOOKUP($B9,$B$2:$O8,9,0)="","",VLOOKUP($B9,$B$2:$O8,9,0)),""))</f>
        <v/>
      </c>
      <c r="K9" s="43" t="str">
        <f>IF($B9="","",IFERROR(IF(VLOOKUP($B9,$B$2:$O8,10,0)="","",VLOOKUP($B9,$B$2:$O8,10,0)),""))</f>
        <v/>
      </c>
      <c r="L9" s="43" t="str">
        <f>IF($B9="","",IFERROR(IF(VLOOKUP($B9,$B$2:$O8,11,0)="","",VLOOKUP($B9,$B$2:$O8,11,0)),""))</f>
        <v/>
      </c>
      <c r="M9" s="43" t="str">
        <f>IF($B9="","",IFERROR(IF(VLOOKUP($B9,$B$2:$O8,12,0)="","",VLOOKUP($B9,$B$2:$O8,12,0)),""))</f>
        <v/>
      </c>
      <c r="N9" s="43" t="str">
        <f>IF($B9="","",IFERROR(IF(VLOOKUP($B9,$B$2:$O8,13,0)="","",VLOOKUP($B9,$B$2:$O8,13,0)),""))</f>
        <v/>
      </c>
      <c r="O9" s="43" t="str">
        <f>IF($B9="","",IFERROR(IF(VLOOKUP($B9,$B$2:$O8,14,0)="","",VLOOKUP($B9,$B$2:$O8,14,0)),""))</f>
        <v/>
      </c>
    </row>
    <row r="10" spans="1:16" x14ac:dyDescent="0.25">
      <c r="A10" t="str" cm="1">
        <f t="array" ref="A10">IF(OR(B10="",E10=""),"",CONCATENATE(IFERROR(IF(SEARCH(B10,_xlfn.TEXTJOIN(",",TRUE,IF(E$2:E9=E10,B$2:B9,"")))&gt;0,"Duplikát parametru","Parametr OK"),"Parametr OK"),"; ",MATCH(B10,B:B,0)))</f>
        <v>Parametr OK; 10</v>
      </c>
      <c r="B10" t="str">
        <f>IF('CZ Alfanumerické hodnoty'!B10="","",VLOOKUP('CZ Alfanumerické hodnoty'!B10,'Parametry a typy produktů'!C:E,3,0))</f>
        <v>TV mount type</v>
      </c>
      <c r="C10" s="13" t="str" cm="1">
        <f t="array" ref="C10:D10">IF(A10="","",_xlfn.XLOOKUP(B10,'Parametry a typy produktů'!E:E,'Parametry a typy produktů'!A:B,"Parametr nenalezen"))</f>
        <v>Číselníková hodnota</v>
      </c>
      <c r="D10">
        <v>0</v>
      </c>
      <c r="E10" s="30" t="str">
        <f>IF('CZ Alfanumerické hodnoty'!B10="","",HLOOKUP('CZ Alfanumerické hodnoty'!E10,'Parametry a typy produktů'!$F$1:$AW$3,3,0))</f>
        <v>TV mounts</v>
      </c>
      <c r="F10" s="31" t="s">
        <v>239</v>
      </c>
      <c r="G10" s="31" t="s">
        <v>240</v>
      </c>
      <c r="H10" s="31" t="s">
        <v>241</v>
      </c>
      <c r="I10" s="43" t="str">
        <f>IF($B10="","",IFERROR(IF(VLOOKUP($B10,$B$2:$O9,8,0)="","",VLOOKUP($B10,$B$2:$O9,8,0)),""))</f>
        <v/>
      </c>
      <c r="J10" s="43" t="str">
        <f>IF($B10="","",IFERROR(IF(VLOOKUP($B10,$B$2:$O9,9,0)="","",VLOOKUP($B10,$B$2:$O9,9,0)),""))</f>
        <v/>
      </c>
      <c r="K10" s="43" t="str">
        <f>IF($B10="","",IFERROR(IF(VLOOKUP($B10,$B$2:$O9,10,0)="","",VLOOKUP($B10,$B$2:$O9,10,0)),""))</f>
        <v/>
      </c>
      <c r="L10" s="43" t="str">
        <f>IF($B10="","",IFERROR(IF(VLOOKUP($B10,$B$2:$O9,11,0)="","",VLOOKUP($B10,$B$2:$O9,11,0)),""))</f>
        <v/>
      </c>
      <c r="M10" s="43" t="str">
        <f>IF($B10="","",IFERROR(IF(VLOOKUP($B10,$B$2:$O9,12,0)="","",VLOOKUP($B10,$B$2:$O9,12,0)),""))</f>
        <v/>
      </c>
      <c r="N10" s="43" t="str">
        <f>IF($B10="","",IFERROR(IF(VLOOKUP($B10,$B$2:$O9,13,0)="","",VLOOKUP($B10,$B$2:$O9,13,0)),""))</f>
        <v/>
      </c>
      <c r="O10" s="43" t="str">
        <f>IF($B10="","",IFERROR(IF(VLOOKUP($B10,$B$2:$O9,14,0)="","",VLOOKUP($B10,$B$2:$O9,14,0)),""))</f>
        <v/>
      </c>
    </row>
    <row r="11" spans="1:16" x14ac:dyDescent="0.25">
      <c r="A11" t="str" cm="1">
        <f t="array" ref="A11">IF(OR(B11="",E11=""),"",CONCATENATE(IFERROR(IF(SEARCH(B11,_xlfn.TEXTJOIN(",",TRUE,IF(E$2:E10=E11,B$2:B10,"")))&gt;0,"Duplikát parametru","Parametr OK"),"Parametr OK"),"; ",MATCH(B11,B:B,0)))</f>
        <v>Parametr OK; 11</v>
      </c>
      <c r="B11" t="str">
        <f>IF('CZ Alfanumerické hodnoty'!B11="","",VLOOKUP('CZ Alfanumerické hodnoty'!B11,'Parametry a typy produktů'!C:E,3,0))</f>
        <v>Diagonal (cm)</v>
      </c>
      <c r="C11" s="13" t="str" cm="1">
        <f t="array" ref="C11:D11">IF(A11="","",_xlfn.XLOOKUP(B11,'Parametry a typy produktů'!E:E,'Parametry a typy produktů'!A:B,"Parametr nenalezen"))</f>
        <v>Číselníková hodnota</v>
      </c>
      <c r="D11" t="str">
        <v>cm</v>
      </c>
      <c r="E11" s="30" t="str">
        <f>IF('CZ Alfanumerické hodnoty'!B11="","",HLOOKUP('CZ Alfanumerické hodnoty'!E11,'Parametry a typy produktů'!$F$1:$AW$3,3,0))</f>
        <v>TV mounts</v>
      </c>
      <c r="F11" s="44" t="s">
        <v>552</v>
      </c>
      <c r="G11" s="44" t="s">
        <v>553</v>
      </c>
      <c r="H11" s="44" t="s">
        <v>554</v>
      </c>
      <c r="I11" s="44" t="s">
        <v>555</v>
      </c>
      <c r="J11" s="44" t="s">
        <v>556</v>
      </c>
      <c r="K11" s="44" t="s">
        <v>557</v>
      </c>
      <c r="L11" s="44" t="s">
        <v>558</v>
      </c>
      <c r="M11" s="44" t="s">
        <v>554</v>
      </c>
      <c r="N11" s="44" t="s">
        <v>559</v>
      </c>
      <c r="P11" s="44"/>
    </row>
    <row r="12" spans="1:16" x14ac:dyDescent="0.25">
      <c r="A12" t="str" cm="1">
        <f t="array" ref="A12">IF(OR(B12="",E12=""),"",CONCATENATE(IFERROR(IF(SEARCH(B12,_xlfn.TEXTJOIN(",",TRUE,IF(E$2:E11=E12,B$2:B11,"")))&gt;0,"Duplikát parametru","Parametr OK"),"Parametr OK"),"; ",MATCH(B12,B:B,0)))</f>
        <v>Parametr OK; 12</v>
      </c>
      <c r="B12" t="str">
        <f>IF('CZ Alfanumerické hodnoty'!B12="","",VLOOKUP('CZ Alfanumerické hodnoty'!B12,'Parametry a typy produktů'!C:E,3,0))</f>
        <v>Diagonal (inch)</v>
      </c>
      <c r="C12" s="13" t="str" cm="1">
        <f t="array" ref="C12:D12">IF(A12="","",_xlfn.XLOOKUP(B12,'Parametry a typy produktů'!E:E,'Parametry a typy produktů'!A:B,"Parametr nenalezen"))</f>
        <v>Číselníková hodnota</v>
      </c>
      <c r="D12" t="str">
        <v>"</v>
      </c>
      <c r="E12" s="30" t="str">
        <f>IF('CZ Alfanumerické hodnoty'!B12="","",HLOOKUP('CZ Alfanumerické hodnoty'!E12,'Parametry a typy produktů'!$F$1:$AW$3,3,0))</f>
        <v>TV mounts</v>
      </c>
      <c r="F12" s="44" t="s">
        <v>560</v>
      </c>
      <c r="G12" s="44" t="s">
        <v>561</v>
      </c>
      <c r="H12" s="44" t="s">
        <v>562</v>
      </c>
      <c r="I12" s="44" t="s">
        <v>563</v>
      </c>
      <c r="J12" s="44" t="s">
        <v>564</v>
      </c>
      <c r="K12" s="44" t="s">
        <v>566</v>
      </c>
      <c r="L12" s="44" t="s">
        <v>565</v>
      </c>
      <c r="M12" s="44" t="s">
        <v>567</v>
      </c>
      <c r="N12" s="44"/>
      <c r="P12" s="44"/>
    </row>
    <row r="13" spans="1:16" x14ac:dyDescent="0.25">
      <c r="A13" t="str" cm="1">
        <f t="array" ref="A13">IF(OR(B13="",E13=""),"",CONCATENATE(IFERROR(IF(SEARCH(B13,_xlfn.TEXTJOIN(",",TRUE,IF(E$2:E12=E13,B$2:B12,"")))&gt;0,"Duplikát parametru","Parametr OK"),"Parametr OK"),"; ",MATCH(B13,B:B,0)))</f>
        <v>Parametr OK; 13</v>
      </c>
      <c r="B13" t="str">
        <f>IF('CZ Alfanumerické hodnoty'!B13="","",VLOOKUP('CZ Alfanumerické hodnoty'!B13,'Parametry a typy produktů'!C:E,3,0))</f>
        <v>VESA</v>
      </c>
      <c r="C13" s="13" t="str" cm="1">
        <f t="array" ref="C13:D13">IF(A13="","",_xlfn.XLOOKUP(B13,'Parametry a typy produktů'!E:E,'Parametry a typy produktů'!A:B,"Parametr nenalezen"))</f>
        <v>Multihodnota</v>
      </c>
      <c r="D13">
        <v>0</v>
      </c>
      <c r="E13" s="30" t="str">
        <f>IF('CZ Alfanumerické hodnoty'!B13="","",HLOOKUP('CZ Alfanumerické hodnoty'!E13,'Parametry a typy produktů'!$F$1:$AW$3,3,0))</f>
        <v>TV mounts</v>
      </c>
    </row>
    <row r="14" spans="1:16" x14ac:dyDescent="0.25">
      <c r="A14" t="str" cm="1">
        <f t="array" ref="A14">IF(OR(B14="",E14=""),"",CONCATENATE(IFERROR(IF(SEARCH(B14,_xlfn.TEXTJOIN(",",TRUE,IF(E$2:E13=E14,B$2:B13,"")))&gt;0,"Duplikát parametru","Parametr OK"),"Parametr OK"),"; ",MATCH(B14,B:B,0)))</f>
        <v>Parametr OK; 14</v>
      </c>
      <c r="B14" t="str">
        <f>IF('CZ Alfanumerické hodnoty'!B14="","",VLOOKUP('CZ Alfanumerické hodnoty'!B14,'Parametry a typy produktů'!C:E,3,0))</f>
        <v>Min. profile from wall (mm)</v>
      </c>
      <c r="C14" s="13" t="str" cm="1">
        <f t="array" ref="C14:D14">IF(A14="","",_xlfn.XLOOKUP(B14,'Parametry a typy produktů'!E:E,'Parametry a typy produktů'!A:B,"Parametr nenalezen"))</f>
        <v>Číselníková hodnota</v>
      </c>
      <c r="D14" t="str">
        <v>mm</v>
      </c>
      <c r="E14" s="30" t="str">
        <f>IF('CZ Alfanumerické hodnoty'!B14="","",HLOOKUP('CZ Alfanumerické hodnoty'!E14,'Parametry a typy produktů'!$F$1:$AW$3,3,0))</f>
        <v>TV mounts</v>
      </c>
      <c r="F14" s="45">
        <v>26</v>
      </c>
      <c r="G14" s="45">
        <v>87</v>
      </c>
      <c r="H14" s="45">
        <v>85</v>
      </c>
      <c r="I14" s="45">
        <v>91</v>
      </c>
      <c r="J14" s="45">
        <v>70</v>
      </c>
      <c r="K14" s="45">
        <v>55</v>
      </c>
      <c r="L14" s="45">
        <v>53</v>
      </c>
      <c r="M14" s="45">
        <v>65</v>
      </c>
      <c r="N14" s="45">
        <v>57</v>
      </c>
      <c r="O14" s="45">
        <v>75</v>
      </c>
      <c r="P14" s="45">
        <v>43</v>
      </c>
    </row>
    <row r="15" spans="1:16" x14ac:dyDescent="0.25">
      <c r="A15" t="str" cm="1">
        <f t="array" ref="A15">IF(OR(B15="",E15=""),"",CONCATENATE(IFERROR(IF(SEARCH(B15,_xlfn.TEXTJOIN(",",TRUE,IF(E$2:E14=E15,B$2:B14,"")))&gt;0,"Duplikát parametru","Parametr OK"),"Parametr OK"),"; ",MATCH(B15,B:B,0)))</f>
        <v>Parametr OK; 15</v>
      </c>
      <c r="B15" t="str">
        <f>IF('CZ Alfanumerické hodnoty'!B15="","",VLOOKUP('CZ Alfanumerické hodnoty'!B15,'Parametry a typy produktů'!C:E,3,0))</f>
        <v>Max. profile from wall (mm)</v>
      </c>
      <c r="C15" s="13" t="str" cm="1">
        <f t="array" ref="C15:D15">IF(A15="","",_xlfn.XLOOKUP(B15,'Parametry a typy produktů'!E:E,'Parametry a typy produktů'!A:B,"Parametr nenalezen"))</f>
        <v>Číselníková hodnota</v>
      </c>
      <c r="D15" t="str">
        <v>mm</v>
      </c>
      <c r="E15" s="30" t="str">
        <f>IF('CZ Alfanumerické hodnoty'!B15="","",HLOOKUP('CZ Alfanumerické hodnoty'!E15,'Parametry a typy produktů'!$F$1:$AW$3,3,0))</f>
        <v>TV mounts</v>
      </c>
      <c r="F15" s="45">
        <v>26</v>
      </c>
      <c r="G15" s="45">
        <v>197</v>
      </c>
      <c r="H15" s="45">
        <v>392</v>
      </c>
      <c r="I15" s="45">
        <v>398</v>
      </c>
      <c r="J15" s="45">
        <v>408</v>
      </c>
      <c r="K15" s="45">
        <v>500</v>
      </c>
      <c r="L15" s="45">
        <v>510</v>
      </c>
      <c r="M15" s="45">
        <v>720</v>
      </c>
      <c r="N15" s="45">
        <v>367</v>
      </c>
      <c r="O15" s="45">
        <v>75</v>
      </c>
      <c r="P15" s="45">
        <v>43</v>
      </c>
    </row>
    <row r="16" spans="1:16" x14ac:dyDescent="0.25">
      <c r="A16" t="str" cm="1">
        <f t="array" ref="A16">IF(OR(B16="",E16=""),"",CONCATENATE(IFERROR(IF(SEARCH(B16,_xlfn.TEXTJOIN(",",TRUE,IF(E$2:E15=E16,B$2:B15,"")))&gt;0,"Duplikát parametru","Parametr OK"),"Parametr OK"),"; ",MATCH(B16,B:B,0)))</f>
        <v>Parametr OK; 2</v>
      </c>
      <c r="B16" t="str">
        <f>IF('CZ Alfanumerické hodnoty'!B16="","",VLOOKUP('CZ Alfanumerické hodnoty'!B16,'Parametry a typy produktů'!C:E,3,0))</f>
        <v>Outdoor / indoor usage</v>
      </c>
      <c r="C16" s="13" t="str" cm="1">
        <f t="array" ref="C16:D16">IF(A16="","",_xlfn.XLOOKUP(B16,'Parametry a typy produktů'!E:E,'Parametry a typy produktů'!A:B,"Parametr nenalezen"))</f>
        <v>Číselníková hodnota</v>
      </c>
      <c r="D16">
        <v>0</v>
      </c>
      <c r="E16" s="30" t="str">
        <f>IF('CZ Alfanumerické hodnoty'!B16="","",HLOOKUP('CZ Alfanumerické hodnoty'!E16,'Parametry a typy produktů'!$F$1:$AW$3,3,0))</f>
        <v>Cameras</v>
      </c>
      <c r="F16" s="43" t="str">
        <f>IF($B16="","",IFERROR(IF(VLOOKUP($B16,$B$2:$O15,5,0)="","",VLOOKUP($B16,$B$2:$O15,5,0)),""))</f>
        <v>Indoor</v>
      </c>
      <c r="G16" s="43" t="str">
        <f>IF($B16="","",IFERROR(IF(VLOOKUP($B16,$B$2:$O15,6,0)="","",VLOOKUP($B16,$B$2:$O15,6,0)),""))</f>
        <v>Outdoor</v>
      </c>
      <c r="H16" s="43" t="str">
        <f>IF($B16="","",IFERROR(IF(VLOOKUP($B16,$B$2:$O15,7,0)="","",VLOOKUP($B16,$B$2:$O15,7,0)),""))</f>
        <v/>
      </c>
      <c r="I16" s="43" t="str">
        <f>IF($B16="","",IFERROR(IF(VLOOKUP($B16,$B$2:$O15,8,0)="","",VLOOKUP($B16,$B$2:$O15,8,0)),""))</f>
        <v/>
      </c>
      <c r="J16" s="43" t="str">
        <f>IF($B16="","",IFERROR(IF(VLOOKUP($B16,$B$2:$O15,9,0)="","",VLOOKUP($B16,$B$2:$O15,9,0)),""))</f>
        <v/>
      </c>
      <c r="K16" s="43" t="str">
        <f>IF($B16="","",IFERROR(IF(VLOOKUP($B16,$B$2:$O15,10,0)="","",VLOOKUP($B16,$B$2:$O15,10,0)),""))</f>
        <v/>
      </c>
      <c r="L16" s="43" t="str">
        <f>IF($B16="","",IFERROR(IF(VLOOKUP($B16,$B$2:$O15,11,0)="","",VLOOKUP($B16,$B$2:$O15,11,0)),""))</f>
        <v/>
      </c>
      <c r="M16" s="43" t="str">
        <f>IF($B16="","",IFERROR(IF(VLOOKUP($B16,$B$2:$O15,12,0)="","",VLOOKUP($B16,$B$2:$O15,12,0)),""))</f>
        <v/>
      </c>
      <c r="N16" s="43" t="str">
        <f>IF($B16="","",IFERROR(IF(VLOOKUP($B16,$B$2:$O15,13,0)="","",VLOOKUP($B16,$B$2:$O15,13,0)),""))</f>
        <v/>
      </c>
      <c r="O16" s="43" t="str">
        <f>IF($B16="","",IFERROR(IF(VLOOKUP($B16,$B$2:$O15,14,0)="","",VLOOKUP($B16,$B$2:$O15,14,0)),""))</f>
        <v/>
      </c>
    </row>
    <row r="17" spans="1:15" x14ac:dyDescent="0.25">
      <c r="A17" t="str" cm="1">
        <f t="array" ref="A17">IF(OR(B17="",E17=""),"",CONCATENATE(IFERROR(IF(SEARCH(B17,_xlfn.TEXTJOIN(",",TRUE,IF(E$2:E16=E17,B$2:B16,"")))&gt;0,"Duplikát parametru","Parametr OK"),"Parametr OK"),"; ",MATCH(B17,B:B,0)))</f>
        <v>Parametr OK; 17</v>
      </c>
      <c r="B17" t="str">
        <f>IF('CZ Alfanumerické hodnoty'!B17="","",VLOOKUP('CZ Alfanumerické hodnoty'!B17,'Parametry a typy produktů'!C:E,3,0))</f>
        <v>Power input type</v>
      </c>
      <c r="C17" s="13" t="str" cm="1">
        <f t="array" ref="C17:D17">IF(A17="","",_xlfn.XLOOKUP(B17,'Parametry a typy produktů'!E:E,'Parametry a typy produktů'!A:B,"Parametr nenalezen"))</f>
        <v>Číselníková hodnota</v>
      </c>
      <c r="D17">
        <v>0</v>
      </c>
      <c r="E17" s="30" t="str">
        <f>IF('CZ Alfanumerické hodnoty'!B17="","",HLOOKUP('CZ Alfanumerické hodnoty'!E17,'Parametry a typy produktů'!$F$1:$AW$3,3,0))</f>
        <v>Cameras</v>
      </c>
      <c r="F17" s="31" t="s">
        <v>242</v>
      </c>
      <c r="G17" s="31" t="s">
        <v>243</v>
      </c>
      <c r="H17" s="31" t="s">
        <v>244</v>
      </c>
      <c r="I17" s="43" t="s">
        <v>507</v>
      </c>
      <c r="J17" s="43" t="s">
        <v>508</v>
      </c>
      <c r="K17" s="43" t="str">
        <f>IF($B17="","",IFERROR(IF(VLOOKUP($B17,$B$2:$O16,10,0)="","",VLOOKUP($B17,$B$2:$O16,10,0)),""))</f>
        <v/>
      </c>
      <c r="L17" s="43" t="str">
        <f>IF($B17="","",IFERROR(IF(VLOOKUP($B17,$B$2:$O16,11,0)="","",VLOOKUP($B17,$B$2:$O16,11,0)),""))</f>
        <v/>
      </c>
      <c r="M17" s="43" t="str">
        <f>IF($B17="","",IFERROR(IF(VLOOKUP($B17,$B$2:$O16,12,0)="","",VLOOKUP($B17,$B$2:$O16,12,0)),""))</f>
        <v/>
      </c>
      <c r="N17" s="43" t="str">
        <f>IF($B17="","",IFERROR(IF(VLOOKUP($B17,$B$2:$O16,13,0)="","",VLOOKUP($B17,$B$2:$O16,13,0)),""))</f>
        <v/>
      </c>
      <c r="O17" s="43" t="str">
        <f>IF($B17="","",IFERROR(IF(VLOOKUP($B17,$B$2:$O16,14,0)="","",VLOOKUP($B17,$B$2:$O16,14,0)),""))</f>
        <v/>
      </c>
    </row>
    <row r="18" spans="1:15" x14ac:dyDescent="0.25">
      <c r="A18" t="str" cm="1">
        <f t="array" ref="A18">IF(OR(B18="",E18=""),"",CONCATENATE(IFERROR(IF(SEARCH(B18,_xlfn.TEXTJOIN(",",TRUE,IF(E$2:E17=E18,B$2:B17,"")))&gt;0,"Duplikát parametru","Parametr OK"),"Parametr OK"),"; ",MATCH(B18,B:B,0)))</f>
        <v>Parametr OK; 18</v>
      </c>
      <c r="B18" t="str">
        <f>IF('CZ Alfanumerické hodnoty'!B18="","",VLOOKUP('CZ Alfanumerické hodnoty'!B18,'Parametry a typy produktů'!C:E,3,0))</f>
        <v>Maximal resolution</v>
      </c>
      <c r="C18" s="13" t="str" cm="1">
        <f t="array" ref="C18:D18">IF(A18="","",_xlfn.XLOOKUP(B18,'Parametry a typy produktů'!E:E,'Parametry a typy produktů'!A:B,"Parametr nenalezen"))</f>
        <v>Číselníková hodnota</v>
      </c>
      <c r="D18">
        <v>0</v>
      </c>
      <c r="E18" s="30" t="str">
        <f>IF('CZ Alfanumerické hodnoty'!B18="","",HLOOKUP('CZ Alfanumerické hodnoty'!E18,'Parametry a typy produktů'!$F$1:$AW$3,3,0))</f>
        <v>Cameras</v>
      </c>
      <c r="F18" s="43" t="s">
        <v>127</v>
      </c>
      <c r="G18" s="43" t="s">
        <v>474</v>
      </c>
      <c r="H18" s="43" t="str">
        <f>IF($B18="","",IFERROR(IF(VLOOKUP($B18,$B$2:$O17,7,0)="","",VLOOKUP($B18,$B$2:$O17,7,0)),""))</f>
        <v/>
      </c>
      <c r="I18" s="43" t="str">
        <f>IF($B18="","",IFERROR(IF(VLOOKUP($B18,$B$2:$O17,8,0)="","",VLOOKUP($B18,$B$2:$O17,8,0)),""))</f>
        <v/>
      </c>
      <c r="J18" s="43" t="str">
        <f>IF($B18="","",IFERROR(IF(VLOOKUP($B18,$B$2:$O17,9,0)="","",VLOOKUP($B18,$B$2:$O17,9,0)),""))</f>
        <v/>
      </c>
      <c r="K18" s="43" t="str">
        <f>IF($B18="","",IFERROR(IF(VLOOKUP($B18,$B$2:$O17,10,0)="","",VLOOKUP($B18,$B$2:$O17,10,0)),""))</f>
        <v/>
      </c>
      <c r="L18" s="43" t="str">
        <f>IF($B18="","",IFERROR(IF(VLOOKUP($B18,$B$2:$O17,11,0)="","",VLOOKUP($B18,$B$2:$O17,11,0)),""))</f>
        <v/>
      </c>
      <c r="M18" s="43" t="str">
        <f>IF($B18="","",IFERROR(IF(VLOOKUP($B18,$B$2:$O17,12,0)="","",VLOOKUP($B18,$B$2:$O17,12,0)),""))</f>
        <v/>
      </c>
      <c r="N18" s="43" t="str">
        <f>IF($B18="","",IFERROR(IF(VLOOKUP($B18,$B$2:$O17,13,0)="","",VLOOKUP($B18,$B$2:$O17,13,0)),""))</f>
        <v/>
      </c>
      <c r="O18" s="43" t="str">
        <f>IF($B18="","",IFERROR(IF(VLOOKUP($B18,$B$2:$O17,14,0)="","",VLOOKUP($B18,$B$2:$O17,14,0)),""))</f>
        <v/>
      </c>
    </row>
    <row r="19" spans="1:15" x14ac:dyDescent="0.25">
      <c r="A19" t="str" cm="1">
        <f t="array" ref="A19">IF(OR(B19="",E19=""),"",CONCATENATE(IFERROR(IF(SEARCH(B19,_xlfn.TEXTJOIN(",",TRUE,IF(E$2:E18=E19,B$2:B18,"")))&gt;0,"Duplikát parametru","Parametr OK"),"Parametr OK"),"; ",MATCH(B19,B:B,0)))</f>
        <v>Parametr OK; 19</v>
      </c>
      <c r="B19" t="str">
        <f>IF('CZ Alfanumerické hodnoty'!B19="","",VLOOKUP('CZ Alfanumerické hodnoty'!B19,'Parametry a typy produktů'!C:E,3,0))</f>
        <v>Storage type</v>
      </c>
      <c r="C19" s="13" t="str" cm="1">
        <f t="array" ref="C19:D19">IF(A19="","",_xlfn.XLOOKUP(B19,'Parametry a typy produktů'!E:E,'Parametry a typy produktů'!A:B,"Parametr nenalezen"))</f>
        <v>Multihodnota</v>
      </c>
      <c r="D19">
        <v>0</v>
      </c>
      <c r="E19" s="30" t="str">
        <f>IF('CZ Alfanumerické hodnoty'!B19="","",HLOOKUP('CZ Alfanumerické hodnoty'!E19,'Parametry a typy produktů'!$F$1:$AW$3,3,0))</f>
        <v>Cameras</v>
      </c>
      <c r="F19" s="43" t="s">
        <v>760</v>
      </c>
      <c r="G19" s="43" t="str">
        <f>IF($B19="","",IFERROR(IF(VLOOKUP($B19,$B$2:$O18,6,0)="","",VLOOKUP($B19,$B$2:$O18,6,0)),""))</f>
        <v/>
      </c>
      <c r="H19" s="43" t="str">
        <f>IF($B19="","",IFERROR(IF(VLOOKUP($B19,$B$2:$O18,7,0)="","",VLOOKUP($B19,$B$2:$O18,7,0)),""))</f>
        <v/>
      </c>
      <c r="I19" s="43" t="str">
        <f>IF($B19="","",IFERROR(IF(VLOOKUP($B19,$B$2:$O18,8,0)="","",VLOOKUP($B19,$B$2:$O18,8,0)),""))</f>
        <v/>
      </c>
      <c r="J19" s="43" t="str">
        <f>IF($B19="","",IFERROR(IF(VLOOKUP($B19,$B$2:$O18,9,0)="","",VLOOKUP($B19,$B$2:$O18,9,0)),""))</f>
        <v/>
      </c>
      <c r="K19" s="43" t="str">
        <f>IF($B19="","",IFERROR(IF(VLOOKUP($B19,$B$2:$O18,10,0)="","",VLOOKUP($B19,$B$2:$O18,10,0)),""))</f>
        <v/>
      </c>
      <c r="L19" s="43" t="str">
        <f>IF($B19="","",IFERROR(IF(VLOOKUP($B19,$B$2:$O18,11,0)="","",VLOOKUP($B19,$B$2:$O18,11,0)),""))</f>
        <v/>
      </c>
      <c r="M19" s="43" t="str">
        <f>IF($B19="","",IFERROR(IF(VLOOKUP($B19,$B$2:$O18,12,0)="","",VLOOKUP($B19,$B$2:$O18,12,0)),""))</f>
        <v/>
      </c>
      <c r="N19" s="43" t="str">
        <f>IF($B19="","",IFERROR(IF(VLOOKUP($B19,$B$2:$O18,13,0)="","",VLOOKUP($B19,$B$2:$O18,13,0)),""))</f>
        <v/>
      </c>
      <c r="O19" s="43" t="str">
        <f>IF($B19="","",IFERROR(IF(VLOOKUP($B19,$B$2:$O18,14,0)="","",VLOOKUP($B19,$B$2:$O18,14,0)),""))</f>
        <v/>
      </c>
    </row>
    <row r="20" spans="1:15" x14ac:dyDescent="0.25">
      <c r="A20" t="str" cm="1">
        <f t="array" ref="A20">IF(OR(B20="",E20=""),"",CONCATENATE(IFERROR(IF(SEARCH(B20,_xlfn.TEXTJOIN(",",TRUE,IF(E$2:E19=E20,B$2:B19,"")))&gt;0,"Duplikát parametru","Parametr OK"),"Parametr OK"),"; ",MATCH(B20,B:B,0)))</f>
        <v>Parametr OK; 20</v>
      </c>
      <c r="B20" t="str">
        <f>IF('CZ Alfanumerické hodnoty'!B20="","",VLOOKUP('CZ Alfanumerické hodnoty'!B20,'Parametry a typy produktů'!C:E,3,0))</f>
        <v>Application language</v>
      </c>
      <c r="C20" s="13" t="str" cm="1">
        <f t="array" ref="C20:D20">IF(A20="","",_xlfn.XLOOKUP(B20,'Parametry a typy produktů'!E:E,'Parametry a typy produktů'!A:B,"Parametr nenalezen"))</f>
        <v>Multihodnota</v>
      </c>
      <c r="D20">
        <v>0</v>
      </c>
      <c r="E20" s="30" t="str">
        <f>IF('CZ Alfanumerické hodnoty'!B20="","",HLOOKUP('CZ Alfanumerické hodnoty'!E20,'Parametry a typy produktů'!$F$1:$AW$3,3,0))</f>
        <v>Cameras</v>
      </c>
      <c r="F20" s="43" t="s">
        <v>761</v>
      </c>
      <c r="G20" s="43" t="str">
        <f>IF($B20="","",IFERROR(IF(VLOOKUP($B20,$B$2:$O19,6,0)="","",VLOOKUP($B20,$B$2:$O19,6,0)),""))</f>
        <v/>
      </c>
      <c r="H20" s="43" t="str">
        <f>IF($B20="","",IFERROR(IF(VLOOKUP($B20,$B$2:$O19,7,0)="","",VLOOKUP($B20,$B$2:$O19,7,0)),""))</f>
        <v/>
      </c>
      <c r="I20" s="43" t="str">
        <f>IF($B20="","",IFERROR(IF(VLOOKUP($B20,$B$2:$O19,8,0)="","",VLOOKUP($B20,$B$2:$O19,8,0)),""))</f>
        <v/>
      </c>
      <c r="J20" s="43" t="str">
        <f>IF($B20="","",IFERROR(IF(VLOOKUP($B20,$B$2:$O19,9,0)="","",VLOOKUP($B20,$B$2:$O19,9,0)),""))</f>
        <v/>
      </c>
      <c r="K20" s="43" t="str">
        <f>IF($B20="","",IFERROR(IF(VLOOKUP($B20,$B$2:$O19,10,0)="","",VLOOKUP($B20,$B$2:$O19,10,0)),""))</f>
        <v/>
      </c>
      <c r="L20" s="43" t="str">
        <f>IF($B20="","",IFERROR(IF(VLOOKUP($B20,$B$2:$O19,11,0)="","",VLOOKUP($B20,$B$2:$O19,11,0)),""))</f>
        <v/>
      </c>
      <c r="M20" s="43" t="str">
        <f>IF($B20="","",IFERROR(IF(VLOOKUP($B20,$B$2:$O19,12,0)="","",VLOOKUP($B20,$B$2:$O19,12,0)),""))</f>
        <v/>
      </c>
      <c r="N20" s="43" t="str">
        <f>IF($B20="","",IFERROR(IF(VLOOKUP($B20,$B$2:$O19,13,0)="","",VLOOKUP($B20,$B$2:$O19,13,0)),""))</f>
        <v/>
      </c>
      <c r="O20" s="43" t="str">
        <f>IF($B20="","",IFERROR(IF(VLOOKUP($B20,$B$2:$O19,14,0)="","",VLOOKUP($B20,$B$2:$O19,14,0)),""))</f>
        <v/>
      </c>
    </row>
    <row r="21" spans="1:15" x14ac:dyDescent="0.25">
      <c r="A21" t="str" cm="1">
        <f t="array" ref="A21">IF(OR(B21="",E21=""),"",CONCATENATE(IFERROR(IF(SEARCH(B21,_xlfn.TEXTJOIN(",",TRUE,IF(E$2:E20=E21,B$2:B20,"")))&gt;0,"Duplikát parametru","Parametr OK"),"Parametr OK"),"; ",MATCH(B21,B:B,0)))</f>
        <v>Parametr OK; 21</v>
      </c>
      <c r="B21" t="str">
        <f>IF('CZ Alfanumerické hodnoty'!B21="","",VLOOKUP('CZ Alfanumerické hodnoty'!B21,'Parametry a typy produktů'!C:E,3,0))</f>
        <v>OS compatibility</v>
      </c>
      <c r="C21" s="13" t="str" cm="1">
        <f t="array" ref="C21:D21">IF(A21="","",_xlfn.XLOOKUP(B21,'Parametry a typy produktů'!E:E,'Parametry a typy produktů'!A:B,"Parametr nenalezen"))</f>
        <v>Multihodnota</v>
      </c>
      <c r="D21">
        <v>0</v>
      </c>
      <c r="E21" s="30" t="str">
        <f>IF('CZ Alfanumerické hodnoty'!B21="","",HLOOKUP('CZ Alfanumerické hodnoty'!E21,'Parametry a typy produktů'!$F$1:$AW$3,3,0))</f>
        <v>Cameras</v>
      </c>
      <c r="F21" s="43" t="s">
        <v>737</v>
      </c>
      <c r="G21" s="43" t="str">
        <f>IF($B21="","",IFERROR(IF(VLOOKUP($B21,$B$2:$O20,6,0)="","",VLOOKUP($B21,$B$2:$O20,6,0)),""))</f>
        <v/>
      </c>
      <c r="H21" s="43" t="str">
        <f>IF($B21="","",IFERROR(IF(VLOOKUP($B21,$B$2:$O20,7,0)="","",VLOOKUP($B21,$B$2:$O20,7,0)),""))</f>
        <v/>
      </c>
      <c r="I21" s="43" t="str">
        <f>IF($B21="","",IFERROR(IF(VLOOKUP($B21,$B$2:$O20,8,0)="","",VLOOKUP($B21,$B$2:$O20,8,0)),""))</f>
        <v/>
      </c>
      <c r="J21" s="43" t="str">
        <f>IF($B21="","",IFERROR(IF(VLOOKUP($B21,$B$2:$O20,9,0)="","",VLOOKUP($B21,$B$2:$O20,9,0)),""))</f>
        <v/>
      </c>
      <c r="K21" s="43" t="str">
        <f>IF($B21="","",IFERROR(IF(VLOOKUP($B21,$B$2:$O20,10,0)="","",VLOOKUP($B21,$B$2:$O20,10,0)),""))</f>
        <v/>
      </c>
      <c r="L21" s="43" t="str">
        <f>IF($B21="","",IFERROR(IF(VLOOKUP($B21,$B$2:$O20,11,0)="","",VLOOKUP($B21,$B$2:$O20,11,0)),""))</f>
        <v/>
      </c>
      <c r="M21" s="43" t="str">
        <f>IF($B21="","",IFERROR(IF(VLOOKUP($B21,$B$2:$O20,12,0)="","",VLOOKUP($B21,$B$2:$O20,12,0)),""))</f>
        <v/>
      </c>
      <c r="N21" s="43" t="str">
        <f>IF($B21="","",IFERROR(IF(VLOOKUP($B21,$B$2:$O20,13,0)="","",VLOOKUP($B21,$B$2:$O20,13,0)),""))</f>
        <v/>
      </c>
      <c r="O21" s="43" t="str">
        <f>IF($B21="","",IFERROR(IF(VLOOKUP($B21,$B$2:$O20,14,0)="","",VLOOKUP($B21,$B$2:$O20,14,0)),""))</f>
        <v/>
      </c>
    </row>
    <row r="22" spans="1:15" x14ac:dyDescent="0.25">
      <c r="A22" t="str" cm="1">
        <f t="array" ref="A22">IF(OR(B22="",E22=""),"",CONCATENATE(IFERROR(IF(SEARCH(B22,_xlfn.TEXTJOIN(",",TRUE,IF(E$2:E21=E22,B$2:B21,"")))&gt;0,"Duplikát parametru","Parametr OK"),"Parametr OK"),"; ",MATCH(B22,B:B,0)))</f>
        <v>Parametr OK; 22</v>
      </c>
      <c r="B22" t="str">
        <f>IF('CZ Alfanumerické hodnoty'!B22="","",VLOOKUP('CZ Alfanumerické hodnoty'!B22,'Parametry a typy produktů'!C:E,3,0))</f>
        <v>Video compression</v>
      </c>
      <c r="C22" s="13" t="str" cm="1">
        <f t="array" ref="C22:D22">IF(A22="","",_xlfn.XLOOKUP(B22,'Parametry a typy produktů'!E:E,'Parametry a typy produktů'!A:B,"Parametr nenalezen"))</f>
        <v>Číselníková hodnota</v>
      </c>
      <c r="D22">
        <v>0</v>
      </c>
      <c r="E22" s="30" t="str">
        <f>IF('CZ Alfanumerické hodnoty'!B22="","",HLOOKUP('CZ Alfanumerické hodnoty'!E22,'Parametry a typy produktů'!$F$1:$AW$3,3,0))</f>
        <v>Cameras</v>
      </c>
      <c r="F22" s="43" t="s">
        <v>88</v>
      </c>
      <c r="G22" s="43" t="s">
        <v>89</v>
      </c>
      <c r="H22" s="43" t="str">
        <f>IF($B22="","",IFERROR(IF(VLOOKUP($B22,$B$2:$O21,7,0)="","",VLOOKUP($B22,$B$2:$O21,7,0)),""))</f>
        <v/>
      </c>
      <c r="I22" s="43" t="str">
        <f>IF($B22="","",IFERROR(IF(VLOOKUP($B22,$B$2:$O21,8,0)="","",VLOOKUP($B22,$B$2:$O21,8,0)),""))</f>
        <v/>
      </c>
      <c r="J22" s="43" t="str">
        <f>IF($B22="","",IFERROR(IF(VLOOKUP($B22,$B$2:$O21,9,0)="","",VLOOKUP($B22,$B$2:$O21,9,0)),""))</f>
        <v/>
      </c>
      <c r="K22" s="43" t="str">
        <f>IF($B22="","",IFERROR(IF(VLOOKUP($B22,$B$2:$O21,10,0)="","",VLOOKUP($B22,$B$2:$O21,10,0)),""))</f>
        <v/>
      </c>
      <c r="L22" s="43" t="str">
        <f>IF($B22="","",IFERROR(IF(VLOOKUP($B22,$B$2:$O21,11,0)="","",VLOOKUP($B22,$B$2:$O21,11,0)),""))</f>
        <v/>
      </c>
      <c r="M22" s="43" t="str">
        <f>IF($B22="","",IFERROR(IF(VLOOKUP($B22,$B$2:$O21,12,0)="","",VLOOKUP($B22,$B$2:$O21,12,0)),""))</f>
        <v/>
      </c>
      <c r="N22" s="43" t="str">
        <f>IF($B22="","",IFERROR(IF(VLOOKUP($B22,$B$2:$O21,13,0)="","",VLOOKUP($B22,$B$2:$O21,13,0)),""))</f>
        <v/>
      </c>
      <c r="O22" s="43" t="str">
        <f>IF($B22="","",IFERROR(IF(VLOOKUP($B22,$B$2:$O21,14,0)="","",VLOOKUP($B22,$B$2:$O21,14,0)),""))</f>
        <v/>
      </c>
    </row>
    <row r="23" spans="1:15" x14ac:dyDescent="0.25">
      <c r="A23" t="str" cm="1">
        <f t="array" ref="A23">IF(OR(B23="",E23=""),"",CONCATENATE(IFERROR(IF(SEARCH(B23,_xlfn.TEXTJOIN(",",TRUE,IF(E$2:E22=E23,B$2:B22,"")))&gt;0,"Duplikát parametru","Parametr OK"),"Parametr OK"),"; ",MATCH(B23,B:B,0)))</f>
        <v>Parametr OK; 23</v>
      </c>
      <c r="B23" t="str">
        <f>IF('CZ Alfanumerické hodnoty'!B23="","",VLOOKUP('CZ Alfanumerické hodnoty'!B23,'Parametry a typy produktů'!C:E,3,0))</f>
        <v>SD card type</v>
      </c>
      <c r="C23" s="13" t="str" cm="1">
        <f t="array" ref="C23:D23">IF(A23="","",_xlfn.XLOOKUP(B23,'Parametry a typy produktů'!E:E,'Parametry a typy produktů'!A:B,"Parametr nenalezen"))</f>
        <v>Číselníková hodnota</v>
      </c>
      <c r="D23">
        <v>0</v>
      </c>
      <c r="E23" s="30" t="str">
        <f>IF('CZ Alfanumerické hodnoty'!B23="","",HLOOKUP('CZ Alfanumerické hodnoty'!E23,'Parametry a typy produktů'!$F$1:$AW$3,3,0))</f>
        <v>Cameras</v>
      </c>
      <c r="F23" s="43" t="s">
        <v>128</v>
      </c>
      <c r="G23" s="43" t="s">
        <v>129</v>
      </c>
      <c r="H23" s="43" t="str">
        <f>IF($B23="","",IFERROR(IF(VLOOKUP($B23,$B$2:$O22,7,0)="","",VLOOKUP($B23,$B$2:$O22,7,0)),""))</f>
        <v/>
      </c>
      <c r="I23" s="43" t="str">
        <f>IF($B23="","",IFERROR(IF(VLOOKUP($B23,$B$2:$O22,8,0)="","",VLOOKUP($B23,$B$2:$O22,8,0)),""))</f>
        <v/>
      </c>
      <c r="J23" s="43" t="str">
        <f>IF($B23="","",IFERROR(IF(VLOOKUP($B23,$B$2:$O22,9,0)="","",VLOOKUP($B23,$B$2:$O22,9,0)),""))</f>
        <v/>
      </c>
      <c r="K23" s="43" t="str">
        <f>IF($B23="","",IFERROR(IF(VLOOKUP($B23,$B$2:$O22,10,0)="","",VLOOKUP($B23,$B$2:$O22,10,0)),""))</f>
        <v/>
      </c>
      <c r="L23" s="43" t="str">
        <f>IF($B23="","",IFERROR(IF(VLOOKUP($B23,$B$2:$O22,11,0)="","",VLOOKUP($B23,$B$2:$O22,11,0)),""))</f>
        <v/>
      </c>
      <c r="M23" s="43" t="str">
        <f>IF($B23="","",IFERROR(IF(VLOOKUP($B23,$B$2:$O22,12,0)="","",VLOOKUP($B23,$B$2:$O22,12,0)),""))</f>
        <v/>
      </c>
      <c r="N23" s="43" t="str">
        <f>IF($B23="","",IFERROR(IF(VLOOKUP($B23,$B$2:$O22,13,0)="","",VLOOKUP($B23,$B$2:$O22,13,0)),""))</f>
        <v/>
      </c>
      <c r="O23" s="43" t="str">
        <f>IF($B23="","",IFERROR(IF(VLOOKUP($B23,$B$2:$O22,14,0)="","",VLOOKUP($B23,$B$2:$O22,14,0)),""))</f>
        <v/>
      </c>
    </row>
    <row r="24" spans="1:15" x14ac:dyDescent="0.25">
      <c r="A24" t="str" cm="1">
        <f t="array" ref="A24">IF(OR(B24="",E24=""),"",CONCATENATE(IFERROR(IF(SEARCH(B24,_xlfn.TEXTJOIN(",",TRUE,IF(E$2:E23=E24,B$2:B23,"")))&gt;0,"Duplikát parametru","Parametr OK"),"Parametr OK"),"; ",MATCH(B24,B:B,0)))</f>
        <v>Parametr OK; 24</v>
      </c>
      <c r="B24" t="str">
        <f>IF('CZ Alfanumerické hodnoty'!B24="","",VLOOKUP('CZ Alfanumerické hodnoty'!B24,'Parametry a typy produktů'!C:E,3,0))</f>
        <v>IP protection</v>
      </c>
      <c r="C24" s="13" t="str" cm="1">
        <f t="array" ref="C24:D24">IF(A24="","",_xlfn.XLOOKUP(B24,'Parametry a typy produktů'!E:E,'Parametry a typy produktů'!A:B,"Parametr nenalezen"))</f>
        <v>Číselníková hodnota</v>
      </c>
      <c r="D24">
        <v>0</v>
      </c>
      <c r="E24" s="30" t="str">
        <f>IF('CZ Alfanumerické hodnoty'!B24="","",HLOOKUP('CZ Alfanumerické hodnoty'!E24,'Parametry a typy produktů'!$F$1:$AW$3,3,0))</f>
        <v>Cameras</v>
      </c>
      <c r="F24" s="43" t="s">
        <v>11</v>
      </c>
      <c r="G24" s="43" t="s">
        <v>12</v>
      </c>
      <c r="H24" s="43" t="s">
        <v>473</v>
      </c>
      <c r="I24" s="43" t="s">
        <v>155</v>
      </c>
      <c r="J24" s="43" t="str">
        <f>IF($B24="","",IFERROR(IF(VLOOKUP($B24,$B$2:$O23,9,0)="","",VLOOKUP($B24,$B$2:$O23,9,0)),""))</f>
        <v/>
      </c>
      <c r="K24" s="43" t="str">
        <f>IF($B24="","",IFERROR(IF(VLOOKUP($B24,$B$2:$O23,10,0)="","",VLOOKUP($B24,$B$2:$O23,10,0)),""))</f>
        <v/>
      </c>
      <c r="L24" s="43" t="str">
        <f>IF($B24="","",IFERROR(IF(VLOOKUP($B24,$B$2:$O23,11,0)="","",VLOOKUP($B24,$B$2:$O23,11,0)),""))</f>
        <v/>
      </c>
      <c r="M24" s="43" t="str">
        <f>IF($B24="","",IFERROR(IF(VLOOKUP($B24,$B$2:$O23,12,0)="","",VLOOKUP($B24,$B$2:$O23,12,0)),""))</f>
        <v/>
      </c>
      <c r="N24" s="43" t="str">
        <f>IF($B24="","",IFERROR(IF(VLOOKUP($B24,$B$2:$O23,13,0)="","",VLOOKUP($B24,$B$2:$O23,13,0)),""))</f>
        <v/>
      </c>
      <c r="O24" s="43" t="str">
        <f>IF($B24="","",IFERROR(IF(VLOOKUP($B24,$B$2:$O23,14,0)="","",VLOOKUP($B24,$B$2:$O23,14,0)),""))</f>
        <v/>
      </c>
    </row>
    <row r="25" spans="1:15" x14ac:dyDescent="0.25">
      <c r="A25" t="str" cm="1">
        <f t="array" ref="A25">IF(OR(B25="",E25=""),"",CONCATENATE(IFERROR(IF(SEARCH(B25,_xlfn.TEXTJOIN(",",TRUE,IF(E$2:E24=E25,B$2:B24,"")))&gt;0,"Duplikát parametru","Parametr OK"),"Parametr OK"),"; ",MATCH(B25,B:B,0)))</f>
        <v>Parametr OK; 25</v>
      </c>
      <c r="B25" t="str">
        <f>IF('CZ Alfanumerické hodnoty'!B25="","",VLOOKUP('CZ Alfanumerické hodnoty'!B25,'Parametry a typy produktů'!C:E,3,0))</f>
        <v>Color temperature (K)</v>
      </c>
      <c r="C25" s="13" t="str" cm="1">
        <f t="array" ref="C25:D25">IF(A25="","",_xlfn.XLOOKUP(B25,'Parametry a typy produktů'!E:E,'Parametry a typy produktů'!A:B,"Parametr nenalezen"))</f>
        <v>Číselníková hodnota</v>
      </c>
      <c r="D25" t="str">
        <v>K</v>
      </c>
      <c r="E25" s="30" t="str">
        <f>IF('CZ Alfanumerické hodnoty'!B25="","",HLOOKUP('CZ Alfanumerické hodnoty'!E25,'Parametry a typy produktů'!$F$1:$AW$3,3,0))</f>
        <v>LED bulbs and tubes</v>
      </c>
      <c r="F25" s="43" t="s">
        <v>476</v>
      </c>
      <c r="G25" s="43" t="s">
        <v>475</v>
      </c>
      <c r="H25" s="43" t="s">
        <v>477</v>
      </c>
      <c r="I25" s="43" t="s">
        <v>498</v>
      </c>
      <c r="J25" s="43" t="s">
        <v>133</v>
      </c>
      <c r="K25" s="43" t="s">
        <v>215</v>
      </c>
      <c r="L25" s="43" t="str">
        <f>IF($B25="","",IFERROR(IF(VLOOKUP($B25,$B$2:$O24,11,0)="","",VLOOKUP($B25,$B$2:$O24,11,0)),""))</f>
        <v/>
      </c>
      <c r="M25" s="43" t="str">
        <f>IF($B25="","",IFERROR(IF(VLOOKUP($B25,$B$2:$O24,12,0)="","",VLOOKUP($B25,$B$2:$O24,12,0)),""))</f>
        <v/>
      </c>
      <c r="N25" s="43" t="str">
        <f>IF($B25="","",IFERROR(IF(VLOOKUP($B25,$B$2:$O24,13,0)="","",VLOOKUP($B25,$B$2:$O24,13,0)),""))</f>
        <v/>
      </c>
      <c r="O25" s="43" t="str">
        <f>IF($B25="","",IFERROR(IF(VLOOKUP($B25,$B$2:$O24,14,0)="","",VLOOKUP($B25,$B$2:$O24,14,0)),""))</f>
        <v/>
      </c>
    </row>
    <row r="26" spans="1:15" x14ac:dyDescent="0.25">
      <c r="A26" t="str" cm="1">
        <f t="array" ref="A26">IF(OR(B26="",E26=""),"",CONCATENATE(IFERROR(IF(SEARCH(B26,_xlfn.TEXTJOIN(",",TRUE,IF(E$2:E25=E26,B$2:B25,"")))&gt;0,"Duplikát parametru","Parametr OK"),"Parametr OK"),"; ",MATCH(B26,B:B,0)))</f>
        <v>Parametr OK; 26</v>
      </c>
      <c r="B26" t="str">
        <f>IF('CZ Alfanumerické hodnoty'!B26="","",VLOOKUP('CZ Alfanumerické hodnoty'!B26,'Parametry a typy produktů'!C:E,3,0))</f>
        <v>Bulb base</v>
      </c>
      <c r="C26" s="13" t="str" cm="1">
        <f t="array" ref="C26:D26">IF(A26="","",_xlfn.XLOOKUP(B26,'Parametry a typy produktů'!E:E,'Parametry a typy produktů'!A:B,"Parametr nenalezen"))</f>
        <v>Číselníková hodnota</v>
      </c>
      <c r="D26">
        <v>0</v>
      </c>
      <c r="E26" s="30" t="str">
        <f>IF('CZ Alfanumerické hodnoty'!B26="","",HLOOKUP('CZ Alfanumerické hodnoty'!E26,'Parametry a typy produktů'!$F$1:$AW$3,3,0))</f>
        <v>LED bulbs and tubes</v>
      </c>
      <c r="F26" s="43" t="s">
        <v>134</v>
      </c>
      <c r="G26" s="43" t="s">
        <v>135</v>
      </c>
      <c r="H26" s="43" t="s">
        <v>136</v>
      </c>
      <c r="I26" s="43" t="s">
        <v>487</v>
      </c>
      <c r="J26" s="43" t="s">
        <v>176</v>
      </c>
      <c r="K26" s="43" t="str">
        <f>IF($B26="","",IFERROR(IF(VLOOKUP($B26,$B$2:$O25,10,0)="","",VLOOKUP($B26,$B$2:$O25,10,0)),""))</f>
        <v/>
      </c>
      <c r="L26" s="43" t="str">
        <f>IF($B26="","",IFERROR(IF(VLOOKUP($B26,$B$2:$O25,11,0)="","",VLOOKUP($B26,$B$2:$O25,11,0)),""))</f>
        <v/>
      </c>
      <c r="M26" s="43" t="str">
        <f>IF($B26="","",IFERROR(IF(VLOOKUP($B26,$B$2:$O25,12,0)="","",VLOOKUP($B26,$B$2:$O25,12,0)),""))</f>
        <v/>
      </c>
      <c r="N26" s="43" t="str">
        <f>IF($B26="","",IFERROR(IF(VLOOKUP($B26,$B$2:$O25,13,0)="","",VLOOKUP($B26,$B$2:$O25,13,0)),""))</f>
        <v/>
      </c>
      <c r="O26" s="43" t="str">
        <f>IF($B26="","",IFERROR(IF(VLOOKUP($B26,$B$2:$O25,14,0)="","",VLOOKUP($B26,$B$2:$O25,14,0)),""))</f>
        <v/>
      </c>
    </row>
    <row r="27" spans="1:15" x14ac:dyDescent="0.25">
      <c r="A27" t="str" cm="1">
        <f t="array" ref="A27">IF(OR(B27="",E27=""),"",CONCATENATE(IFERROR(IF(SEARCH(B27,_xlfn.TEXTJOIN(",",TRUE,IF(E$2:E26=E27,B$2:B26,"")))&gt;0,"Duplikát parametru","Parametr OK"),"Parametr OK"),"; ",MATCH(B27,B:B,0)))</f>
        <v>Parametr OK; 27</v>
      </c>
      <c r="B27" t="str">
        <f>IF('CZ Alfanumerické hodnoty'!B27="","",VLOOKUP('CZ Alfanumerické hodnoty'!B27,'Parametry a typy produktů'!C:E,3,0))</f>
        <v>Bulb shape</v>
      </c>
      <c r="C27" s="13" t="str" cm="1">
        <f t="array" ref="C27:D27">IF(A27="","",_xlfn.XLOOKUP(B27,'Parametry a typy produktů'!E:E,'Parametry a typy produktů'!A:B,"Parametr nenalezen"))</f>
        <v>Číselníková hodnota</v>
      </c>
      <c r="D27">
        <v>0</v>
      </c>
      <c r="E27" s="30" t="str">
        <f>IF('CZ Alfanumerické hodnoty'!B27="","",HLOOKUP('CZ Alfanumerické hodnoty'!E27,'Parametry a typy produktů'!$F$1:$AW$3,3,0))</f>
        <v>LED bulbs and tubes</v>
      </c>
      <c r="F27" s="43" t="s">
        <v>612</v>
      </c>
      <c r="G27" s="43" t="s">
        <v>613</v>
      </c>
      <c r="H27" s="43" t="s">
        <v>614</v>
      </c>
      <c r="I27" s="43" t="s">
        <v>245</v>
      </c>
      <c r="J27" s="43" t="s">
        <v>143</v>
      </c>
      <c r="K27" s="43" t="s">
        <v>246</v>
      </c>
      <c r="L27" s="43" t="str">
        <f>IF($B27="","",IFERROR(IF(VLOOKUP($B27,$B$2:$O26,11,0)="","",VLOOKUP($B27,$B$2:$O26,11,0)),""))</f>
        <v/>
      </c>
      <c r="M27" s="43" t="str">
        <f>IF($B27="","",IFERROR(IF(VLOOKUP($B27,$B$2:$O26,12,0)="","",VLOOKUP($B27,$B$2:$O26,12,0)),""))</f>
        <v/>
      </c>
      <c r="N27" s="43" t="str">
        <f>IF($B27="","",IFERROR(IF(VLOOKUP($B27,$B$2:$O26,13,0)="","",VLOOKUP($B27,$B$2:$O26,13,0)),""))</f>
        <v/>
      </c>
      <c r="O27" s="43" t="str">
        <f>IF($B27="","",IFERROR(IF(VLOOKUP($B27,$B$2:$O26,14,0)="","",VLOOKUP($B27,$B$2:$O26,14,0)),""))</f>
        <v/>
      </c>
    </row>
    <row r="28" spans="1:15" x14ac:dyDescent="0.25">
      <c r="A28" t="str" cm="1">
        <f t="array" ref="A28">IF(OR(B28="",E28=""),"",CONCATENATE(IFERROR(IF(SEARCH(B28,_xlfn.TEXTJOIN(",",TRUE,IF(E$2:E27=E28,B$2:B27,"")))&gt;0,"Duplikát parametru","Parametr OK"),"Parametr OK"),"; ",MATCH(B28,B:B,0)))</f>
        <v>Parametr OK; 28</v>
      </c>
      <c r="B28" t="str">
        <f>IF('CZ Alfanumerické hodnoty'!B28="","",VLOOKUP('CZ Alfanumerické hodnoty'!B28,'Parametry a typy produktů'!C:E,3,0))</f>
        <v>Classic bulb equivalent (W)</v>
      </c>
      <c r="C28" s="13" t="str" cm="1">
        <f t="array" ref="C28:D28">IF(A28="","",_xlfn.XLOOKUP(B28,'Parametry a typy produktů'!E:E,'Parametry a typy produktů'!A:B,"Parametr nenalezen"))</f>
        <v>Číselníková hodnota</v>
      </c>
      <c r="D28" t="str">
        <v>W</v>
      </c>
      <c r="E28" s="30" t="str">
        <f>IF('CZ Alfanumerické hodnoty'!B28="","",HLOOKUP('CZ Alfanumerické hodnoty'!E28,'Parametry a typy produktů'!$F$1:$AW$3,3,0))</f>
        <v>LED bulbs and tubes</v>
      </c>
      <c r="F28" s="43" t="s">
        <v>502</v>
      </c>
      <c r="G28" s="43" t="s">
        <v>503</v>
      </c>
      <c r="H28" s="43" t="s">
        <v>488</v>
      </c>
      <c r="I28" s="43" t="str">
        <f>IF($B28="","",IFERROR(IF(VLOOKUP($B28,$B$2:$O27,8,0)="","",VLOOKUP($B28,$B$2:$O27,8,0)),""))</f>
        <v/>
      </c>
      <c r="J28" s="43" t="str">
        <f>IF($B28="","",IFERROR(IF(VLOOKUP($B28,$B$2:$O27,9,0)="","",VLOOKUP($B28,$B$2:$O27,9,0)),""))</f>
        <v/>
      </c>
      <c r="K28" s="43" t="str">
        <f>IF($B28="","",IFERROR(IF(VLOOKUP($B28,$B$2:$O27,10,0)="","",VLOOKUP($B28,$B$2:$O27,10,0)),""))</f>
        <v/>
      </c>
      <c r="L28" s="43" t="str">
        <f>IF($B28="","",IFERROR(IF(VLOOKUP($B28,$B$2:$O27,11,0)="","",VLOOKUP($B28,$B$2:$O27,11,0)),""))</f>
        <v/>
      </c>
      <c r="M28" s="43" t="str">
        <f>IF($B28="","",IFERROR(IF(VLOOKUP($B28,$B$2:$O27,12,0)="","",VLOOKUP($B28,$B$2:$O27,12,0)),""))</f>
        <v/>
      </c>
      <c r="N28" s="43" t="str">
        <f>IF($B28="","",IFERROR(IF(VLOOKUP($B28,$B$2:$O27,13,0)="","",VLOOKUP($B28,$B$2:$O27,13,0)),""))</f>
        <v/>
      </c>
      <c r="O28" s="43" t="str">
        <f>IF($B28="","",IFERROR(IF(VLOOKUP($B28,$B$2:$O27,14,0)="","",VLOOKUP($B28,$B$2:$O27,14,0)),""))</f>
        <v/>
      </c>
    </row>
    <row r="29" spans="1:15" x14ac:dyDescent="0.25">
      <c r="A29" t="str" cm="1">
        <f t="array" ref="A29">IF(OR(B29="",E29=""),"",CONCATENATE(IFERROR(IF(SEARCH(B29,_xlfn.TEXTJOIN(",",TRUE,IF(E$2:E28=E29,B$2:B28,"")))&gt;0,"Duplikát parametru","Parametr OK"),"Parametr OK"),"; ",MATCH(B29,B:B,0)))</f>
        <v>Parametr OK; 25</v>
      </c>
      <c r="B29" t="str">
        <f>IF('CZ Alfanumerické hodnoty'!B29="","",VLOOKUP('CZ Alfanumerické hodnoty'!B29,'Parametry a typy produktů'!C:E,3,0))</f>
        <v>Color temperature (K)</v>
      </c>
      <c r="C29" s="13" t="str" cm="1">
        <f t="array" ref="C29:D29">IF(A29="","",_xlfn.XLOOKUP(B29,'Parametry a typy produktů'!E:E,'Parametry a typy produktů'!A:B,"Parametr nenalezen"))</f>
        <v>Číselníková hodnota</v>
      </c>
      <c r="D29" t="str">
        <v>K</v>
      </c>
      <c r="E29" s="30" t="str">
        <f>IF('CZ Alfanumerické hodnoty'!B29="","",HLOOKUP('CZ Alfanumerické hodnoty'!E29,'Parametry a typy produktů'!$F$1:$AW$3,3,0))</f>
        <v>LED flood lights</v>
      </c>
      <c r="F29" s="43" t="str">
        <f>IF($B29="","",IFERROR(IF(VLOOKUP($B29,$B$2:$O28,5,0)="","",VLOOKUP($B29,$B$2:$O28,5,0)),""))</f>
        <v>3000 K</v>
      </c>
      <c r="G29" s="43" t="str">
        <f>IF($B29="","",IFERROR(IF(VLOOKUP($B29,$B$2:$O28,6,0)="","",VLOOKUP($B29,$B$2:$O28,6,0)),""))</f>
        <v>4000 K</v>
      </c>
      <c r="H29" s="43" t="str">
        <f>IF($B29="","",IFERROR(IF(VLOOKUP($B29,$B$2:$O28,7,0)="","",VLOOKUP($B29,$B$2:$O28,7,0)),""))</f>
        <v>6000 K</v>
      </c>
      <c r="I29" s="43" t="str">
        <f>IF($B29="","",IFERROR(IF(VLOOKUP($B29,$B$2:$O28,8,0)="","",VLOOKUP($B29,$B$2:$O28,8,0)),""))</f>
        <v>3000-6000 K</v>
      </c>
      <c r="J29" s="43" t="str">
        <f>IF($B29="","",IFERROR(IF(VLOOKUP($B29,$B$2:$O28,9,0)="","",VLOOKUP($B29,$B$2:$O28,9,0)),""))</f>
        <v>RGB</v>
      </c>
      <c r="K29" s="43" t="str">
        <f>IF($B29="","",IFERROR(IF(VLOOKUP($B29,$B$2:$O28,10,0)="","",VLOOKUP($B29,$B$2:$O28,10,0)),""))</f>
        <v>RGB + CCT</v>
      </c>
      <c r="L29" s="43" t="str">
        <f>IF($B29="","",IFERROR(IF(VLOOKUP($B29,$B$2:$O28,11,0)="","",VLOOKUP($B29,$B$2:$O28,11,0)),""))</f>
        <v/>
      </c>
      <c r="M29" s="43" t="str">
        <f>IF($B29="","",IFERROR(IF(VLOOKUP($B29,$B$2:$O28,12,0)="","",VLOOKUP($B29,$B$2:$O28,12,0)),""))</f>
        <v/>
      </c>
      <c r="N29" s="43" t="str">
        <f>IF($B29="","",IFERROR(IF(VLOOKUP($B29,$B$2:$O28,13,0)="","",VLOOKUP($B29,$B$2:$O28,13,0)),""))</f>
        <v/>
      </c>
      <c r="O29" s="43" t="str">
        <f>IF($B29="","",IFERROR(IF(VLOOKUP($B29,$B$2:$O28,14,0)="","",VLOOKUP($B29,$B$2:$O28,14,0)),""))</f>
        <v/>
      </c>
    </row>
    <row r="30" spans="1:15" x14ac:dyDescent="0.25">
      <c r="A30" t="str" cm="1">
        <f t="array" ref="A30">IF(OR(B30="",E30=""),"",CONCATENATE(IFERROR(IF(SEARCH(B30,_xlfn.TEXTJOIN(",",TRUE,IF(E$2:E29=E30,B$2:B29,"")))&gt;0,"Duplikát parametru","Parametr OK"),"Parametr OK"),"; ",MATCH(B30,B:B,0)))</f>
        <v>Parametr OK; 24</v>
      </c>
      <c r="B30" t="str">
        <f>IF('CZ Alfanumerické hodnoty'!B30="","",VLOOKUP('CZ Alfanumerické hodnoty'!B30,'Parametry a typy produktů'!C:E,3,0))</f>
        <v>IP protection</v>
      </c>
      <c r="C30" s="13" t="str" cm="1">
        <f t="array" ref="C30:D30">IF(A30="","",_xlfn.XLOOKUP(B30,'Parametry a typy produktů'!E:E,'Parametry a typy produktů'!A:B,"Parametr nenalezen"))</f>
        <v>Číselníková hodnota</v>
      </c>
      <c r="D30">
        <v>0</v>
      </c>
      <c r="E30" s="30" t="str">
        <f>IF('CZ Alfanumerické hodnoty'!B30="","",HLOOKUP('CZ Alfanumerické hodnoty'!E30,'Parametry a typy produktů'!$F$1:$AW$3,3,0))</f>
        <v>LED strip</v>
      </c>
      <c r="F30" s="43" t="str">
        <f>IF($B30="","",IFERROR(IF(VLOOKUP($B30,$B$2:$O29,5,0)="","",VLOOKUP($B30,$B$2:$O29,5,0)),""))</f>
        <v>IP20</v>
      </c>
      <c r="G30" s="43" t="str">
        <f>IF($B30="","",IFERROR(IF(VLOOKUP($B30,$B$2:$O29,6,0)="","",VLOOKUP($B30,$B$2:$O29,6,0)),""))</f>
        <v>IP44</v>
      </c>
      <c r="H30" s="43" t="str">
        <f>IF($B30="","",IFERROR(IF(VLOOKUP($B30,$B$2:$O29,7,0)="","",VLOOKUP($B30,$B$2:$O29,7,0)),""))</f>
        <v>IP54</v>
      </c>
      <c r="I30" s="43" t="str">
        <f>IF($B30="","",IFERROR(IF(VLOOKUP($B30,$B$2:$O29,8,0)="","",VLOOKUP($B30,$B$2:$O29,8,0)),""))</f>
        <v>IP65+</v>
      </c>
      <c r="J30" s="43" t="str">
        <f>IF($B30="","",IFERROR(IF(VLOOKUP($B30,$B$2:$O29,9,0)="","",VLOOKUP($B30,$B$2:$O29,9,0)),""))</f>
        <v/>
      </c>
      <c r="K30" s="43" t="str">
        <f>IF($B30="","",IFERROR(IF(VLOOKUP($B30,$B$2:$O29,10,0)="","",VLOOKUP($B30,$B$2:$O29,10,0)),""))</f>
        <v/>
      </c>
      <c r="L30" s="43" t="str">
        <f>IF($B30="","",IFERROR(IF(VLOOKUP($B30,$B$2:$O29,11,0)="","",VLOOKUP($B30,$B$2:$O29,11,0)),""))</f>
        <v/>
      </c>
      <c r="M30" s="43" t="str">
        <f>IF($B30="","",IFERROR(IF(VLOOKUP($B30,$B$2:$O29,12,0)="","",VLOOKUP($B30,$B$2:$O29,12,0)),""))</f>
        <v/>
      </c>
      <c r="N30" s="43" t="str">
        <f>IF($B30="","",IFERROR(IF(VLOOKUP($B30,$B$2:$O29,13,0)="","",VLOOKUP($B30,$B$2:$O29,13,0)),""))</f>
        <v/>
      </c>
      <c r="O30" s="43" t="str">
        <f>IF($B30="","",IFERROR(IF(VLOOKUP($B30,$B$2:$O29,14,0)="","",VLOOKUP($B30,$B$2:$O29,14,0)),""))</f>
        <v/>
      </c>
    </row>
    <row r="31" spans="1:15" x14ac:dyDescent="0.25">
      <c r="A31" t="str" cm="1">
        <f t="array" ref="A31">IF(OR(B31="",E31=""),"",CONCATENATE(IFERROR(IF(SEARCH(B31,_xlfn.TEXTJOIN(",",TRUE,IF(E$2:E30=E31,B$2:B30,"")))&gt;0,"Duplikát parametru","Parametr OK"),"Parametr OK"),"; ",MATCH(B31,B:B,0)))</f>
        <v>Parametr OK; 25</v>
      </c>
      <c r="B31" t="str">
        <f>IF('CZ Alfanumerické hodnoty'!B31="","",VLOOKUP('CZ Alfanumerické hodnoty'!B31,'Parametry a typy produktů'!C:E,3,0))</f>
        <v>Color temperature (K)</v>
      </c>
      <c r="C31" s="13" t="str" cm="1">
        <f t="array" ref="C31:D31">IF(A31="","",_xlfn.XLOOKUP(B31,'Parametry a typy produktů'!E:E,'Parametry a typy produktů'!A:B,"Parametr nenalezen"))</f>
        <v>Číselníková hodnota</v>
      </c>
      <c r="D31" t="str">
        <v>K</v>
      </c>
      <c r="E31" s="30" t="str">
        <f>IF('CZ Alfanumerické hodnoty'!B31="","",HLOOKUP('CZ Alfanumerické hodnoty'!E31,'Parametry a typy produktů'!$F$1:$AW$3,3,0))</f>
        <v>LED strip</v>
      </c>
      <c r="F31" s="43" t="str">
        <f>IF($B31="","",IFERROR(IF(VLOOKUP($B31,$B$2:$O30,5,0)="","",VLOOKUP($B31,$B$2:$O30,5,0)),""))</f>
        <v>3000 K</v>
      </c>
      <c r="G31" s="43" t="str">
        <f>IF($B31="","",IFERROR(IF(VLOOKUP($B31,$B$2:$O30,6,0)="","",VLOOKUP($B31,$B$2:$O30,6,0)),""))</f>
        <v>4000 K</v>
      </c>
      <c r="H31" s="43" t="str">
        <f>IF($B31="","",IFERROR(IF(VLOOKUP($B31,$B$2:$O30,7,0)="","",VLOOKUP($B31,$B$2:$O30,7,0)),""))</f>
        <v>6000 K</v>
      </c>
      <c r="I31" s="43" t="str">
        <f>IF($B31="","",IFERROR(IF(VLOOKUP($B31,$B$2:$O30,8,0)="","",VLOOKUP($B31,$B$2:$O30,8,0)),""))</f>
        <v>3000-6000 K</v>
      </c>
      <c r="J31" s="43" t="str">
        <f>IF($B31="","",IFERROR(IF(VLOOKUP($B31,$B$2:$O30,9,0)="","",VLOOKUP($B31,$B$2:$O30,9,0)),""))</f>
        <v>RGB</v>
      </c>
      <c r="K31" s="43" t="str">
        <f>IF($B31="","",IFERROR(IF(VLOOKUP($B31,$B$2:$O30,10,0)="","",VLOOKUP($B31,$B$2:$O30,10,0)),""))</f>
        <v>RGB + CCT</v>
      </c>
      <c r="L31" s="43" t="str">
        <f>IF($B31="","",IFERROR(IF(VLOOKUP($B31,$B$2:$O30,11,0)="","",VLOOKUP($B31,$B$2:$O30,11,0)),""))</f>
        <v/>
      </c>
      <c r="M31" s="43" t="str">
        <f>IF($B31="","",IFERROR(IF(VLOOKUP($B31,$B$2:$O30,12,0)="","",VLOOKUP($B31,$B$2:$O30,12,0)),""))</f>
        <v/>
      </c>
      <c r="N31" s="43" t="str">
        <f>IF($B31="","",IFERROR(IF(VLOOKUP($B31,$B$2:$O30,13,0)="","",VLOOKUP($B31,$B$2:$O30,13,0)),""))</f>
        <v/>
      </c>
      <c r="O31" s="43" t="str">
        <f>IF($B31="","",IFERROR(IF(VLOOKUP($B31,$B$2:$O30,14,0)="","",VLOOKUP($B31,$B$2:$O30,14,0)),""))</f>
        <v/>
      </c>
    </row>
    <row r="32" spans="1:15" x14ac:dyDescent="0.25">
      <c r="A32" t="str" cm="1">
        <f t="array" ref="A32">IF(OR(B32="",E32=""),"",CONCATENATE(IFERROR(IF(SEARCH(B32,_xlfn.TEXTJOIN(",",TRUE,IF(E$2:E31=E32,B$2:B31,"")))&gt;0,"Duplikát parametru","Parametr OK"),"Parametr OK"),"; ",MATCH(B32,B:B,0)))</f>
        <v>Parametr OK; 25</v>
      </c>
      <c r="B32" t="str">
        <f>IF('CZ Alfanumerické hodnoty'!B32="","",VLOOKUP('CZ Alfanumerické hodnoty'!B32,'Parametry a typy produktů'!C:E,3,0))</f>
        <v>Color temperature (K)</v>
      </c>
      <c r="C32" s="13" t="str" cm="1">
        <f t="array" ref="C32:D32">IF(A32="","",_xlfn.XLOOKUP(B32,'Parametry a typy produktů'!E:E,'Parametry a typy produktů'!A:B,"Parametr nenalezen"))</f>
        <v>Číselníková hodnota</v>
      </c>
      <c r="D32" t="str">
        <v>K</v>
      </c>
      <c r="E32" s="30" t="str">
        <f>IF('CZ Alfanumerické hodnoty'!B32="","",HLOOKUP('CZ Alfanumerické hodnoty'!E32,'Parametry a typy produktů'!$F$1:$AW$3,3,0))</f>
        <v>LED table lamps</v>
      </c>
      <c r="F32" s="43" t="str">
        <f>IF($B32="","",IFERROR(IF(VLOOKUP($B32,$B$2:$O31,5,0)="","",VLOOKUP($B32,$B$2:$O31,5,0)),""))</f>
        <v>3000 K</v>
      </c>
      <c r="G32" s="43" t="str">
        <f>IF($B32="","",IFERROR(IF(VLOOKUP($B32,$B$2:$O31,6,0)="","",VLOOKUP($B32,$B$2:$O31,6,0)),""))</f>
        <v>4000 K</v>
      </c>
      <c r="H32" s="43" t="str">
        <f>IF($B32="","",IFERROR(IF(VLOOKUP($B32,$B$2:$O31,7,0)="","",VLOOKUP($B32,$B$2:$O31,7,0)),""))</f>
        <v>6000 K</v>
      </c>
      <c r="I32" s="43" t="str">
        <f>IF($B32="","",IFERROR(IF(VLOOKUP($B32,$B$2:$O31,8,0)="","",VLOOKUP($B32,$B$2:$O31,8,0)),""))</f>
        <v>3000-6000 K</v>
      </c>
      <c r="J32" s="43" t="str">
        <f>IF($B32="","",IFERROR(IF(VLOOKUP($B32,$B$2:$O31,9,0)="","",VLOOKUP($B32,$B$2:$O31,9,0)),""))</f>
        <v>RGB</v>
      </c>
      <c r="K32" s="43" t="str">
        <f>IF($B32="","",IFERROR(IF(VLOOKUP($B32,$B$2:$O31,10,0)="","",VLOOKUP($B32,$B$2:$O31,10,0)),""))</f>
        <v>RGB + CCT</v>
      </c>
      <c r="L32" s="43" t="str">
        <f>IF($B32="","",IFERROR(IF(VLOOKUP($B32,$B$2:$O31,11,0)="","",VLOOKUP($B32,$B$2:$O31,11,0)),""))</f>
        <v/>
      </c>
      <c r="M32" s="43" t="str">
        <f>IF($B32="","",IFERROR(IF(VLOOKUP($B32,$B$2:$O31,12,0)="","",VLOOKUP($B32,$B$2:$O31,12,0)),""))</f>
        <v/>
      </c>
      <c r="N32" s="43" t="str">
        <f>IF($B32="","",IFERROR(IF(VLOOKUP($B32,$B$2:$O31,13,0)="","",VLOOKUP($B32,$B$2:$O31,13,0)),""))</f>
        <v/>
      </c>
      <c r="O32" s="43" t="str">
        <f>IF($B32="","",IFERROR(IF(VLOOKUP($B32,$B$2:$O31,14,0)="","",VLOOKUP($B32,$B$2:$O31,14,0)),""))</f>
        <v/>
      </c>
    </row>
    <row r="33" spans="1:15" x14ac:dyDescent="0.25">
      <c r="A33" t="s">
        <v>529</v>
      </c>
      <c r="B33" t="str">
        <f>IF('CZ Alfanumerické hodnoty'!B33="","",VLOOKUP('CZ Alfanumerické hodnoty'!B33,'Parametry a typy produktů'!C:E,3,0))</f>
        <v>Color</v>
      </c>
      <c r="C33" s="13" t="str" cm="1">
        <f t="array" ref="C33:D33">IF(A33="","",_xlfn.XLOOKUP(B33,'Parametry a typy produktů'!E:E,'Parametry a typy produktů'!A:B,"Parametr nenalezen"))</f>
        <v>Číselníková hodnota</v>
      </c>
      <c r="D33">
        <v>0</v>
      </c>
      <c r="E33" s="30" t="str">
        <f>IF('CZ Alfanumerické hodnoty'!B33="","",HLOOKUP('CZ Alfanumerické hodnoty'!E33,'Parametry a typy produktů'!$F$1:$AW$3,3,0))</f>
        <v>LED table lamps</v>
      </c>
      <c r="F33" s="43" t="s">
        <v>247</v>
      </c>
      <c r="G33" s="43" t="s">
        <v>248</v>
      </c>
      <c r="H33" s="43" t="s">
        <v>249</v>
      </c>
      <c r="I33" s="43" t="s">
        <v>250</v>
      </c>
      <c r="J33" s="43" t="s">
        <v>251</v>
      </c>
      <c r="K33" s="43" t="s">
        <v>547</v>
      </c>
      <c r="L33" s="43" t="s">
        <v>548</v>
      </c>
      <c r="M33" s="43" t="s">
        <v>549</v>
      </c>
      <c r="N33" s="43" t="s">
        <v>550</v>
      </c>
      <c r="O33" s="43" t="s">
        <v>166</v>
      </c>
    </row>
    <row r="34" spans="1:15" x14ac:dyDescent="0.25">
      <c r="A34" t="str" cm="1">
        <f t="array" ref="A34">IF(OR(B34="",E34=""),"",CONCATENATE(IFERROR(IF(SEARCH(B34,_xlfn.TEXTJOIN(",",TRUE,IF(E$2:E33=E34,B$2:B33,"")))&gt;0,"Duplikát parametru","Parametr OK"),"Parametr OK"),"; ",MATCH(B34,B:B,0)))</f>
        <v>Parametr OK; 34</v>
      </c>
      <c r="B34" t="str">
        <f>IF('CZ Alfanumerické hodnoty'!B34="","",VLOOKUP('CZ Alfanumerické hodnoty'!B34,'Parametry a typy produktů'!C:E,3,0))</f>
        <v>Table lamp features</v>
      </c>
      <c r="C34" s="13" t="str" cm="1">
        <f t="array" ref="C34:D34">IF(A34="","",_xlfn.XLOOKUP(B34,'Parametry a typy produktů'!E:E,'Parametry a typy produktů'!A:B,"Parametr nenalezen"))</f>
        <v>Multihodnota</v>
      </c>
      <c r="D34">
        <v>0</v>
      </c>
      <c r="E34" s="30" t="str">
        <f>IF('CZ Alfanumerické hodnoty'!B34="","",HLOOKUP('CZ Alfanumerické hodnoty'!E34,'Parametry a typy produktů'!$F$1:$AW$3,3,0))</f>
        <v>LED table lamps</v>
      </c>
      <c r="F34" s="43" t="s">
        <v>742</v>
      </c>
      <c r="G34" s="43" t="str">
        <f>IF($B34="","",IFERROR(IF(VLOOKUP($B34,$B$2:$O33,6,0)="","",VLOOKUP($B34,$B$2:$O33,6,0)),""))</f>
        <v/>
      </c>
      <c r="H34" s="43" t="str">
        <f>IF($B34="","",IFERROR(IF(VLOOKUP($B34,$B$2:$O33,7,0)="","",VLOOKUP($B34,$B$2:$O33,7,0)),""))</f>
        <v/>
      </c>
      <c r="I34" s="43" t="str">
        <f>IF($B34="","",IFERROR(IF(VLOOKUP($B34,$B$2:$O33,8,0)="","",VLOOKUP($B34,$B$2:$O33,8,0)),""))</f>
        <v/>
      </c>
      <c r="J34" s="43" t="str">
        <f>IF($B34="","",IFERROR(IF(VLOOKUP($B34,$B$2:$O33,9,0)="","",VLOOKUP($B34,$B$2:$O33,9,0)),""))</f>
        <v/>
      </c>
      <c r="K34" s="43" t="str">
        <f>IF($B34="","",IFERROR(IF(VLOOKUP($B34,$B$2:$O33,10,0)="","",VLOOKUP($B34,$B$2:$O33,10,0)),""))</f>
        <v/>
      </c>
      <c r="L34" s="43" t="str">
        <f>IF($B34="","",IFERROR(IF(VLOOKUP($B34,$B$2:$O33,11,0)="","",VLOOKUP($B34,$B$2:$O33,11,0)),""))</f>
        <v/>
      </c>
      <c r="M34" s="43" t="str">
        <f>IF($B34="","",IFERROR(IF(VLOOKUP($B34,$B$2:$O33,12,0)="","",VLOOKUP($B34,$B$2:$O33,12,0)),""))</f>
        <v/>
      </c>
      <c r="N34" s="43" t="str">
        <f>IF($B34="","",IFERROR(IF(VLOOKUP($B34,$B$2:$O33,13,0)="","",VLOOKUP($B34,$B$2:$O33,13,0)),""))</f>
        <v/>
      </c>
      <c r="O34" s="43" t="str">
        <f>IF($B34="","",IFERROR(IF(VLOOKUP($B34,$B$2:$O33,14,0)="","",VLOOKUP($B34,$B$2:$O33,14,0)),""))</f>
        <v/>
      </c>
    </row>
    <row r="35" spans="1:15" x14ac:dyDescent="0.25">
      <c r="A35" t="str" cm="1">
        <f t="array" ref="A35">IF(OR(B35="",E35=""),"",CONCATENATE(IFERROR(IF(SEARCH(B35,_xlfn.TEXTJOIN(",",TRUE,IF(E$2:E34=E35,B$2:B34,"")))&gt;0,"Duplikát parametru","Parametr OK"),"Parametr OK"),"; ",MATCH(B35,B:B,0)))</f>
        <v>Parametr OK; 24</v>
      </c>
      <c r="B35" t="str">
        <f>IF('CZ Alfanumerické hodnoty'!B35="","",VLOOKUP('CZ Alfanumerické hodnoty'!B35,'Parametry a typy produktů'!C:E,3,0))</f>
        <v>IP protection</v>
      </c>
      <c r="C35" s="13" t="str" cm="1">
        <f t="array" ref="C35:D35">IF(A35="","",_xlfn.XLOOKUP(B35,'Parametry a typy produktů'!E:E,'Parametry a typy produktů'!A:B,"Parametr nenalezen"))</f>
        <v>Číselníková hodnota</v>
      </c>
      <c r="D35">
        <v>0</v>
      </c>
      <c r="E35" s="30" t="str">
        <f>IF('CZ Alfanumerické hodnoty'!B35="","",HLOOKUP('CZ Alfanumerické hodnoty'!E35,'Parametry a typy produktů'!$F$1:$AW$3,3,0))</f>
        <v>LED lights</v>
      </c>
      <c r="F35" s="43" t="str">
        <f>IF($B35="","",IFERROR(IF(VLOOKUP($B35,$B$2:$O34,5,0)="","",VLOOKUP($B35,$B$2:$O34,5,0)),""))</f>
        <v>IP20</v>
      </c>
      <c r="G35" s="43" t="str">
        <f>IF($B35="","",IFERROR(IF(VLOOKUP($B35,$B$2:$O34,6,0)="","",VLOOKUP($B35,$B$2:$O34,6,0)),""))</f>
        <v>IP44</v>
      </c>
      <c r="H35" s="43" t="str">
        <f>IF($B35="","",IFERROR(IF(VLOOKUP($B35,$B$2:$O34,7,0)="","",VLOOKUP($B35,$B$2:$O34,7,0)),""))</f>
        <v>IP54</v>
      </c>
      <c r="I35" s="43" t="str">
        <f>IF($B35="","",IFERROR(IF(VLOOKUP($B35,$B$2:$O34,8,0)="","",VLOOKUP($B35,$B$2:$O34,8,0)),""))</f>
        <v>IP65+</v>
      </c>
      <c r="J35" s="43" t="str">
        <f>IF($B35="","",IFERROR(IF(VLOOKUP($B35,$B$2:$O34,9,0)="","",VLOOKUP($B35,$B$2:$O34,9,0)),""))</f>
        <v/>
      </c>
      <c r="K35" s="43" t="str">
        <f>IF($B35="","",IFERROR(IF(VLOOKUP($B35,$B$2:$O34,10,0)="","",VLOOKUP($B35,$B$2:$O34,10,0)),""))</f>
        <v/>
      </c>
      <c r="L35" s="43" t="str">
        <f>IF($B35="","",IFERROR(IF(VLOOKUP($B35,$B$2:$O34,11,0)="","",VLOOKUP($B35,$B$2:$O34,11,0)),""))</f>
        <v/>
      </c>
      <c r="M35" s="43" t="str">
        <f>IF($B35="","",IFERROR(IF(VLOOKUP($B35,$B$2:$O34,12,0)="","",VLOOKUP($B35,$B$2:$O34,12,0)),""))</f>
        <v/>
      </c>
      <c r="N35" s="43" t="str">
        <f>IF($B35="","",IFERROR(IF(VLOOKUP($B35,$B$2:$O34,13,0)="","",VLOOKUP($B35,$B$2:$O34,13,0)),""))</f>
        <v/>
      </c>
      <c r="O35" s="43" t="str">
        <f>IF($B35="","",IFERROR(IF(VLOOKUP($B35,$B$2:$O34,14,0)="","",VLOOKUP($B35,$B$2:$O34,14,0)),""))</f>
        <v/>
      </c>
    </row>
    <row r="36" spans="1:15" x14ac:dyDescent="0.25">
      <c r="A36" t="str" cm="1">
        <f t="array" ref="A36">IF(OR(B36="",E36=""),"",CONCATENATE(IFERROR(IF(SEARCH(B36,_xlfn.TEXTJOIN(",",TRUE,IF(E$2:E35=E36,B$2:B35,"")))&gt;0,"Duplikát parametru","Parametr OK"),"Parametr OK"),"; ",MATCH(B36,B:B,0)))</f>
        <v>Parametr OK; 25</v>
      </c>
      <c r="B36" t="str">
        <f>IF('CZ Alfanumerické hodnoty'!B36="","",VLOOKUP('CZ Alfanumerické hodnoty'!B36,'Parametry a typy produktů'!C:E,3,0))</f>
        <v>Color temperature (K)</v>
      </c>
      <c r="C36" s="13" t="str" cm="1">
        <f t="array" ref="C36:D36">IF(A36="","",_xlfn.XLOOKUP(B36,'Parametry a typy produktů'!E:E,'Parametry a typy produktů'!A:B,"Parametr nenalezen"))</f>
        <v>Číselníková hodnota</v>
      </c>
      <c r="D36" t="str">
        <v>K</v>
      </c>
      <c r="E36" s="30" t="str">
        <f>IF('CZ Alfanumerické hodnoty'!B36="","",HLOOKUP('CZ Alfanumerické hodnoty'!E36,'Parametry a typy produktů'!$F$1:$AW$3,3,0))</f>
        <v>LED lights</v>
      </c>
      <c r="F36" s="43" t="str">
        <f>IF($B36="","",IFERROR(IF(VLOOKUP($B36,$B$2:$O35,5,0)="","",VLOOKUP($B36,$B$2:$O35,5,0)),""))</f>
        <v>3000 K</v>
      </c>
      <c r="G36" s="43" t="str">
        <f>IF($B36="","",IFERROR(IF(VLOOKUP($B36,$B$2:$O35,6,0)="","",VLOOKUP($B36,$B$2:$O35,6,0)),""))</f>
        <v>4000 K</v>
      </c>
      <c r="H36" s="43" t="str">
        <f>IF($B36="","",IFERROR(IF(VLOOKUP($B36,$B$2:$O35,7,0)="","",VLOOKUP($B36,$B$2:$O35,7,0)),""))</f>
        <v>6000 K</v>
      </c>
      <c r="I36" s="43" t="str">
        <f>IF($B36="","",IFERROR(IF(VLOOKUP($B36,$B$2:$O35,8,0)="","",VLOOKUP($B36,$B$2:$O35,8,0)),""))</f>
        <v>3000-6000 K</v>
      </c>
      <c r="J36" s="43" t="str">
        <f>IF($B36="","",IFERROR(IF(VLOOKUP($B36,$B$2:$O35,9,0)="","",VLOOKUP($B36,$B$2:$O35,9,0)),""))</f>
        <v>RGB</v>
      </c>
      <c r="K36" s="43" t="str">
        <f>IF($B36="","",IFERROR(IF(VLOOKUP($B36,$B$2:$O35,10,0)="","",VLOOKUP($B36,$B$2:$O35,10,0)),""))</f>
        <v>RGB + CCT</v>
      </c>
      <c r="L36" s="43" t="str">
        <f>IF($B36="","",IFERROR(IF(VLOOKUP($B36,$B$2:$O35,11,0)="","",VLOOKUP($B36,$B$2:$O35,11,0)),""))</f>
        <v/>
      </c>
      <c r="M36" s="43" t="str">
        <f>IF($B36="","",IFERROR(IF(VLOOKUP($B36,$B$2:$O35,12,0)="","",VLOOKUP($B36,$B$2:$O35,12,0)),""))</f>
        <v/>
      </c>
      <c r="N36" s="43" t="str">
        <f>IF($B36="","",IFERROR(IF(VLOOKUP($B36,$B$2:$O35,13,0)="","",VLOOKUP($B36,$B$2:$O35,13,0)),""))</f>
        <v/>
      </c>
      <c r="O36" s="43" t="str">
        <f>IF($B36="","",IFERROR(IF(VLOOKUP($B36,$B$2:$O35,14,0)="","",VLOOKUP($B36,$B$2:$O35,14,0)),""))</f>
        <v/>
      </c>
    </row>
    <row r="37" spans="1:15" x14ac:dyDescent="0.25">
      <c r="A37" t="s">
        <v>529</v>
      </c>
      <c r="B37" t="str">
        <f>IF('CZ Alfanumerické hodnoty'!B37="","",VLOOKUP('CZ Alfanumerické hodnoty'!B37,'Parametry a typy produktů'!C:E,3,0))</f>
        <v>Color</v>
      </c>
      <c r="C37" s="13" t="str" cm="1">
        <f t="array" ref="C37:D37">IF(A37="","",_xlfn.XLOOKUP(B37,'Parametry a typy produktů'!E:E,'Parametry a typy produktů'!A:B,"Parametr nenalezen"))</f>
        <v>Číselníková hodnota</v>
      </c>
      <c r="D37">
        <v>0</v>
      </c>
      <c r="E37" s="30" t="str">
        <f>IF('CZ Alfanumerické hodnoty'!B37="","",HLOOKUP('CZ Alfanumerické hodnoty'!E37,'Parametry a typy produktů'!$F$1:$AW$3,3,0))</f>
        <v>LED lights</v>
      </c>
      <c r="F37" s="43" t="str">
        <f>IF($B37="","",IFERROR(IF(VLOOKUP($B37,$B$2:$O36,5,0)="","",VLOOKUP($B37,$B$2:$O36,5,0)),""))</f>
        <v>Black</v>
      </c>
      <c r="G37" s="43" t="str">
        <f>IF($B37="","",IFERROR(IF(VLOOKUP($B37,$B$2:$O36,6,0)="","",VLOOKUP($B37,$B$2:$O36,6,0)),""))</f>
        <v>White</v>
      </c>
      <c r="H37" s="43" t="str">
        <f>IF($B37="","",IFERROR(IF(VLOOKUP($B37,$B$2:$O36,7,0)="","",VLOOKUP($B37,$B$2:$O36,7,0)),""))</f>
        <v>Brown</v>
      </c>
      <c r="I37" s="43" t="str">
        <f>IF($B37="","",IFERROR(IF(VLOOKUP($B37,$B$2:$O36,8,0)="","",VLOOKUP($B37,$B$2:$O36,8,0)),""))</f>
        <v>Red</v>
      </c>
      <c r="J37" s="43" t="str">
        <f>IF($B37="","",IFERROR(IF(VLOOKUP($B37,$B$2:$O36,9,0)="","",VLOOKUP($B37,$B$2:$O36,9,0)),""))</f>
        <v>Green</v>
      </c>
      <c r="K37" s="43" t="str">
        <f>IF($B37="","",IFERROR(IF(VLOOKUP($B37,$B$2:$O36,10,0)="","",VLOOKUP($B37,$B$2:$O36,10,0)),""))</f>
        <v>Blue</v>
      </c>
      <c r="L37" s="43" t="str">
        <f>IF($B37="","",IFERROR(IF(VLOOKUP($B37,$B$2:$O36,11,0)="","",VLOOKUP($B37,$B$2:$O36,11,0)),""))</f>
        <v>Yellow</v>
      </c>
      <c r="M37" s="43" t="str">
        <f>IF($B37="","",IFERROR(IF(VLOOKUP($B37,$B$2:$O36,12,0)="","",VLOOKUP($B37,$B$2:$O36,12,0)),""))</f>
        <v>Purple</v>
      </c>
      <c r="N37" s="43" t="str">
        <f>IF($B37="","",IFERROR(IF(VLOOKUP($B37,$B$2:$O36,13,0)="","",VLOOKUP($B37,$B$2:$O36,13,0)),""))</f>
        <v>Pink</v>
      </c>
      <c r="O37" s="43" t="str">
        <f>IF($B37="","",IFERROR(IF(VLOOKUP($B37,$B$2:$O36,14,0)="","",VLOOKUP($B37,$B$2:$O36,14,0)),""))</f>
        <v>Multicolor</v>
      </c>
    </row>
    <row r="38" spans="1:15" x14ac:dyDescent="0.25">
      <c r="A38" t="str" cm="1">
        <f t="array" ref="A38">IF(OR(B38="",E38=""),"",CONCATENATE(IFERROR(IF(SEARCH(B38,_xlfn.TEXTJOIN(",",TRUE,IF(E$2:E37=E38,B$2:B37,"")))&gt;0,"Duplikát parametru","Parametr OK"),"Parametr OK"),"; ",MATCH(B38,B:B,0)))</f>
        <v>Parametr OK; 24</v>
      </c>
      <c r="B38" t="str">
        <f>IF('CZ Alfanumerické hodnoty'!B38="","",VLOOKUP('CZ Alfanumerické hodnoty'!B38,'Parametry a typy produktů'!C:E,3,0))</f>
        <v>IP protection</v>
      </c>
      <c r="C38" s="13" t="str" cm="1">
        <f t="array" ref="C38:D38">IF(A38="","",_xlfn.XLOOKUP(B38,'Parametry a typy produktů'!E:E,'Parametry a typy produktů'!A:B,"Parametr nenalezen"))</f>
        <v>Číselníková hodnota</v>
      </c>
      <c r="D38">
        <v>0</v>
      </c>
      <c r="E38" s="30" t="str">
        <f>IF('CZ Alfanumerické hodnoty'!B38="","",HLOOKUP('CZ Alfanumerické hodnoty'!E38,'Parametry a typy produktů'!$F$1:$AW$3,3,0))</f>
        <v>LED panels and downlights</v>
      </c>
      <c r="F38" s="43" t="str">
        <f>IF($B38="","",IFERROR(IF(VLOOKUP($B38,$B$2:$O37,5,0)="","",VLOOKUP($B38,$B$2:$O37,5,0)),""))</f>
        <v>IP20</v>
      </c>
      <c r="G38" s="43" t="str">
        <f>IF($B38="","",IFERROR(IF(VLOOKUP($B38,$B$2:$O37,6,0)="","",VLOOKUP($B38,$B$2:$O37,6,0)),""))</f>
        <v>IP44</v>
      </c>
      <c r="H38" s="43" t="str">
        <f>IF($B38="","",IFERROR(IF(VLOOKUP($B38,$B$2:$O37,7,0)="","",VLOOKUP($B38,$B$2:$O37,7,0)),""))</f>
        <v>IP54</v>
      </c>
      <c r="I38" s="43" t="str">
        <f>IF($B38="","",IFERROR(IF(VLOOKUP($B38,$B$2:$O37,8,0)="","",VLOOKUP($B38,$B$2:$O37,8,0)),""))</f>
        <v>IP65+</v>
      </c>
      <c r="J38" s="43" t="str">
        <f>IF($B38="","",IFERROR(IF(VLOOKUP($B38,$B$2:$O37,9,0)="","",VLOOKUP($B38,$B$2:$O37,9,0)),""))</f>
        <v/>
      </c>
      <c r="K38" s="43" t="str">
        <f>IF($B38="","",IFERROR(IF(VLOOKUP($B38,$B$2:$O37,10,0)="","",VLOOKUP($B38,$B$2:$O37,10,0)),""))</f>
        <v/>
      </c>
      <c r="L38" s="43" t="str">
        <f>IF($B38="","",IFERROR(IF(VLOOKUP($B38,$B$2:$O37,11,0)="","",VLOOKUP($B38,$B$2:$O37,11,0)),""))</f>
        <v/>
      </c>
      <c r="M38" s="43" t="str">
        <f>IF($B38="","",IFERROR(IF(VLOOKUP($B38,$B$2:$O37,12,0)="","",VLOOKUP($B38,$B$2:$O37,12,0)),""))</f>
        <v/>
      </c>
      <c r="N38" s="43" t="str">
        <f>IF($B38="","",IFERROR(IF(VLOOKUP($B38,$B$2:$O37,13,0)="","",VLOOKUP($B38,$B$2:$O37,13,0)),""))</f>
        <v/>
      </c>
      <c r="O38" s="43" t="str">
        <f>IF($B38="","",IFERROR(IF(VLOOKUP($B38,$B$2:$O37,14,0)="","",VLOOKUP($B38,$B$2:$O37,14,0)),""))</f>
        <v/>
      </c>
    </row>
    <row r="39" spans="1:15" x14ac:dyDescent="0.25">
      <c r="A39" t="str" cm="1">
        <f t="array" ref="A39">IF(OR(B39="",E39=""),"",CONCATENATE(IFERROR(IF(SEARCH(B39,_xlfn.TEXTJOIN(",",TRUE,IF(E$2:E38=E39,B$2:B38,"")))&gt;0,"Duplikát parametru","Parametr OK"),"Parametr OK"),"; ",MATCH(B39,B:B,0)))</f>
        <v>Parametr OK; 25</v>
      </c>
      <c r="B39" t="str">
        <f>IF('CZ Alfanumerické hodnoty'!B39="","",VLOOKUP('CZ Alfanumerické hodnoty'!B39,'Parametry a typy produktů'!C:E,3,0))</f>
        <v>Color temperature (K)</v>
      </c>
      <c r="C39" s="13" t="str" cm="1">
        <f t="array" ref="C39:D39">IF(A39="","",_xlfn.XLOOKUP(B39,'Parametry a typy produktů'!E:E,'Parametry a typy produktů'!A:B,"Parametr nenalezen"))</f>
        <v>Číselníková hodnota</v>
      </c>
      <c r="D39" t="str">
        <v>K</v>
      </c>
      <c r="E39" s="30" t="str">
        <f>IF('CZ Alfanumerické hodnoty'!B39="","",HLOOKUP('CZ Alfanumerické hodnoty'!E39,'Parametry a typy produktů'!$F$1:$AW$3,3,0))</f>
        <v>LED panels and downlights</v>
      </c>
      <c r="F39" s="43" t="str">
        <f>IF($B39="","",IFERROR(IF(VLOOKUP($B39,$B$2:$O38,5,0)="","",VLOOKUP($B39,$B$2:$O38,5,0)),""))</f>
        <v>3000 K</v>
      </c>
      <c r="G39" s="43" t="str">
        <f>IF($B39="","",IFERROR(IF(VLOOKUP($B39,$B$2:$O38,6,0)="","",VLOOKUP($B39,$B$2:$O38,6,0)),""))</f>
        <v>4000 K</v>
      </c>
      <c r="H39" s="43" t="str">
        <f>IF($B39="","",IFERROR(IF(VLOOKUP($B39,$B$2:$O38,7,0)="","",VLOOKUP($B39,$B$2:$O38,7,0)),""))</f>
        <v>6000 K</v>
      </c>
      <c r="I39" s="43" t="str">
        <f>IF($B39="","",IFERROR(IF(VLOOKUP($B39,$B$2:$O38,8,0)="","",VLOOKUP($B39,$B$2:$O38,8,0)),""))</f>
        <v>3000-6000 K</v>
      </c>
      <c r="J39" s="43" t="str">
        <f>IF($B39="","",IFERROR(IF(VLOOKUP($B39,$B$2:$O38,9,0)="","",VLOOKUP($B39,$B$2:$O38,9,0)),""))</f>
        <v>RGB</v>
      </c>
      <c r="K39" s="43" t="str">
        <f>IF($B39="","",IFERROR(IF(VLOOKUP($B39,$B$2:$O38,10,0)="","",VLOOKUP($B39,$B$2:$O38,10,0)),""))</f>
        <v>RGB + CCT</v>
      </c>
      <c r="L39" s="43" t="str">
        <f>IF($B39="","",IFERROR(IF(VLOOKUP($B39,$B$2:$O38,11,0)="","",VLOOKUP($B39,$B$2:$O38,11,0)),""))</f>
        <v/>
      </c>
      <c r="M39" s="43" t="str">
        <f>IF($B39="","",IFERROR(IF(VLOOKUP($B39,$B$2:$O38,12,0)="","",VLOOKUP($B39,$B$2:$O38,12,0)),""))</f>
        <v/>
      </c>
      <c r="N39" s="43" t="str">
        <f>IF($B39="","",IFERROR(IF(VLOOKUP($B39,$B$2:$O38,13,0)="","",VLOOKUP($B39,$B$2:$O38,13,0)),""))</f>
        <v/>
      </c>
      <c r="O39" s="43" t="str">
        <f>IF($B39="","",IFERROR(IF(VLOOKUP($B39,$B$2:$O38,14,0)="","",VLOOKUP($B39,$B$2:$O38,14,0)),""))</f>
        <v/>
      </c>
    </row>
    <row r="40" spans="1:15" x14ac:dyDescent="0.25">
      <c r="A40" t="str" cm="1">
        <f t="array" ref="A40">IF(OR(B40="",E40=""),"",CONCATENATE(IFERROR(IF(SEARCH(B40,_xlfn.TEXTJOIN(",",TRUE,IF(E$2:E39=E40,B$2:B39,"")))&gt;0,"Duplikát parametru","Parametr OK"),"Parametr OK"),"; ",MATCH(B40,B:B,0)))</f>
        <v>Parametr OK; 24</v>
      </c>
      <c r="B40" t="str">
        <f>IF('CZ Alfanumerické hodnoty'!B40="","",VLOOKUP('CZ Alfanumerické hodnoty'!B40,'Parametry a typy produktů'!C:E,3,0))</f>
        <v>IP protection</v>
      </c>
      <c r="C40" s="13" t="str" cm="1">
        <f t="array" ref="C40:D40">IF(A40="","",_xlfn.XLOOKUP(B40,'Parametry a typy produktů'!E:E,'Parametry a typy produktů'!A:B,"Parametr nenalezen"))</f>
        <v>Číselníková hodnota</v>
      </c>
      <c r="D40">
        <v>0</v>
      </c>
      <c r="E40" s="30" t="str">
        <f>IF('CZ Alfanumerické hodnoty'!B40="","",HLOOKUP('CZ Alfanumerické hodnoty'!E40,'Parametry a typy produktů'!$F$1:$AW$3,3,0))</f>
        <v>LED flash lights</v>
      </c>
      <c r="F40" s="43" t="str">
        <f>IF($B40="","",IFERROR(IF(VLOOKUP($B40,$B$2:$O39,5,0)="","",VLOOKUP($B40,$B$2:$O39,5,0)),""))</f>
        <v>IP20</v>
      </c>
      <c r="G40" s="43" t="str">
        <f>IF($B40="","",IFERROR(IF(VLOOKUP($B40,$B$2:$O39,6,0)="","",VLOOKUP($B40,$B$2:$O39,6,0)),""))</f>
        <v>IP44</v>
      </c>
      <c r="H40" s="43" t="str">
        <f>IF($B40="","",IFERROR(IF(VLOOKUP($B40,$B$2:$O39,7,0)="","",VLOOKUP($B40,$B$2:$O39,7,0)),""))</f>
        <v>IP54</v>
      </c>
      <c r="I40" s="43" t="str">
        <f>IF($B40="","",IFERROR(IF(VLOOKUP($B40,$B$2:$O39,8,0)="","",VLOOKUP($B40,$B$2:$O39,8,0)),""))</f>
        <v>IP65+</v>
      </c>
      <c r="J40" s="43" t="str">
        <f>IF($B40="","",IFERROR(IF(VLOOKUP($B40,$B$2:$O39,9,0)="","",VLOOKUP($B40,$B$2:$O39,9,0)),""))</f>
        <v/>
      </c>
      <c r="K40" s="43" t="str">
        <f>IF($B40="","",IFERROR(IF(VLOOKUP($B40,$B$2:$O39,10,0)="","",VLOOKUP($B40,$B$2:$O39,10,0)),""))</f>
        <v/>
      </c>
      <c r="L40" s="43" t="str">
        <f>IF($B40="","",IFERROR(IF(VLOOKUP($B40,$B$2:$O39,11,0)="","",VLOOKUP($B40,$B$2:$O39,11,0)),""))</f>
        <v/>
      </c>
      <c r="M40" s="43" t="str">
        <f>IF($B40="","",IFERROR(IF(VLOOKUP($B40,$B$2:$O39,12,0)="","",VLOOKUP($B40,$B$2:$O39,12,0)),""))</f>
        <v/>
      </c>
      <c r="N40" s="43" t="str">
        <f>IF($B40="","",IFERROR(IF(VLOOKUP($B40,$B$2:$O39,13,0)="","",VLOOKUP($B40,$B$2:$O39,13,0)),""))</f>
        <v/>
      </c>
      <c r="O40" s="43" t="str">
        <f>IF($B40="","",IFERROR(IF(VLOOKUP($B40,$B$2:$O39,14,0)="","",VLOOKUP($B40,$B$2:$O39,14,0)),""))</f>
        <v/>
      </c>
    </row>
    <row r="41" spans="1:15" x14ac:dyDescent="0.25">
      <c r="A41" t="str" cm="1">
        <f t="array" ref="A41">IF(OR(B41="",E41=""),"",CONCATENATE(IFERROR(IF(SEARCH(B41,_xlfn.TEXTJOIN(",",TRUE,IF(E$2:E40=E41,B$2:B40,"")))&gt;0,"Duplikát parametru","Parametr OK"),"Parametr OK"),"; ",MATCH(B41,B:B,0)))</f>
        <v>Parametr OK; 41</v>
      </c>
      <c r="B41" t="str">
        <f>IF('CZ Alfanumerické hodnoty'!B41="","",VLOOKUP('CZ Alfanumerické hodnoty'!B41,'Parametry a typy produktů'!C:E,3,0))</f>
        <v>Flashlight type</v>
      </c>
      <c r="C41" s="13" t="str" cm="1">
        <f t="array" ref="C41:D41">IF(A41="","",_xlfn.XLOOKUP(B41,'Parametry a typy produktů'!E:E,'Parametry a typy produktů'!A:B,"Parametr nenalezen"))</f>
        <v>Číselníková hodnota</v>
      </c>
      <c r="D41">
        <v>0</v>
      </c>
      <c r="E41" s="30" t="str">
        <f>IF('CZ Alfanumerické hodnoty'!B41="","",HLOOKUP('CZ Alfanumerické hodnoty'!E41,'Parametry a typy produktů'!$F$1:$AW$3,3,0))</f>
        <v>LED flash lights</v>
      </c>
      <c r="F41" s="43" t="s">
        <v>757</v>
      </c>
      <c r="G41" s="43" t="s">
        <v>758</v>
      </c>
      <c r="H41" s="43" t="s">
        <v>759</v>
      </c>
      <c r="I41" s="43" t="str">
        <f>IF($B41="","",IFERROR(IF(VLOOKUP($B41,$B$2:$O40,8,0)="","",VLOOKUP($B41,$B$2:$O40,8,0)),""))</f>
        <v/>
      </c>
      <c r="J41" s="43" t="str">
        <f>IF($B41="","",IFERROR(IF(VLOOKUP($B41,$B$2:$O40,9,0)="","",VLOOKUP($B41,$B$2:$O40,9,0)),""))</f>
        <v/>
      </c>
      <c r="K41" s="43" t="str">
        <f>IF($B41="","",IFERROR(IF(VLOOKUP($B41,$B$2:$O40,10,0)="","",VLOOKUP($B41,$B$2:$O40,10,0)),""))</f>
        <v/>
      </c>
      <c r="L41" s="43" t="str">
        <f>IF($B41="","",IFERROR(IF(VLOOKUP($B41,$B$2:$O40,11,0)="","",VLOOKUP($B41,$B$2:$O40,11,0)),""))</f>
        <v/>
      </c>
      <c r="M41" s="43" t="str">
        <f>IF($B41="","",IFERROR(IF(VLOOKUP($B41,$B$2:$O40,12,0)="","",VLOOKUP($B41,$B$2:$O40,12,0)),""))</f>
        <v/>
      </c>
      <c r="N41" s="43" t="str">
        <f>IF($B41="","",IFERROR(IF(VLOOKUP($B41,$B$2:$O40,13,0)="","",VLOOKUP($B41,$B$2:$O40,13,0)),""))</f>
        <v/>
      </c>
      <c r="O41" s="43" t="str">
        <f>IF($B41="","",IFERROR(IF(VLOOKUP($B41,$B$2:$O40,14,0)="","",VLOOKUP($B41,$B$2:$O40,14,0)),""))</f>
        <v/>
      </c>
    </row>
    <row r="42" spans="1:15" x14ac:dyDescent="0.25">
      <c r="A42" t="str" cm="1">
        <f t="array" ref="A42">IF(OR(B42="",E42=""),"",CONCATENATE(IFERROR(IF(SEARCH(B42,_xlfn.TEXTJOIN(",",TRUE,IF(E$2:E41=E42,B$2:B41,"")))&gt;0,"Duplikát parametru","Parametr OK"),"Parametr OK"),"; ",MATCH(B42,B:B,0)))</f>
        <v>Parametr OK; 17</v>
      </c>
      <c r="B42" t="str">
        <f>IF('CZ Alfanumerické hodnoty'!B42="","",VLOOKUP('CZ Alfanumerické hodnoty'!B42,'Parametry a typy produktů'!C:E,3,0))</f>
        <v>Power input type</v>
      </c>
      <c r="C42" s="13" t="str" cm="1">
        <f t="array" ref="C42:D42">IF(A42="","",_xlfn.XLOOKUP(B42,'Parametry a typy produktů'!E:E,'Parametry a typy produktů'!A:B,"Parametr nenalezen"))</f>
        <v>Číselníková hodnota</v>
      </c>
      <c r="D42">
        <v>0</v>
      </c>
      <c r="E42" s="30" t="str">
        <f>IF('CZ Alfanumerické hodnoty'!B42="","",HLOOKUP('CZ Alfanumerické hodnoty'!E42,'Parametry a typy produktů'!$F$1:$AW$3,3,0))</f>
        <v>Christmas lighting</v>
      </c>
      <c r="F42" s="43" t="str">
        <f>IF($B42="","",IFERROR(IF(VLOOKUP($B42,$B$2:$O41,5,0)="","",VLOOKUP($B42,$B$2:$O41,5,0)),""))</f>
        <v>AC</v>
      </c>
      <c r="G42" s="43" t="str">
        <f>IF($B42="","",IFERROR(IF(VLOOKUP($B42,$B$2:$O41,6,0)="","",VLOOKUP($B42,$B$2:$O41,6,0)),""))</f>
        <v>Batteries</v>
      </c>
      <c r="H42" s="43" t="str">
        <f>IF($B42="","",IFERROR(IF(VLOOKUP($B42,$B$2:$O41,7,0)="","",VLOOKUP($B42,$B$2:$O41,7,0)),""))</f>
        <v>No batteries</v>
      </c>
      <c r="I42" s="43" t="str">
        <f>IF($B42="","",IFERROR(IF(VLOOKUP($B42,$B$2:$O41,8,0)="","",VLOOKUP($B42,$B$2:$O41,8,0)),""))</f>
        <v>230 V</v>
      </c>
      <c r="J42" s="43" t="str">
        <f>IF($B42="","",IFERROR(IF(VLOOKUP($B42,$B$2:$O41,9,0)="","",VLOOKUP($B42,$B$2:$O41,9,0)),""))</f>
        <v>12 V</v>
      </c>
      <c r="K42" s="43" t="str">
        <f>IF($B42="","",IFERROR(IF(VLOOKUP($B42,$B$2:$O41,10,0)="","",VLOOKUP($B42,$B$2:$O41,10,0)),""))</f>
        <v/>
      </c>
      <c r="L42" s="43" t="str">
        <f>IF($B42="","",IFERROR(IF(VLOOKUP($B42,$B$2:$O41,11,0)="","",VLOOKUP($B42,$B$2:$O41,11,0)),""))</f>
        <v/>
      </c>
      <c r="M42" s="43" t="str">
        <f>IF($B42="","",IFERROR(IF(VLOOKUP($B42,$B$2:$O41,12,0)="","",VLOOKUP($B42,$B$2:$O41,12,0)),""))</f>
        <v/>
      </c>
      <c r="N42" s="43" t="str">
        <f>IF($B42="","",IFERROR(IF(VLOOKUP($B42,$B$2:$O41,13,0)="","",VLOOKUP($B42,$B$2:$O41,13,0)),""))</f>
        <v/>
      </c>
      <c r="O42" s="43" t="str">
        <f>IF($B42="","",IFERROR(IF(VLOOKUP($B42,$B$2:$O41,14,0)="","",VLOOKUP($B42,$B$2:$O41,14,0)),""))</f>
        <v/>
      </c>
    </row>
    <row r="43" spans="1:15" x14ac:dyDescent="0.25">
      <c r="A43" t="str" cm="1">
        <f t="array" ref="A43">IF(OR(B43="",E43=""),"",CONCATENATE(IFERROR(IF(SEARCH(B43,_xlfn.TEXTJOIN(",",TRUE,IF(E$2:E42=E43,B$2:B42,"")))&gt;0,"Duplikát parametru","Parametr OK"),"Parametr OK"),"; ",MATCH(B43,B:B,0)))</f>
        <v>Parametr OK; 24</v>
      </c>
      <c r="B43" t="str">
        <f>IF('CZ Alfanumerické hodnoty'!B43="","",VLOOKUP('CZ Alfanumerické hodnoty'!B43,'Parametry a typy produktů'!C:E,3,0))</f>
        <v>IP protection</v>
      </c>
      <c r="C43" s="13" t="str" cm="1">
        <f t="array" ref="C43:D43">IF(A43="","",_xlfn.XLOOKUP(B43,'Parametry a typy produktů'!E:E,'Parametry a typy produktů'!A:B,"Parametr nenalezen"))</f>
        <v>Číselníková hodnota</v>
      </c>
      <c r="D43">
        <v>0</v>
      </c>
      <c r="E43" s="30" t="str">
        <f>IF('CZ Alfanumerické hodnoty'!B43="","",HLOOKUP('CZ Alfanumerické hodnoty'!E43,'Parametry a typy produktů'!$F$1:$AW$3,3,0))</f>
        <v>Christmas lighting</v>
      </c>
      <c r="F43" s="43" t="str">
        <f>IF($B43="","",IFERROR(IF(VLOOKUP($B43,$B$2:$O42,5,0)="","",VLOOKUP($B43,$B$2:$O42,5,0)),""))</f>
        <v>IP20</v>
      </c>
      <c r="G43" s="43" t="str">
        <f>IF($B43="","",IFERROR(IF(VLOOKUP($B43,$B$2:$O42,6,0)="","",VLOOKUP($B43,$B$2:$O42,6,0)),""))</f>
        <v>IP44</v>
      </c>
      <c r="H43" s="43" t="str">
        <f>IF($B43="","",IFERROR(IF(VLOOKUP($B43,$B$2:$O42,7,0)="","",VLOOKUP($B43,$B$2:$O42,7,0)),""))</f>
        <v>IP54</v>
      </c>
      <c r="I43" s="43" t="str">
        <f>IF($B43="","",IFERROR(IF(VLOOKUP($B43,$B$2:$O42,8,0)="","",VLOOKUP($B43,$B$2:$O42,8,0)),""))</f>
        <v>IP65+</v>
      </c>
      <c r="J43" s="43" t="str">
        <f>IF($B43="","",IFERROR(IF(VLOOKUP($B43,$B$2:$O42,9,0)="","",VLOOKUP($B43,$B$2:$O42,9,0)),""))</f>
        <v/>
      </c>
      <c r="K43" s="43" t="str">
        <f>IF($B43="","",IFERROR(IF(VLOOKUP($B43,$B$2:$O42,10,0)="","",VLOOKUP($B43,$B$2:$O42,10,0)),""))</f>
        <v/>
      </c>
      <c r="L43" s="43" t="str">
        <f>IF($B43="","",IFERROR(IF(VLOOKUP($B43,$B$2:$O42,11,0)="","",VLOOKUP($B43,$B$2:$O42,11,0)),""))</f>
        <v/>
      </c>
      <c r="M43" s="43" t="str">
        <f>IF($B43="","",IFERROR(IF(VLOOKUP($B43,$B$2:$O42,12,0)="","",VLOOKUP($B43,$B$2:$O42,12,0)),""))</f>
        <v/>
      </c>
      <c r="N43" s="43" t="str">
        <f>IF($B43="","",IFERROR(IF(VLOOKUP($B43,$B$2:$O42,13,0)="","",VLOOKUP($B43,$B$2:$O42,13,0)),""))</f>
        <v/>
      </c>
      <c r="O43" s="43" t="str">
        <f>IF($B43="","",IFERROR(IF(VLOOKUP($B43,$B$2:$O42,14,0)="","",VLOOKUP($B43,$B$2:$O42,14,0)),""))</f>
        <v/>
      </c>
    </row>
    <row r="44" spans="1:15" x14ac:dyDescent="0.25">
      <c r="A44" t="str" cm="1">
        <f t="array" ref="A44">IF(OR(B44="",E44=""),"",CONCATENATE(IFERROR(IF(SEARCH(B44,_xlfn.TEXTJOIN(",",TRUE,IF(E$2:E43=E44,B$2:B43,"")))&gt;0,"Duplikát parametru","Parametr OK"),"Parametr OK"),"; ",MATCH(B44,B:B,0)))</f>
        <v>Parametr OK; 25</v>
      </c>
      <c r="B44" t="str">
        <f>IF('CZ Alfanumerické hodnoty'!B44="","",VLOOKUP('CZ Alfanumerické hodnoty'!B44,'Parametry a typy produktů'!C:E,3,0))</f>
        <v>Color temperature (K)</v>
      </c>
      <c r="C44" s="13" t="str" cm="1">
        <f t="array" ref="C44:D44">IF(A44="","",_xlfn.XLOOKUP(B44,'Parametry a typy produktů'!E:E,'Parametry a typy produktů'!A:B,"Parametr nenalezen"))</f>
        <v>Číselníková hodnota</v>
      </c>
      <c r="D44" t="str">
        <v>K</v>
      </c>
      <c r="E44" s="30" t="str">
        <f>IF('CZ Alfanumerické hodnoty'!B44="","",HLOOKUP('CZ Alfanumerické hodnoty'!E44,'Parametry a typy produktů'!$F$1:$AW$3,3,0))</f>
        <v>Christmas lighting</v>
      </c>
      <c r="F44" s="43" t="str">
        <f>IF($B44="","",IFERROR(IF(VLOOKUP($B44,$B$2:$O43,5,0)="","",VLOOKUP($B44,$B$2:$O43,5,0)),""))</f>
        <v>3000 K</v>
      </c>
      <c r="G44" s="43" t="str">
        <f>IF($B44="","",IFERROR(IF(VLOOKUP($B44,$B$2:$O43,6,0)="","",VLOOKUP($B44,$B$2:$O43,6,0)),""))</f>
        <v>4000 K</v>
      </c>
      <c r="H44" s="43" t="str">
        <f>IF($B44="","",IFERROR(IF(VLOOKUP($B44,$B$2:$O43,7,0)="","",VLOOKUP($B44,$B$2:$O43,7,0)),""))</f>
        <v>6000 K</v>
      </c>
      <c r="I44" s="43" t="str">
        <f>IF($B44="","",IFERROR(IF(VLOOKUP($B44,$B$2:$O43,8,0)="","",VLOOKUP($B44,$B$2:$O43,8,0)),""))</f>
        <v>3000-6000 K</v>
      </c>
      <c r="J44" s="43" t="str">
        <f>IF($B44="","",IFERROR(IF(VLOOKUP($B44,$B$2:$O43,9,0)="","",VLOOKUP($B44,$B$2:$O43,9,0)),""))</f>
        <v>RGB</v>
      </c>
      <c r="K44" s="43" t="str">
        <f>IF($B44="","",IFERROR(IF(VLOOKUP($B44,$B$2:$O43,10,0)="","",VLOOKUP($B44,$B$2:$O43,10,0)),""))</f>
        <v>RGB + CCT</v>
      </c>
      <c r="L44" s="43" t="str">
        <f>IF($B44="","",IFERROR(IF(VLOOKUP($B44,$B$2:$O43,11,0)="","",VLOOKUP($B44,$B$2:$O43,11,0)),""))</f>
        <v/>
      </c>
      <c r="M44" s="43" t="str">
        <f>IF($B44="","",IFERROR(IF(VLOOKUP($B44,$B$2:$O43,12,0)="","",VLOOKUP($B44,$B$2:$O43,12,0)),""))</f>
        <v/>
      </c>
      <c r="N44" s="43" t="str">
        <f>IF($B44="","",IFERROR(IF(VLOOKUP($B44,$B$2:$O43,13,0)="","",VLOOKUP($B44,$B$2:$O43,13,0)),""))</f>
        <v/>
      </c>
      <c r="O44" s="43" t="str">
        <f>IF($B44="","",IFERROR(IF(VLOOKUP($B44,$B$2:$O43,14,0)="","",VLOOKUP($B44,$B$2:$O43,14,0)),""))</f>
        <v/>
      </c>
    </row>
    <row r="45" spans="1:15" x14ac:dyDescent="0.25">
      <c r="A45" t="str" cm="1">
        <f t="array" ref="A45">IF(OR(B45="",E45=""),"",CONCATENATE(IFERROR(IF(SEARCH(B45,_xlfn.TEXTJOIN(",",TRUE,IF(E$2:E44=E45,B$2:B44,"")))&gt;0,"Duplikát parametru","Parametr OK"),"Parametr OK"),"; ",MATCH(B45,B:B,0)))</f>
        <v>Parametr OK; 24</v>
      </c>
      <c r="B45" t="str">
        <f>IF('CZ Alfanumerické hodnoty'!B45="","",VLOOKUP('CZ Alfanumerické hodnoty'!B45,'Parametry a typy produktů'!C:E,3,0))</f>
        <v>IP protection</v>
      </c>
      <c r="C45" s="13" t="str" cm="1">
        <f t="array" ref="C45:D45">IF(A45="","",_xlfn.XLOOKUP(B45,'Parametry a typy produktů'!E:E,'Parametry a typy produktů'!A:B,"Parametr nenalezen"))</f>
        <v>Číselníková hodnota</v>
      </c>
      <c r="D45">
        <v>0</v>
      </c>
      <c r="E45" s="30" t="str">
        <f>IF('CZ Alfanumerické hodnoty'!B45="","",HLOOKUP('CZ Alfanumerické hodnoty'!E45,'Parametry a typy produktů'!$F$1:$AW$3,3,0))</f>
        <v>Industrial lighting</v>
      </c>
      <c r="F45" s="43" t="str">
        <f>IF($B45="","",IFERROR(IF(VLOOKUP($B45,$B$2:$O44,5,0)="","",VLOOKUP($B45,$B$2:$O44,5,0)),""))</f>
        <v>IP20</v>
      </c>
      <c r="G45" s="43" t="str">
        <f>IF($B45="","",IFERROR(IF(VLOOKUP($B45,$B$2:$O44,6,0)="","",VLOOKUP($B45,$B$2:$O44,6,0)),""))</f>
        <v>IP44</v>
      </c>
      <c r="H45" s="43" t="str">
        <f>IF($B45="","",IFERROR(IF(VLOOKUP($B45,$B$2:$O44,7,0)="","",VLOOKUP($B45,$B$2:$O44,7,0)),""))</f>
        <v>IP54</v>
      </c>
      <c r="I45" s="43" t="str">
        <f>IF($B45="","",IFERROR(IF(VLOOKUP($B45,$B$2:$O44,8,0)="","",VLOOKUP($B45,$B$2:$O44,8,0)),""))</f>
        <v>IP65+</v>
      </c>
      <c r="J45" s="43" t="str">
        <f>IF($B45="","",IFERROR(IF(VLOOKUP($B45,$B$2:$O44,9,0)="","",VLOOKUP($B45,$B$2:$O44,9,0)),""))</f>
        <v/>
      </c>
      <c r="K45" s="43" t="str">
        <f>IF($B45="","",IFERROR(IF(VLOOKUP($B45,$B$2:$O44,10,0)="","",VLOOKUP($B45,$B$2:$O44,10,0)),""))</f>
        <v/>
      </c>
      <c r="L45" s="43" t="str">
        <f>IF($B45="","",IFERROR(IF(VLOOKUP($B45,$B$2:$O44,11,0)="","",VLOOKUP($B45,$B$2:$O44,11,0)),""))</f>
        <v/>
      </c>
      <c r="M45" s="43" t="str">
        <f>IF($B45="","",IFERROR(IF(VLOOKUP($B45,$B$2:$O44,12,0)="","",VLOOKUP($B45,$B$2:$O44,12,0)),""))</f>
        <v/>
      </c>
      <c r="N45" s="43" t="str">
        <f>IF($B45="","",IFERROR(IF(VLOOKUP($B45,$B$2:$O44,13,0)="","",VLOOKUP($B45,$B$2:$O44,13,0)),""))</f>
        <v/>
      </c>
      <c r="O45" s="43" t="str">
        <f>IF($B45="","",IFERROR(IF(VLOOKUP($B45,$B$2:$O44,14,0)="","",VLOOKUP($B45,$B$2:$O44,14,0)),""))</f>
        <v/>
      </c>
    </row>
    <row r="46" spans="1:15" x14ac:dyDescent="0.25">
      <c r="A46" t="str" cm="1">
        <f t="array" ref="A46">IF(OR(B46="",E46=""),"",CONCATENATE(IFERROR(IF(SEARCH(B46,_xlfn.TEXTJOIN(",",TRUE,IF(E$2:E45=E46,B$2:B45,"")))&gt;0,"Duplikát parametru","Parametr OK"),"Parametr OK"),"; ",MATCH(B46,B:B,0)))</f>
        <v>Parametr OK; 25</v>
      </c>
      <c r="B46" t="str">
        <f>IF('CZ Alfanumerické hodnoty'!B46="","",VLOOKUP('CZ Alfanumerické hodnoty'!B46,'Parametry a typy produktů'!C:E,3,0))</f>
        <v>Color temperature (K)</v>
      </c>
      <c r="C46" s="13" t="str" cm="1">
        <f t="array" ref="C46:D46">IF(A46="","",_xlfn.XLOOKUP(B46,'Parametry a typy produktů'!E:E,'Parametry a typy produktů'!A:B,"Parametr nenalezen"))</f>
        <v>Číselníková hodnota</v>
      </c>
      <c r="D46" t="str">
        <v>K</v>
      </c>
      <c r="E46" s="30" t="str">
        <f>IF('CZ Alfanumerické hodnoty'!B46="","",HLOOKUP('CZ Alfanumerické hodnoty'!E46,'Parametry a typy produktů'!$F$1:$AW$3,3,0))</f>
        <v>Industrial lighting</v>
      </c>
      <c r="F46" s="43" t="str">
        <f>IF($B46="","",IFERROR(IF(VLOOKUP($B46,$B$2:$O45,5,0)="","",VLOOKUP($B46,$B$2:$O45,5,0)),""))</f>
        <v>3000 K</v>
      </c>
      <c r="G46" s="43" t="str">
        <f>IF($B46="","",IFERROR(IF(VLOOKUP($B46,$B$2:$O45,6,0)="","",VLOOKUP($B46,$B$2:$O45,6,0)),""))</f>
        <v>4000 K</v>
      </c>
      <c r="H46" s="43" t="str">
        <f>IF($B46="","",IFERROR(IF(VLOOKUP($B46,$B$2:$O45,7,0)="","",VLOOKUP($B46,$B$2:$O45,7,0)),""))</f>
        <v>6000 K</v>
      </c>
      <c r="I46" s="43" t="str">
        <f>IF($B46="","",IFERROR(IF(VLOOKUP($B46,$B$2:$O45,8,0)="","",VLOOKUP($B46,$B$2:$O45,8,0)),""))</f>
        <v>3000-6000 K</v>
      </c>
      <c r="J46" s="43" t="str">
        <f>IF($B46="","",IFERROR(IF(VLOOKUP($B46,$B$2:$O45,9,0)="","",VLOOKUP($B46,$B$2:$O45,9,0)),""))</f>
        <v>RGB</v>
      </c>
      <c r="K46" s="43" t="str">
        <f>IF($B46="","",IFERROR(IF(VLOOKUP($B46,$B$2:$O45,10,0)="","",VLOOKUP($B46,$B$2:$O45,10,0)),""))</f>
        <v>RGB + CCT</v>
      </c>
      <c r="L46" s="43" t="str">
        <f>IF($B46="","",IFERROR(IF(VLOOKUP($B46,$B$2:$O45,11,0)="","",VLOOKUP($B46,$B$2:$O45,11,0)),""))</f>
        <v/>
      </c>
      <c r="M46" s="43" t="str">
        <f>IF($B46="","",IFERROR(IF(VLOOKUP($B46,$B$2:$O45,12,0)="","",VLOOKUP($B46,$B$2:$O45,12,0)),""))</f>
        <v/>
      </c>
      <c r="N46" s="43" t="str">
        <f>IF($B46="","",IFERROR(IF(VLOOKUP($B46,$B$2:$O45,13,0)="","",VLOOKUP($B46,$B$2:$O45,13,0)),""))</f>
        <v/>
      </c>
      <c r="O46" s="43" t="str">
        <f>IF($B46="","",IFERROR(IF(VLOOKUP($B46,$B$2:$O45,14,0)="","",VLOOKUP($B46,$B$2:$O45,14,0)),""))</f>
        <v/>
      </c>
    </row>
    <row r="47" spans="1:15" x14ac:dyDescent="0.25">
      <c r="A47" t="s">
        <v>551</v>
      </c>
      <c r="B47" t="str">
        <f>IF('CZ Alfanumerické hodnoty'!B47="","",VLOOKUP('CZ Alfanumerické hodnoty'!B47,'Parametry a typy produktů'!C:E,3,0))</f>
        <v>Color</v>
      </c>
      <c r="C47" s="13" t="str" cm="1">
        <f t="array" ref="C47:D47">IF(A47="","",_xlfn.XLOOKUP(B47,'Parametry a typy produktů'!E:E,'Parametry a typy produktů'!A:B,"Parametr nenalezen"))</f>
        <v>Číselníková hodnota</v>
      </c>
      <c r="D47">
        <v>0</v>
      </c>
      <c r="E47" s="30" t="str">
        <f>IF('CZ Alfanumerické hodnoty'!B47="","",HLOOKUP('CZ Alfanumerické hodnoty'!E47,'Parametry a typy produktů'!$F$1:$AW$3,3,0))</f>
        <v>Industrial lighting</v>
      </c>
      <c r="F47" s="43" t="str">
        <f>IF($B47="","",IFERROR(IF(VLOOKUP($B47,$B$2:$O46,5,0)="","",VLOOKUP($B47,$B$2:$O46,5,0)),""))</f>
        <v>Black</v>
      </c>
      <c r="G47" s="43" t="str">
        <f>IF($B47="","",IFERROR(IF(VLOOKUP($B47,$B$2:$O46,6,0)="","",VLOOKUP($B47,$B$2:$O46,6,0)),""))</f>
        <v>White</v>
      </c>
      <c r="H47" s="43" t="str">
        <f>IF($B47="","",IFERROR(IF(VLOOKUP($B47,$B$2:$O46,7,0)="","",VLOOKUP($B47,$B$2:$O46,7,0)),""))</f>
        <v>Brown</v>
      </c>
      <c r="I47" s="43" t="str">
        <f>IF($B47="","",IFERROR(IF(VLOOKUP($B47,$B$2:$O46,8,0)="","",VLOOKUP($B47,$B$2:$O46,8,0)),""))</f>
        <v>Red</v>
      </c>
      <c r="J47" s="43" t="str">
        <f>IF($B47="","",IFERROR(IF(VLOOKUP($B47,$B$2:$O46,9,0)="","",VLOOKUP($B47,$B$2:$O46,9,0)),""))</f>
        <v>Green</v>
      </c>
      <c r="K47" s="43" t="str">
        <f>IF($B47="","",IFERROR(IF(VLOOKUP($B47,$B$2:$O46,10,0)="","",VLOOKUP($B47,$B$2:$O46,10,0)),""))</f>
        <v>Blue</v>
      </c>
      <c r="L47" s="43" t="str">
        <f>IF($B47="","",IFERROR(IF(VLOOKUP($B47,$B$2:$O46,11,0)="","",VLOOKUP($B47,$B$2:$O46,11,0)),""))</f>
        <v>Yellow</v>
      </c>
      <c r="M47" s="43" t="str">
        <f>IF($B47="","",IFERROR(IF(VLOOKUP($B47,$B$2:$O46,12,0)="","",VLOOKUP($B47,$B$2:$O46,12,0)),""))</f>
        <v>Purple</v>
      </c>
      <c r="N47" s="43" t="str">
        <f>IF($B47="","",IFERROR(IF(VLOOKUP($B47,$B$2:$O46,13,0)="","",VLOOKUP($B47,$B$2:$O46,13,0)),""))</f>
        <v>Pink</v>
      </c>
      <c r="O47" s="43" t="str">
        <f>IF($B47="","",IFERROR(IF(VLOOKUP($B47,$B$2:$O46,14,0)="","",VLOOKUP($B47,$B$2:$O46,14,0)),""))</f>
        <v>Multicolor</v>
      </c>
    </row>
    <row r="48" spans="1:15" x14ac:dyDescent="0.25">
      <c r="A48" t="str" cm="1">
        <f t="array" ref="A48">IF(OR(B48="",E48=""),"",CONCATENATE(IFERROR(IF(SEARCH(B48,_xlfn.TEXTJOIN(",",TRUE,IF(E$2:E47=E48,B$2:B47,"")))&gt;0,"Duplikát parametru","Parametr OK"),"Parametr OK"),"; ",MATCH(B48,B:B,0)))</f>
        <v>Parametr OK; 48</v>
      </c>
      <c r="B48" t="str">
        <f>IF('CZ Alfanumerické hodnoty'!B48="","",VLOOKUP('CZ Alfanumerické hodnoty'!B48,'Parametry a typy produktů'!C:E,3,0))</f>
        <v>Dimming type</v>
      </c>
      <c r="C48" s="13" t="str" cm="1">
        <f t="array" ref="C48:D48">IF(A48="","",_xlfn.XLOOKUP(B48,'Parametry a typy produktů'!E:E,'Parametry a typy produktů'!A:B,"Parametr nenalezen"))</f>
        <v>Číselníková hodnota</v>
      </c>
      <c r="D48">
        <v>0</v>
      </c>
      <c r="E48" s="30" t="str">
        <f>IF('CZ Alfanumerické hodnoty'!B48="","",HLOOKUP('CZ Alfanumerické hodnoty'!E48,'Parametry a typy produktů'!$F$1:$AW$3,3,0))</f>
        <v>Industrial lighting</v>
      </c>
      <c r="F48" s="43" t="s">
        <v>212</v>
      </c>
      <c r="G48" s="43" t="s">
        <v>495</v>
      </c>
      <c r="H48" s="43" t="s">
        <v>253</v>
      </c>
      <c r="I48" s="43" t="s">
        <v>254</v>
      </c>
      <c r="J48" s="43" t="str">
        <f>IF($B48="","",IFERROR(IF(VLOOKUP($B48,$B$2:$O47,9,0)="","",VLOOKUP($B48,$B$2:$O47,9,0)),""))</f>
        <v/>
      </c>
      <c r="K48" s="43" t="str">
        <f>IF($B48="","",IFERROR(IF(VLOOKUP($B48,$B$2:$O47,10,0)="","",VLOOKUP($B48,$B$2:$O47,10,0)),""))</f>
        <v/>
      </c>
      <c r="L48" s="43" t="str">
        <f>IF($B48="","",IFERROR(IF(VLOOKUP($B48,$B$2:$O47,11,0)="","",VLOOKUP($B48,$B$2:$O47,11,0)),""))</f>
        <v/>
      </c>
      <c r="M48" s="43" t="str">
        <f>IF($B48="","",IFERROR(IF(VLOOKUP($B48,$B$2:$O47,12,0)="","",VLOOKUP($B48,$B$2:$O47,12,0)),""))</f>
        <v/>
      </c>
      <c r="N48" s="43" t="str">
        <f>IF($B48="","",IFERROR(IF(VLOOKUP($B48,$B$2:$O47,13,0)="","",VLOOKUP($B48,$B$2:$O47,13,0)),""))</f>
        <v/>
      </c>
      <c r="O48" s="43" t="str">
        <f>IF($B48="","",IFERROR(IF(VLOOKUP($B48,$B$2:$O47,14,0)="","",VLOOKUP($B48,$B$2:$O47,14,0)),""))</f>
        <v/>
      </c>
    </row>
    <row r="49" spans="1:15" x14ac:dyDescent="0.25">
      <c r="A49" t="str" cm="1">
        <f t="array" ref="A49">IF(OR(B49="",E49=""),"",CONCATENATE(IFERROR(IF(SEARCH(B49,_xlfn.TEXTJOIN(",",TRUE,IF(E$2:E48=E49,B$2:B48,"")))&gt;0,"Duplikát parametru","Parametr OK"),"Parametr OK"),"; ",MATCH(B49,B:B,0)))</f>
        <v>Parametr OK; 21</v>
      </c>
      <c r="B49" t="str">
        <f>IF('CZ Alfanumerické hodnoty'!B49="","",VLOOKUP('CZ Alfanumerické hodnoty'!B49,'Parametry a typy produktů'!C:E,3,0))</f>
        <v>OS compatibility</v>
      </c>
      <c r="C49" s="13" t="str" cm="1">
        <f t="array" ref="C49:D49">IF(A49="","",_xlfn.XLOOKUP(B49,'Parametry a typy produktů'!E:E,'Parametry a typy produktů'!A:B,"Parametr nenalezen"))</f>
        <v>Multihodnota</v>
      </c>
      <c r="D49">
        <v>0</v>
      </c>
      <c r="E49" s="30" t="str">
        <f>IF('CZ Alfanumerické hodnoty'!B49="","",HLOOKUP('CZ Alfanumerické hodnoty'!E49,'Parametry a typy produktů'!$F$1:$AW$3,3,0))</f>
        <v>Smart light</v>
      </c>
      <c r="F49" s="43" t="str">
        <f>IF($B49="","",IFERROR(IF(VLOOKUP($B49,$B$2:$O48,5,0)="","",VLOOKUP($B49,$B$2:$O48,5,0)),""))</f>
        <v>Android|iOS</v>
      </c>
      <c r="G49" s="43" t="str">
        <f>IF($B49="","",IFERROR(IF(VLOOKUP($B49,$B$2:$O48,6,0)="","",VLOOKUP($B49,$B$2:$O48,6,0)),""))</f>
        <v/>
      </c>
      <c r="H49" s="43" t="str">
        <f>IF($B49="","",IFERROR(IF(VLOOKUP($B49,$B$2:$O48,7,0)="","",VLOOKUP($B49,$B$2:$O48,7,0)),""))</f>
        <v/>
      </c>
      <c r="I49" s="43" t="str">
        <f>IF($B49="","",IFERROR(IF(VLOOKUP($B49,$B$2:$O48,8,0)="","",VLOOKUP($B49,$B$2:$O48,8,0)),""))</f>
        <v/>
      </c>
      <c r="J49" s="43" t="str">
        <f>IF($B49="","",IFERROR(IF(VLOOKUP($B49,$B$2:$O48,9,0)="","",VLOOKUP($B49,$B$2:$O48,9,0)),""))</f>
        <v/>
      </c>
      <c r="K49" s="43" t="str">
        <f>IF($B49="","",IFERROR(IF(VLOOKUP($B49,$B$2:$O48,10,0)="","",VLOOKUP($B49,$B$2:$O48,10,0)),""))</f>
        <v/>
      </c>
      <c r="L49" s="43" t="str">
        <f>IF($B49="","",IFERROR(IF(VLOOKUP($B49,$B$2:$O48,11,0)="","",VLOOKUP($B49,$B$2:$O48,11,0)),""))</f>
        <v/>
      </c>
      <c r="M49" s="43" t="str">
        <f>IF($B49="","",IFERROR(IF(VLOOKUP($B49,$B$2:$O48,12,0)="","",VLOOKUP($B49,$B$2:$O48,12,0)),""))</f>
        <v/>
      </c>
      <c r="N49" s="43" t="str">
        <f>IF($B49="","",IFERROR(IF(VLOOKUP($B49,$B$2:$O48,13,0)="","",VLOOKUP($B49,$B$2:$O48,13,0)),""))</f>
        <v/>
      </c>
      <c r="O49" s="43" t="str">
        <f>IF($B49="","",IFERROR(IF(VLOOKUP($B49,$B$2:$O48,14,0)="","",VLOOKUP($B49,$B$2:$O48,14,0)),""))</f>
        <v/>
      </c>
    </row>
    <row r="50" spans="1:15" x14ac:dyDescent="0.25">
      <c r="A50" t="str" cm="1">
        <f t="array" ref="A50">IF(OR(B50="",E50=""),"",CONCATENATE(IFERROR(IF(SEARCH(B50,_xlfn.TEXTJOIN(",",TRUE,IF(E$2:E49=E50,B$2:B49,"")))&gt;0,"Duplikát parametru","Parametr OK"),"Parametr OK"),"; ",MATCH(B50,B:B,0)))</f>
        <v>Parametr OK; 24</v>
      </c>
      <c r="B50" t="str">
        <f>IF('CZ Alfanumerické hodnoty'!B50="","",VLOOKUP('CZ Alfanumerické hodnoty'!B50,'Parametry a typy produktů'!C:E,3,0))</f>
        <v>IP protection</v>
      </c>
      <c r="C50" s="13" t="str" cm="1">
        <f t="array" ref="C50:D50">IF(A50="","",_xlfn.XLOOKUP(B50,'Parametry a typy produktů'!E:E,'Parametry a typy produktů'!A:B,"Parametr nenalezen"))</f>
        <v>Číselníková hodnota</v>
      </c>
      <c r="D50">
        <v>0</v>
      </c>
      <c r="E50" s="30" t="str">
        <f>IF('CZ Alfanumerické hodnoty'!B50="","",HLOOKUP('CZ Alfanumerické hodnoty'!E50,'Parametry a typy produktů'!$F$1:$AW$3,3,0))</f>
        <v>Smart light</v>
      </c>
      <c r="F50" s="43" t="str">
        <f>IF($B50="","",IFERROR(IF(VLOOKUP($B50,$B$2:$O49,5,0)="","",VLOOKUP($B50,$B$2:$O49,5,0)),""))</f>
        <v>IP20</v>
      </c>
      <c r="G50" s="43" t="str">
        <f>IF($B50="","",IFERROR(IF(VLOOKUP($B50,$B$2:$O49,6,0)="","",VLOOKUP($B50,$B$2:$O49,6,0)),""))</f>
        <v>IP44</v>
      </c>
      <c r="H50" s="43" t="str">
        <f>IF($B50="","",IFERROR(IF(VLOOKUP($B50,$B$2:$O49,7,0)="","",VLOOKUP($B50,$B$2:$O49,7,0)),""))</f>
        <v>IP54</v>
      </c>
      <c r="I50" s="43" t="str">
        <f>IF($B50="","",IFERROR(IF(VLOOKUP($B50,$B$2:$O49,8,0)="","",VLOOKUP($B50,$B$2:$O49,8,0)),""))</f>
        <v>IP65+</v>
      </c>
      <c r="J50" s="43" t="str">
        <f>IF($B50="","",IFERROR(IF(VLOOKUP($B50,$B$2:$O49,9,0)="","",VLOOKUP($B50,$B$2:$O49,9,0)),""))</f>
        <v/>
      </c>
      <c r="K50" s="43" t="str">
        <f>IF($B50="","",IFERROR(IF(VLOOKUP($B50,$B$2:$O49,10,0)="","",VLOOKUP($B50,$B$2:$O49,10,0)),""))</f>
        <v/>
      </c>
      <c r="L50" s="43" t="str">
        <f>IF($B50="","",IFERROR(IF(VLOOKUP($B50,$B$2:$O49,11,0)="","",VLOOKUP($B50,$B$2:$O49,11,0)),""))</f>
        <v/>
      </c>
      <c r="M50" s="43" t="str">
        <f>IF($B50="","",IFERROR(IF(VLOOKUP($B50,$B$2:$O49,12,0)="","",VLOOKUP($B50,$B$2:$O49,12,0)),""))</f>
        <v/>
      </c>
      <c r="N50" s="43" t="str">
        <f>IF($B50="","",IFERROR(IF(VLOOKUP($B50,$B$2:$O49,13,0)="","",VLOOKUP($B50,$B$2:$O49,13,0)),""))</f>
        <v/>
      </c>
      <c r="O50" s="43" t="str">
        <f>IF($B50="","",IFERROR(IF(VLOOKUP($B50,$B$2:$O49,14,0)="","",VLOOKUP($B50,$B$2:$O49,14,0)),""))</f>
        <v/>
      </c>
    </row>
    <row r="51" spans="1:15" x14ac:dyDescent="0.25">
      <c r="A51" t="str" cm="1">
        <f t="array" ref="A51">IF(OR(B51="",E51=""),"",CONCATENATE(IFERROR(IF(SEARCH(B51,_xlfn.TEXTJOIN(",",TRUE,IF(E$2:E50=E51,B$2:B50,"")))&gt;0,"Duplikát parametru","Parametr OK"),"Parametr OK"),"; ",MATCH(B51,B:B,0)))</f>
        <v>Parametr OK; 25</v>
      </c>
      <c r="B51" t="str">
        <f>IF('CZ Alfanumerické hodnoty'!B51="","",VLOOKUP('CZ Alfanumerické hodnoty'!B51,'Parametry a typy produktů'!C:E,3,0))</f>
        <v>Color temperature (K)</v>
      </c>
      <c r="C51" s="13" t="str" cm="1">
        <f t="array" ref="C51:D51">IF(A51="","",_xlfn.XLOOKUP(B51,'Parametry a typy produktů'!E:E,'Parametry a typy produktů'!A:B,"Parametr nenalezen"))</f>
        <v>Číselníková hodnota</v>
      </c>
      <c r="D51" t="str">
        <v>K</v>
      </c>
      <c r="E51" s="30" t="str">
        <f>IF('CZ Alfanumerické hodnoty'!B51="","",HLOOKUP('CZ Alfanumerické hodnoty'!E51,'Parametry a typy produktů'!$F$1:$AW$3,3,0))</f>
        <v>Smart light</v>
      </c>
      <c r="F51" s="43" t="str">
        <f>IF($B51="","",IFERROR(IF(VLOOKUP($B51,$B$2:$O50,5,0)="","",VLOOKUP($B51,$B$2:$O50,5,0)),""))</f>
        <v>3000 K</v>
      </c>
      <c r="G51" s="43" t="str">
        <f>IF($B51="","",IFERROR(IF(VLOOKUP($B51,$B$2:$O50,6,0)="","",VLOOKUP($B51,$B$2:$O50,6,0)),""))</f>
        <v>4000 K</v>
      </c>
      <c r="H51" s="43" t="str">
        <f>IF($B51="","",IFERROR(IF(VLOOKUP($B51,$B$2:$O50,7,0)="","",VLOOKUP($B51,$B$2:$O50,7,0)),""))</f>
        <v>6000 K</v>
      </c>
      <c r="I51" s="43" t="str">
        <f>IF($B51="","",IFERROR(IF(VLOOKUP($B51,$B$2:$O50,8,0)="","",VLOOKUP($B51,$B$2:$O50,8,0)),""))</f>
        <v>3000-6000 K</v>
      </c>
      <c r="J51" s="43" t="str">
        <f>IF($B51="","",IFERROR(IF(VLOOKUP($B51,$B$2:$O50,9,0)="","",VLOOKUP($B51,$B$2:$O50,9,0)),""))</f>
        <v>RGB</v>
      </c>
      <c r="K51" s="43" t="str">
        <f>IF($B51="","",IFERROR(IF(VLOOKUP($B51,$B$2:$O50,10,0)="","",VLOOKUP($B51,$B$2:$O50,10,0)),""))</f>
        <v>RGB + CCT</v>
      </c>
      <c r="L51" s="43" t="str">
        <f>IF($B51="","",IFERROR(IF(VLOOKUP($B51,$B$2:$O50,11,0)="","",VLOOKUP($B51,$B$2:$O50,11,0)),""))</f>
        <v/>
      </c>
      <c r="M51" s="43" t="str">
        <f>IF($B51="","",IFERROR(IF(VLOOKUP($B51,$B$2:$O50,12,0)="","",VLOOKUP($B51,$B$2:$O50,12,0)),""))</f>
        <v/>
      </c>
      <c r="N51" s="43" t="str">
        <f>IF($B51="","",IFERROR(IF(VLOOKUP($B51,$B$2:$O50,13,0)="","",VLOOKUP($B51,$B$2:$O50,13,0)),""))</f>
        <v/>
      </c>
      <c r="O51" s="43" t="str">
        <f>IF($B51="","",IFERROR(IF(VLOOKUP($B51,$B$2:$O50,14,0)="","",VLOOKUP($B51,$B$2:$O50,14,0)),""))</f>
        <v/>
      </c>
    </row>
    <row r="52" spans="1:15" x14ac:dyDescent="0.25">
      <c r="A52" t="str" cm="1">
        <f t="array" ref="A52">IF(OR(B52="",E52=""),"",CONCATENATE(IFERROR(IF(SEARCH(B52,_xlfn.TEXTJOIN(",",TRUE,IF(E$2:E51=E52,B$2:B51,"")))&gt;0,"Duplikát parametru","Parametr OK"),"Parametr OK"),"; ",MATCH(B52,B:B,0)))</f>
        <v>Parametr OK; 26</v>
      </c>
      <c r="B52" t="str">
        <f>IF('CZ Alfanumerické hodnoty'!B52="","",VLOOKUP('CZ Alfanumerické hodnoty'!B52,'Parametry a typy produktů'!C:E,3,0))</f>
        <v>Bulb base</v>
      </c>
      <c r="C52" s="13" t="str" cm="1">
        <f t="array" ref="C52:D52">IF(A52="","",_xlfn.XLOOKUP(B52,'Parametry a typy produktů'!E:E,'Parametry a typy produktů'!A:B,"Parametr nenalezen"))</f>
        <v>Číselníková hodnota</v>
      </c>
      <c r="D52">
        <v>0</v>
      </c>
      <c r="E52" s="30" t="str">
        <f>IF('CZ Alfanumerické hodnoty'!B52="","",HLOOKUP('CZ Alfanumerické hodnoty'!E52,'Parametry a typy produktů'!$F$1:$AW$3,3,0))</f>
        <v>Smart light</v>
      </c>
      <c r="F52" s="43" t="str">
        <f>IF($B52="","",IFERROR(IF(VLOOKUP($B52,$B$2:$O51,5,0)="","",VLOOKUP($B52,$B$2:$O51,5,0)),""))</f>
        <v>E27</v>
      </c>
      <c r="G52" s="43" t="str">
        <f>IF($B52="","",IFERROR(IF(VLOOKUP($B52,$B$2:$O51,6,0)="","",VLOOKUP($B52,$B$2:$O51,6,0)),""))</f>
        <v>E17</v>
      </c>
      <c r="H52" s="43" t="str">
        <f>IF($B52="","",IFERROR(IF(VLOOKUP($B52,$B$2:$O51,7,0)="","",VLOOKUP($B52,$B$2:$O51,7,0)),""))</f>
        <v>GU10</v>
      </c>
      <c r="I52" s="43" t="str">
        <f>IF($B52="","",IFERROR(IF(VLOOKUP($B52,$B$2:$O51,8,0)="","",VLOOKUP($B52,$B$2:$O51,8,0)),""))</f>
        <v>G4 &amp; G9</v>
      </c>
      <c r="J52" s="43" t="str">
        <f>IF($B52="","",IFERROR(IF(VLOOKUP($B52,$B$2:$O51,9,0)="","",VLOOKUP($B52,$B$2:$O51,9,0)),""))</f>
        <v>G13</v>
      </c>
      <c r="K52" s="43" t="str">
        <f>IF($B52="","",IFERROR(IF(VLOOKUP($B52,$B$2:$O51,10,0)="","",VLOOKUP($B52,$B$2:$O51,10,0)),""))</f>
        <v/>
      </c>
      <c r="L52" s="43" t="str">
        <f>IF($B52="","",IFERROR(IF(VLOOKUP($B52,$B$2:$O51,11,0)="","",VLOOKUP($B52,$B$2:$O51,11,0)),""))</f>
        <v/>
      </c>
      <c r="M52" s="43" t="str">
        <f>IF($B52="","",IFERROR(IF(VLOOKUP($B52,$B$2:$O51,12,0)="","",VLOOKUP($B52,$B$2:$O51,12,0)),""))</f>
        <v/>
      </c>
      <c r="N52" s="43" t="str">
        <f>IF($B52="","",IFERROR(IF(VLOOKUP($B52,$B$2:$O51,13,0)="","",VLOOKUP($B52,$B$2:$O51,13,0)),""))</f>
        <v/>
      </c>
      <c r="O52" s="43" t="str">
        <f>IF($B52="","",IFERROR(IF(VLOOKUP($B52,$B$2:$O51,14,0)="","",VLOOKUP($B52,$B$2:$O51,14,0)),""))</f>
        <v/>
      </c>
    </row>
    <row r="53" spans="1:15" x14ac:dyDescent="0.25">
      <c r="A53" t="str" cm="1">
        <f t="array" ref="A53">IF(OR(B53="",E53=""),"",CONCATENATE(IFERROR(IF(SEARCH(B53,_xlfn.TEXTJOIN(",",TRUE,IF(E$2:E52=E53,B$2:B52,"")))&gt;0,"Duplikát parametru","Parametr OK"),"Parametr OK"),"; ",MATCH(B53,B:B,0)))</f>
        <v>Parametr OK; 17</v>
      </c>
      <c r="B53" t="str">
        <f>IF('CZ Alfanumerické hodnoty'!B53="","",VLOOKUP('CZ Alfanumerické hodnoty'!B53,'Parametry a typy produktů'!C:E,3,0))</f>
        <v>Power input type</v>
      </c>
      <c r="C53" s="13" t="str" cm="1">
        <f t="array" ref="C53:D53">IF(A53="","",_xlfn.XLOOKUP(B53,'Parametry a typy produktů'!E:E,'Parametry a typy produktů'!A:B,"Parametr nenalezen"))</f>
        <v>Číselníková hodnota</v>
      </c>
      <c r="D53">
        <v>0</v>
      </c>
      <c r="E53" s="30" t="str">
        <f>IF('CZ Alfanumerické hodnoty'!B53="","",HLOOKUP('CZ Alfanumerické hodnoty'!E53,'Parametry a typy produktů'!$F$1:$AW$3,3,0))</f>
        <v>Hunting cameras</v>
      </c>
      <c r="F53" s="43" t="str">
        <f>IF($B53="","",IFERROR(IF(VLOOKUP($B53,$B$2:$O52,5,0)="","",VLOOKUP($B53,$B$2:$O52,5,0)),""))</f>
        <v>AC</v>
      </c>
      <c r="G53" s="43" t="str">
        <f>IF($B53="","",IFERROR(IF(VLOOKUP($B53,$B$2:$O52,6,0)="","",VLOOKUP($B53,$B$2:$O52,6,0)),""))</f>
        <v>Batteries</v>
      </c>
      <c r="H53" s="43" t="str">
        <f>IF($B53="","",IFERROR(IF(VLOOKUP($B53,$B$2:$O52,7,0)="","",VLOOKUP($B53,$B$2:$O52,7,0)),""))</f>
        <v>No batteries</v>
      </c>
      <c r="I53" s="43" t="str">
        <f>IF($B53="","",IFERROR(IF(VLOOKUP($B53,$B$2:$O52,8,0)="","",VLOOKUP($B53,$B$2:$O52,8,0)),""))</f>
        <v>230 V</v>
      </c>
      <c r="J53" s="43" t="str">
        <f>IF($B53="","",IFERROR(IF(VLOOKUP($B53,$B$2:$O52,9,0)="","",VLOOKUP($B53,$B$2:$O52,9,0)),""))</f>
        <v>12 V</v>
      </c>
      <c r="K53" s="43" t="str">
        <f>IF($B53="","",IFERROR(IF(VLOOKUP($B53,$B$2:$O52,10,0)="","",VLOOKUP($B53,$B$2:$O52,10,0)),""))</f>
        <v/>
      </c>
      <c r="L53" s="43" t="str">
        <f>IF($B53="","",IFERROR(IF(VLOOKUP($B53,$B$2:$O52,11,0)="","",VLOOKUP($B53,$B$2:$O52,11,0)),""))</f>
        <v/>
      </c>
      <c r="M53" s="43" t="str">
        <f>IF($B53="","",IFERROR(IF(VLOOKUP($B53,$B$2:$O52,12,0)="","",VLOOKUP($B53,$B$2:$O52,12,0)),""))</f>
        <v/>
      </c>
      <c r="N53" s="43" t="str">
        <f>IF($B53="","",IFERROR(IF(VLOOKUP($B53,$B$2:$O52,13,0)="","",VLOOKUP($B53,$B$2:$O52,13,0)),""))</f>
        <v/>
      </c>
      <c r="O53" s="43" t="str">
        <f>IF($B53="","",IFERROR(IF(VLOOKUP($B53,$B$2:$O52,14,0)="","",VLOOKUP($B53,$B$2:$O52,14,0)),""))</f>
        <v/>
      </c>
    </row>
    <row r="54" spans="1:15" x14ac:dyDescent="0.25">
      <c r="A54" t="str" cm="1">
        <f t="array" ref="A54">IF(OR(B54="",E54=""),"",CONCATENATE(IFERROR(IF(SEARCH(B54,_xlfn.TEXTJOIN(",",TRUE,IF(E$2:E53=E54,B$2:B53,"")))&gt;0,"Duplikát parametru","Parametr OK"),"Parametr OK"),"; ",MATCH(B54,B:B,0)))</f>
        <v>Parametr OK; 18</v>
      </c>
      <c r="B54" t="str">
        <f>IF('CZ Alfanumerické hodnoty'!B54="","",VLOOKUP('CZ Alfanumerické hodnoty'!B54,'Parametry a typy produktů'!C:E,3,0))</f>
        <v>Maximal resolution</v>
      </c>
      <c r="C54" s="13" t="str" cm="1">
        <f t="array" ref="C54:D54">IF(A54="","",_xlfn.XLOOKUP(B54,'Parametry a typy produktů'!E:E,'Parametry a typy produktů'!A:B,"Parametr nenalezen"))</f>
        <v>Číselníková hodnota</v>
      </c>
      <c r="D54">
        <v>0</v>
      </c>
      <c r="E54" s="30" t="str">
        <f>IF('CZ Alfanumerické hodnoty'!B54="","",HLOOKUP('CZ Alfanumerické hodnoty'!E54,'Parametry a typy produktů'!$F$1:$AW$3,3,0))</f>
        <v>Hunting cameras</v>
      </c>
      <c r="F54" s="43" t="str">
        <f>IF($B54="","",IFERROR(IF(VLOOKUP($B54,$B$2:$O53,5,0)="","",VLOOKUP($B54,$B$2:$O53,5,0)),""))</f>
        <v>FullHD</v>
      </c>
      <c r="G54" s="43" t="str">
        <f>IF($B54="","",IFERROR(IF(VLOOKUP($B54,$B$2:$O53,6,0)="","",VLOOKUP($B54,$B$2:$O53,6,0)),""))</f>
        <v>HD</v>
      </c>
      <c r="H54" s="43" t="str">
        <f>IF($B54="","",IFERROR(IF(VLOOKUP($B54,$B$2:$O53,7,0)="","",VLOOKUP($B54,$B$2:$O53,7,0)),""))</f>
        <v/>
      </c>
      <c r="I54" s="43" t="str">
        <f>IF($B54="","",IFERROR(IF(VLOOKUP($B54,$B$2:$O53,8,0)="","",VLOOKUP($B54,$B$2:$O53,8,0)),""))</f>
        <v/>
      </c>
      <c r="J54" s="43" t="str">
        <f>IF($B54="","",IFERROR(IF(VLOOKUP($B54,$B$2:$O53,9,0)="","",VLOOKUP($B54,$B$2:$O53,9,0)),""))</f>
        <v/>
      </c>
      <c r="K54" s="43" t="str">
        <f>IF($B54="","",IFERROR(IF(VLOOKUP($B54,$B$2:$O53,10,0)="","",VLOOKUP($B54,$B$2:$O53,10,0)),""))</f>
        <v/>
      </c>
      <c r="L54" s="43" t="str">
        <f>IF($B54="","",IFERROR(IF(VLOOKUP($B54,$B$2:$O53,11,0)="","",VLOOKUP($B54,$B$2:$O53,11,0)),""))</f>
        <v/>
      </c>
      <c r="M54" s="43" t="str">
        <f>IF($B54="","",IFERROR(IF(VLOOKUP($B54,$B$2:$O53,12,0)="","",VLOOKUP($B54,$B$2:$O53,12,0)),""))</f>
        <v/>
      </c>
      <c r="N54" s="43" t="str">
        <f>IF($B54="","",IFERROR(IF(VLOOKUP($B54,$B$2:$O53,13,0)="","",VLOOKUP($B54,$B$2:$O53,13,0)),""))</f>
        <v/>
      </c>
      <c r="O54" s="43" t="str">
        <f>IF($B54="","",IFERROR(IF(VLOOKUP($B54,$B$2:$O53,14,0)="","",VLOOKUP($B54,$B$2:$O53,14,0)),""))</f>
        <v/>
      </c>
    </row>
    <row r="55" spans="1:15" x14ac:dyDescent="0.25">
      <c r="A55" t="str" cm="1">
        <f t="array" ref="A55">IF(OR(B55="",E55=""),"",CONCATENATE(IFERROR(IF(SEARCH(B55,_xlfn.TEXTJOIN(",",TRUE,IF(E$2:E54=E55,B$2:B54,"")))&gt;0,"Duplikát parametru","Parametr OK"),"Parametr OK"),"; ",MATCH(B55,B:B,0)))</f>
        <v>Parametr OK; 19</v>
      </c>
      <c r="B55" t="str">
        <f>IF('CZ Alfanumerické hodnoty'!B55="","",VLOOKUP('CZ Alfanumerické hodnoty'!B55,'Parametry a typy produktů'!C:E,3,0))</f>
        <v>Storage type</v>
      </c>
      <c r="C55" s="13" t="str" cm="1">
        <f t="array" ref="C55:D55">IF(A55="","",_xlfn.XLOOKUP(B55,'Parametry a typy produktů'!E:E,'Parametry a typy produktů'!A:B,"Parametr nenalezen"))</f>
        <v>Multihodnota</v>
      </c>
      <c r="D55">
        <v>0</v>
      </c>
      <c r="E55" s="30" t="str">
        <f>IF('CZ Alfanumerické hodnoty'!B55="","",HLOOKUP('CZ Alfanumerické hodnoty'!E55,'Parametry a typy produktů'!$F$1:$AW$3,3,0))</f>
        <v>Hunting cameras</v>
      </c>
      <c r="F55" s="43" t="str">
        <f>IF($B55="","",IFERROR(IF(VLOOKUP($B55,$B$2:$O54,5,0)="","",VLOOKUP($B55,$B$2:$O54,5,0)),""))</f>
        <v>Memory card|Cloud</v>
      </c>
      <c r="G55" s="43" t="str">
        <f>IF($B55="","",IFERROR(IF(VLOOKUP($B55,$B$2:$O54,6,0)="","",VLOOKUP($B55,$B$2:$O54,6,0)),""))</f>
        <v/>
      </c>
      <c r="H55" s="43" t="str">
        <f>IF($B55="","",IFERROR(IF(VLOOKUP($B55,$B$2:$O54,7,0)="","",VLOOKUP($B55,$B$2:$O54,7,0)),""))</f>
        <v/>
      </c>
      <c r="I55" s="43" t="str">
        <f>IF($B55="","",IFERROR(IF(VLOOKUP($B55,$B$2:$O54,8,0)="","",VLOOKUP($B55,$B$2:$O54,8,0)),""))</f>
        <v/>
      </c>
      <c r="J55" s="43" t="str">
        <f>IF($B55="","",IFERROR(IF(VLOOKUP($B55,$B$2:$O54,9,0)="","",VLOOKUP($B55,$B$2:$O54,9,0)),""))</f>
        <v/>
      </c>
      <c r="K55" s="43" t="str">
        <f>IF($B55="","",IFERROR(IF(VLOOKUP($B55,$B$2:$O54,10,0)="","",VLOOKUP($B55,$B$2:$O54,10,0)),""))</f>
        <v/>
      </c>
      <c r="L55" s="43" t="str">
        <f>IF($B55="","",IFERROR(IF(VLOOKUP($B55,$B$2:$O54,11,0)="","",VLOOKUP($B55,$B$2:$O54,11,0)),""))</f>
        <v/>
      </c>
      <c r="M55" s="43" t="str">
        <f>IF($B55="","",IFERROR(IF(VLOOKUP($B55,$B$2:$O54,12,0)="","",VLOOKUP($B55,$B$2:$O54,12,0)),""))</f>
        <v/>
      </c>
      <c r="N55" s="43" t="str">
        <f>IF($B55="","",IFERROR(IF(VLOOKUP($B55,$B$2:$O54,13,0)="","",VLOOKUP($B55,$B$2:$O54,13,0)),""))</f>
        <v/>
      </c>
      <c r="O55" s="43" t="str">
        <f>IF($B55="","",IFERROR(IF(VLOOKUP($B55,$B$2:$O54,14,0)="","",VLOOKUP($B55,$B$2:$O54,14,0)),""))</f>
        <v/>
      </c>
    </row>
    <row r="56" spans="1:15" x14ac:dyDescent="0.25">
      <c r="A56" t="str" cm="1">
        <f t="array" ref="A56">IF(OR(B56="",E56=""),"",CONCATENATE(IFERROR(IF(SEARCH(B56,_xlfn.TEXTJOIN(",",TRUE,IF(E$2:E55=E56,B$2:B55,"")))&gt;0,"Duplikát parametru","Parametr OK"),"Parametr OK"),"; ",MATCH(B56,B:B,0)))</f>
        <v>Parametr OK; 20</v>
      </c>
      <c r="B56" t="str">
        <f>IF('CZ Alfanumerické hodnoty'!B56="","",VLOOKUP('CZ Alfanumerické hodnoty'!B56,'Parametry a typy produktů'!C:E,3,0))</f>
        <v>Application language</v>
      </c>
      <c r="C56" s="13" t="str" cm="1">
        <f t="array" ref="C56:D56">IF(A56="","",_xlfn.XLOOKUP(B56,'Parametry a typy produktů'!E:E,'Parametry a typy produktů'!A:B,"Parametr nenalezen"))</f>
        <v>Multihodnota</v>
      </c>
      <c r="D56">
        <v>0</v>
      </c>
      <c r="E56" s="30" t="str">
        <f>IF('CZ Alfanumerické hodnoty'!B56="","",HLOOKUP('CZ Alfanumerické hodnoty'!E56,'Parametry a typy produktů'!$F$1:$AW$3,3,0))</f>
        <v>Hunting cameras</v>
      </c>
      <c r="F56" s="43" t="str">
        <f>IF($B56="","",IFERROR(IF(VLOOKUP($B56,$B$2:$O55,5,0)="","",VLOOKUP($B56,$B$2:$O55,5,0)),""))</f>
        <v>Czech|Slovak|English</v>
      </c>
      <c r="G56" s="43" t="str">
        <f>IF($B56="","",IFERROR(IF(VLOOKUP($B56,$B$2:$O55,6,0)="","",VLOOKUP($B56,$B$2:$O55,6,0)),""))</f>
        <v/>
      </c>
      <c r="H56" s="43" t="str">
        <f>IF($B56="","",IFERROR(IF(VLOOKUP($B56,$B$2:$O55,7,0)="","",VLOOKUP($B56,$B$2:$O55,7,0)),""))</f>
        <v/>
      </c>
      <c r="I56" s="43" t="str">
        <f>IF($B56="","",IFERROR(IF(VLOOKUP($B56,$B$2:$O55,8,0)="","",VLOOKUP($B56,$B$2:$O55,8,0)),""))</f>
        <v/>
      </c>
      <c r="J56" s="43" t="str">
        <f>IF($B56="","",IFERROR(IF(VLOOKUP($B56,$B$2:$O55,9,0)="","",VLOOKUP($B56,$B$2:$O55,9,0)),""))</f>
        <v/>
      </c>
      <c r="K56" s="43" t="str">
        <f>IF($B56="","",IFERROR(IF(VLOOKUP($B56,$B$2:$O55,10,0)="","",VLOOKUP($B56,$B$2:$O55,10,0)),""))</f>
        <v/>
      </c>
      <c r="L56" s="43" t="str">
        <f>IF($B56="","",IFERROR(IF(VLOOKUP($B56,$B$2:$O55,11,0)="","",VLOOKUP($B56,$B$2:$O55,11,0)),""))</f>
        <v/>
      </c>
      <c r="M56" s="43" t="str">
        <f>IF($B56="","",IFERROR(IF(VLOOKUP($B56,$B$2:$O55,12,0)="","",VLOOKUP($B56,$B$2:$O55,12,0)),""))</f>
        <v/>
      </c>
      <c r="N56" s="43" t="str">
        <f>IF($B56="","",IFERROR(IF(VLOOKUP($B56,$B$2:$O55,13,0)="","",VLOOKUP($B56,$B$2:$O55,13,0)),""))</f>
        <v/>
      </c>
      <c r="O56" s="43" t="str">
        <f>IF($B56="","",IFERROR(IF(VLOOKUP($B56,$B$2:$O55,14,0)="","",VLOOKUP($B56,$B$2:$O55,14,0)),""))</f>
        <v/>
      </c>
    </row>
    <row r="57" spans="1:15" x14ac:dyDescent="0.25">
      <c r="A57" t="str" cm="1">
        <f t="array" ref="A57">IF(OR(B57="",E57=""),"",CONCATENATE(IFERROR(IF(SEARCH(B57,_xlfn.TEXTJOIN(",",TRUE,IF(E$2:E56=E57,B$2:B56,"")))&gt;0,"Duplikát parametru","Parametr OK"),"Parametr OK"),"; ",MATCH(B57,B:B,0)))</f>
        <v>Parametr OK; 22</v>
      </c>
      <c r="B57" t="str">
        <f>IF('CZ Alfanumerické hodnoty'!B57="","",VLOOKUP('CZ Alfanumerické hodnoty'!B57,'Parametry a typy produktů'!C:E,3,0))</f>
        <v>Video compression</v>
      </c>
      <c r="C57" s="13" t="str" cm="1">
        <f t="array" ref="C57:D57">IF(A57="","",_xlfn.XLOOKUP(B57,'Parametry a typy produktů'!E:E,'Parametry a typy produktů'!A:B,"Parametr nenalezen"))</f>
        <v>Číselníková hodnota</v>
      </c>
      <c r="D57">
        <v>0</v>
      </c>
      <c r="E57" s="30" t="str">
        <f>IF('CZ Alfanumerické hodnoty'!B57="","",HLOOKUP('CZ Alfanumerické hodnoty'!E57,'Parametry a typy produktů'!$F$1:$AW$3,3,0))</f>
        <v>Hunting cameras</v>
      </c>
      <c r="F57" s="43" t="str">
        <f>IF($B57="","",IFERROR(IF(VLOOKUP($B57,$B$2:$O56,5,0)="","",VLOOKUP($B57,$B$2:$O56,5,0)),""))</f>
        <v>H.264</v>
      </c>
      <c r="G57" s="43" t="str">
        <f>IF($B57="","",IFERROR(IF(VLOOKUP($B57,$B$2:$O56,6,0)="","",VLOOKUP($B57,$B$2:$O56,6,0)),""))</f>
        <v>H.265</v>
      </c>
      <c r="H57" s="43" t="str">
        <f>IF($B57="","",IFERROR(IF(VLOOKUP($B57,$B$2:$O56,7,0)="","",VLOOKUP($B57,$B$2:$O56,7,0)),""))</f>
        <v/>
      </c>
      <c r="I57" s="43" t="str">
        <f>IF($B57="","",IFERROR(IF(VLOOKUP($B57,$B$2:$O56,8,0)="","",VLOOKUP($B57,$B$2:$O56,8,0)),""))</f>
        <v/>
      </c>
      <c r="J57" s="43" t="str">
        <f>IF($B57="","",IFERROR(IF(VLOOKUP($B57,$B$2:$O56,9,0)="","",VLOOKUP($B57,$B$2:$O56,9,0)),""))</f>
        <v/>
      </c>
      <c r="K57" s="43" t="str">
        <f>IF($B57="","",IFERROR(IF(VLOOKUP($B57,$B$2:$O56,10,0)="","",VLOOKUP($B57,$B$2:$O56,10,0)),""))</f>
        <v/>
      </c>
      <c r="L57" s="43" t="str">
        <f>IF($B57="","",IFERROR(IF(VLOOKUP($B57,$B$2:$O56,11,0)="","",VLOOKUP($B57,$B$2:$O56,11,0)),""))</f>
        <v/>
      </c>
      <c r="M57" s="43" t="str">
        <f>IF($B57="","",IFERROR(IF(VLOOKUP($B57,$B$2:$O56,12,0)="","",VLOOKUP($B57,$B$2:$O56,12,0)),""))</f>
        <v/>
      </c>
      <c r="N57" s="43" t="str">
        <f>IF($B57="","",IFERROR(IF(VLOOKUP($B57,$B$2:$O56,13,0)="","",VLOOKUP($B57,$B$2:$O56,13,0)),""))</f>
        <v/>
      </c>
      <c r="O57" s="43" t="str">
        <f>IF($B57="","",IFERROR(IF(VLOOKUP($B57,$B$2:$O56,14,0)="","",VLOOKUP($B57,$B$2:$O56,14,0)),""))</f>
        <v/>
      </c>
    </row>
    <row r="58" spans="1:15" x14ac:dyDescent="0.25">
      <c r="A58" t="str" cm="1">
        <f t="array" ref="A58">IF(OR(B58="",E58=""),"",CONCATENATE(IFERROR(IF(SEARCH(B58,_xlfn.TEXTJOIN(",",TRUE,IF(E$2:E57=E58,B$2:B57,"")))&gt;0,"Duplikát parametru","Parametr OK"),"Parametr OK"),"; ",MATCH(B58,B:B,0)))</f>
        <v>Parametr OK; 23</v>
      </c>
      <c r="B58" t="str">
        <f>IF('CZ Alfanumerické hodnoty'!B58="","",VLOOKUP('CZ Alfanumerické hodnoty'!B58,'Parametry a typy produktů'!C:E,3,0))</f>
        <v>SD card type</v>
      </c>
      <c r="C58" s="13" t="str" cm="1">
        <f t="array" ref="C58:D58">IF(A58="","",_xlfn.XLOOKUP(B58,'Parametry a typy produktů'!E:E,'Parametry a typy produktů'!A:B,"Parametr nenalezen"))</f>
        <v>Číselníková hodnota</v>
      </c>
      <c r="D58">
        <v>0</v>
      </c>
      <c r="E58" s="30" t="str">
        <f>IF('CZ Alfanumerické hodnoty'!B58="","",HLOOKUP('CZ Alfanumerické hodnoty'!E58,'Parametry a typy produktů'!$F$1:$AW$3,3,0))</f>
        <v>Hunting cameras</v>
      </c>
      <c r="F58" s="43" t="str">
        <f>IF($B58="","",IFERROR(IF(VLOOKUP($B58,$B$2:$O57,5,0)="","",VLOOKUP($B58,$B$2:$O57,5,0)),""))</f>
        <v>microSDHC</v>
      </c>
      <c r="G58" s="43" t="str">
        <f>IF($B58="","",IFERROR(IF(VLOOKUP($B58,$B$2:$O57,6,0)="","",VLOOKUP($B58,$B$2:$O57,6,0)),""))</f>
        <v>microSDXC</v>
      </c>
      <c r="H58" s="43" t="str">
        <f>IF($B58="","",IFERROR(IF(VLOOKUP($B58,$B$2:$O57,7,0)="","",VLOOKUP($B58,$B$2:$O57,7,0)),""))</f>
        <v/>
      </c>
      <c r="I58" s="43" t="str">
        <f>IF($B58="","",IFERROR(IF(VLOOKUP($B58,$B$2:$O57,8,0)="","",VLOOKUP($B58,$B$2:$O57,8,0)),""))</f>
        <v/>
      </c>
      <c r="J58" s="43" t="str">
        <f>IF($B58="","",IFERROR(IF(VLOOKUP($B58,$B$2:$O57,9,0)="","",VLOOKUP($B58,$B$2:$O57,9,0)),""))</f>
        <v/>
      </c>
      <c r="K58" s="43" t="str">
        <f>IF($B58="","",IFERROR(IF(VLOOKUP($B58,$B$2:$O57,10,0)="","",VLOOKUP($B58,$B$2:$O57,10,0)),""))</f>
        <v/>
      </c>
      <c r="L58" s="43" t="str">
        <f>IF($B58="","",IFERROR(IF(VLOOKUP($B58,$B$2:$O57,11,0)="","",VLOOKUP($B58,$B$2:$O57,11,0)),""))</f>
        <v/>
      </c>
      <c r="M58" s="43" t="str">
        <f>IF($B58="","",IFERROR(IF(VLOOKUP($B58,$B$2:$O57,12,0)="","",VLOOKUP($B58,$B$2:$O57,12,0)),""))</f>
        <v/>
      </c>
      <c r="N58" s="43" t="str">
        <f>IF($B58="","",IFERROR(IF(VLOOKUP($B58,$B$2:$O57,13,0)="","",VLOOKUP($B58,$B$2:$O57,13,0)),""))</f>
        <v/>
      </c>
      <c r="O58" s="43" t="str">
        <f>IF($B58="","",IFERROR(IF(VLOOKUP($B58,$B$2:$O57,14,0)="","",VLOOKUP($B58,$B$2:$O57,14,0)),""))</f>
        <v/>
      </c>
    </row>
    <row r="59" spans="1:15" x14ac:dyDescent="0.25">
      <c r="A59" t="str" cm="1">
        <f t="array" ref="A59">IF(OR(B59="",E59=""),"",CONCATENATE(IFERROR(IF(SEARCH(B59,_xlfn.TEXTJOIN(",",TRUE,IF(E$2:E58=E59,B$2:B58,"")))&gt;0,"Duplikát parametru","Parametr OK"),"Parametr OK"),"; ",MATCH(B59,B:B,0)))</f>
        <v>Parametr OK; 24</v>
      </c>
      <c r="B59" t="str">
        <f>IF('CZ Alfanumerické hodnoty'!B59="","",VLOOKUP('CZ Alfanumerické hodnoty'!B59,'Parametry a typy produktů'!C:E,3,0))</f>
        <v>IP protection</v>
      </c>
      <c r="C59" s="13" t="str" cm="1">
        <f t="array" ref="C59:D59">IF(A59="","",_xlfn.XLOOKUP(B59,'Parametry a typy produktů'!E:E,'Parametry a typy produktů'!A:B,"Parametr nenalezen"))</f>
        <v>Číselníková hodnota</v>
      </c>
      <c r="D59">
        <v>0</v>
      </c>
      <c r="E59" s="30" t="str">
        <f>IF('CZ Alfanumerické hodnoty'!B59="","",HLOOKUP('CZ Alfanumerické hodnoty'!E59,'Parametry a typy produktů'!$F$1:$AW$3,3,0))</f>
        <v>Hunting cameras</v>
      </c>
      <c r="F59" s="43" t="str">
        <f>IF($B59="","",IFERROR(IF(VLOOKUP($B59,$B$2:$O58,5,0)="","",VLOOKUP($B59,$B$2:$O58,5,0)),""))</f>
        <v>IP20</v>
      </c>
      <c r="G59" s="43" t="str">
        <f>IF($B59="","",IFERROR(IF(VLOOKUP($B59,$B$2:$O58,6,0)="","",VLOOKUP($B59,$B$2:$O58,6,0)),""))</f>
        <v>IP44</v>
      </c>
      <c r="H59" s="43" t="str">
        <f>IF($B59="","",IFERROR(IF(VLOOKUP($B59,$B$2:$O58,7,0)="","",VLOOKUP($B59,$B$2:$O58,7,0)),""))</f>
        <v>IP54</v>
      </c>
      <c r="I59" s="43" t="str">
        <f>IF($B59="","",IFERROR(IF(VLOOKUP($B59,$B$2:$O58,8,0)="","",VLOOKUP($B59,$B$2:$O58,8,0)),""))</f>
        <v>IP65+</v>
      </c>
      <c r="J59" s="43" t="str">
        <f>IF($B59="","",IFERROR(IF(VLOOKUP($B59,$B$2:$O58,9,0)="","",VLOOKUP($B59,$B$2:$O58,9,0)),""))</f>
        <v/>
      </c>
      <c r="K59" s="43" t="str">
        <f>IF($B59="","",IFERROR(IF(VLOOKUP($B59,$B$2:$O58,10,0)="","",VLOOKUP($B59,$B$2:$O58,10,0)),""))</f>
        <v/>
      </c>
      <c r="L59" s="43" t="str">
        <f>IF($B59="","",IFERROR(IF(VLOOKUP($B59,$B$2:$O58,11,0)="","",VLOOKUP($B59,$B$2:$O58,11,0)),""))</f>
        <v/>
      </c>
      <c r="M59" s="43" t="str">
        <f>IF($B59="","",IFERROR(IF(VLOOKUP($B59,$B$2:$O58,12,0)="","",VLOOKUP($B59,$B$2:$O58,12,0)),""))</f>
        <v/>
      </c>
      <c r="N59" s="43" t="str">
        <f>IF($B59="","",IFERROR(IF(VLOOKUP($B59,$B$2:$O58,13,0)="","",VLOOKUP($B59,$B$2:$O58,13,0)),""))</f>
        <v/>
      </c>
      <c r="O59" s="43" t="str">
        <f>IF($B59="","",IFERROR(IF(VLOOKUP($B59,$B$2:$O58,14,0)="","",VLOOKUP($B59,$B$2:$O58,14,0)),""))</f>
        <v/>
      </c>
    </row>
    <row r="60" spans="1:15" x14ac:dyDescent="0.25">
      <c r="A60" t="str" cm="1">
        <f t="array" ref="A60">IF(OR(B60="",E60=""),"",CONCATENATE(IFERROR(IF(SEARCH(B60,_xlfn.TEXTJOIN(",",TRUE,IF(E$2:E59=E60,B$2:B59,"")))&gt;0,"Duplikát parametru","Parametr OK"),"Parametr OK"),"; ",MATCH(B60,B:B,0)))</f>
        <v>Parametr OK; 17</v>
      </c>
      <c r="B60" t="str">
        <f>IF('CZ Alfanumerické hodnoty'!B60="","",VLOOKUP('CZ Alfanumerické hodnoty'!B60,'Parametry a typy produktů'!C:E,3,0))</f>
        <v>Power input type</v>
      </c>
      <c r="C60" s="13" t="str" cm="1">
        <f t="array" ref="C60:D60">IF(A60="","",_xlfn.XLOOKUP(B60,'Parametry a typy produktů'!E:E,'Parametry a typy produktů'!A:B,"Parametr nenalezen"))</f>
        <v>Číselníková hodnota</v>
      </c>
      <c r="D60">
        <v>0</v>
      </c>
      <c r="E60" s="30" t="str">
        <f>IF('CZ Alfanumerické hodnoty'!B60="","",HLOOKUP('CZ Alfanumerické hodnoty'!E60,'Parametry a typy produktů'!$F$1:$AW$3,3,0))</f>
        <v>Weather stations</v>
      </c>
      <c r="F60" s="43" t="str">
        <f>IF($B60="","",IFERROR(IF(VLOOKUP($B60,$B$2:$O59,5,0)="","",VLOOKUP($B60,$B$2:$O59,5,0)),""))</f>
        <v>AC</v>
      </c>
      <c r="G60" s="43" t="str">
        <f>IF($B60="","",IFERROR(IF(VLOOKUP($B60,$B$2:$O59,6,0)="","",VLOOKUP($B60,$B$2:$O59,6,0)),""))</f>
        <v>Batteries</v>
      </c>
      <c r="H60" s="43" t="str">
        <f>IF($B60="","",IFERROR(IF(VLOOKUP($B60,$B$2:$O59,7,0)="","",VLOOKUP($B60,$B$2:$O59,7,0)),""))</f>
        <v>No batteries</v>
      </c>
      <c r="I60" s="43" t="str">
        <f>IF($B60="","",IFERROR(IF(VLOOKUP($B60,$B$2:$O59,8,0)="","",VLOOKUP($B60,$B$2:$O59,8,0)),""))</f>
        <v>230 V</v>
      </c>
      <c r="J60" s="43" t="str">
        <f>IF($B60="","",IFERROR(IF(VLOOKUP($B60,$B$2:$O59,9,0)="","",VLOOKUP($B60,$B$2:$O59,9,0)),""))</f>
        <v>12 V</v>
      </c>
      <c r="K60" s="43" t="str">
        <f>IF($B60="","",IFERROR(IF(VLOOKUP($B60,$B$2:$O59,10,0)="","",VLOOKUP($B60,$B$2:$O59,10,0)),""))</f>
        <v/>
      </c>
      <c r="L60" s="43" t="str">
        <f>IF($B60="","",IFERROR(IF(VLOOKUP($B60,$B$2:$O59,11,0)="","",VLOOKUP($B60,$B$2:$O59,11,0)),""))</f>
        <v/>
      </c>
      <c r="M60" s="43" t="str">
        <f>IF($B60="","",IFERROR(IF(VLOOKUP($B60,$B$2:$O59,12,0)="","",VLOOKUP($B60,$B$2:$O59,12,0)),""))</f>
        <v/>
      </c>
      <c r="N60" s="43" t="str">
        <f>IF($B60="","",IFERROR(IF(VLOOKUP($B60,$B$2:$O59,13,0)="","",VLOOKUP($B60,$B$2:$O59,13,0)),""))</f>
        <v/>
      </c>
      <c r="O60" s="43" t="str">
        <f>IF($B60="","",IFERROR(IF(VLOOKUP($B60,$B$2:$O59,14,0)="","",VLOOKUP($B60,$B$2:$O59,14,0)),""))</f>
        <v/>
      </c>
    </row>
    <row r="61" spans="1:15" x14ac:dyDescent="0.25">
      <c r="A61" t="str" cm="1">
        <f t="array" ref="A61">IF(OR(B61="",E61=""),"",CONCATENATE(IFERROR(IF(SEARCH(B61,_xlfn.TEXTJOIN(",",TRUE,IF(E$2:E60=E61,B$2:B60,"")))&gt;0,"Duplikát parametru","Parametr OK"),"Parametr OK"),"; ",MATCH(B61,B:B,0)))</f>
        <v>Parametr OK; 61</v>
      </c>
      <c r="B61" t="str">
        <f>IF('CZ Alfanumerické hodnoty'!B61="","",VLOOKUP('CZ Alfanumerické hodnoty'!B61,'Parametry a typy produktů'!C:E,3,0))</f>
        <v>Display size</v>
      </c>
      <c r="C61" s="13" t="str" cm="1">
        <f t="array" ref="C61:D61">IF(A61="","",_xlfn.XLOOKUP(B61,'Parametry a typy produktů'!E:E,'Parametry a typy produktů'!A:B,"Parametr nenalezen"))</f>
        <v>Číselníková hodnota</v>
      </c>
      <c r="D61">
        <v>0</v>
      </c>
      <c r="E61" s="30" t="str">
        <f>IF('CZ Alfanumerické hodnoty'!B61="","",HLOOKUP('CZ Alfanumerické hodnoty'!E61,'Parametry a typy produktů'!$F$1:$AW$3,3,0))</f>
        <v>Weather stations</v>
      </c>
      <c r="F61" s="43" t="s">
        <v>358</v>
      </c>
      <c r="G61" s="43" t="s">
        <v>359</v>
      </c>
      <c r="H61" s="43" t="str">
        <f>IF($B61="","",IFERROR(IF(VLOOKUP($B61,$B$2:$O60,7,0)="","",VLOOKUP($B61,$B$2:$O60,7,0)),""))</f>
        <v/>
      </c>
      <c r="I61" s="43" t="str">
        <f>IF($B61="","",IFERROR(IF(VLOOKUP($B61,$B$2:$O60,8,0)="","",VLOOKUP($B61,$B$2:$O60,8,0)),""))</f>
        <v/>
      </c>
      <c r="J61" s="43" t="str">
        <f>IF($B61="","",IFERROR(IF(VLOOKUP($B61,$B$2:$O60,9,0)="","",VLOOKUP($B61,$B$2:$O60,9,0)),""))</f>
        <v/>
      </c>
      <c r="K61" s="43" t="str">
        <f>IF($B61="","",IFERROR(IF(VLOOKUP($B61,$B$2:$O60,10,0)="","",VLOOKUP($B61,$B$2:$O60,10,0)),""))</f>
        <v/>
      </c>
      <c r="L61" s="43" t="str">
        <f>IF($B61="","",IFERROR(IF(VLOOKUP($B61,$B$2:$O60,11,0)="","",VLOOKUP($B61,$B$2:$O60,11,0)),""))</f>
        <v/>
      </c>
      <c r="M61" s="43" t="str">
        <f>IF($B61="","",IFERROR(IF(VLOOKUP($B61,$B$2:$O60,12,0)="","",VLOOKUP($B61,$B$2:$O60,12,0)),""))</f>
        <v/>
      </c>
      <c r="N61" s="43" t="str">
        <f>IF($B61="","",IFERROR(IF(VLOOKUP($B61,$B$2:$O60,13,0)="","",VLOOKUP($B61,$B$2:$O60,13,0)),""))</f>
        <v/>
      </c>
      <c r="O61" s="43" t="str">
        <f>IF($B61="","",IFERROR(IF(VLOOKUP($B61,$B$2:$O60,14,0)="","",VLOOKUP($B61,$B$2:$O60,14,0)),""))</f>
        <v/>
      </c>
    </row>
    <row r="62" spans="1:15" x14ac:dyDescent="0.25">
      <c r="A62" t="str" cm="1">
        <f t="array" ref="A62">IF(OR(B62="",E62=""),"",CONCATENATE(IFERROR(IF(SEARCH(B62,_xlfn.TEXTJOIN(",",TRUE,IF(E$2:E61=E62,B$2:B61,"")))&gt;0,"Duplikát parametru","Parametr OK"),"Parametr OK"),"; ",MATCH(B62,B:B,0)))</f>
        <v>Parametr OK; 62</v>
      </c>
      <c r="B62" t="str">
        <f>IF('CZ Alfanumerické hodnoty'!B62="","",VLOOKUP('CZ Alfanumerické hodnoty'!B62,'Parametry a typy produktů'!C:E,3,0))</f>
        <v>Measuring range</v>
      </c>
      <c r="C62" s="13" t="str" cm="1">
        <f t="array" ref="C62:D62">IF(A62="","",_xlfn.XLOOKUP(B62,'Parametry a typy produktů'!E:E,'Parametry a typy produktů'!A:B,"Parametr nenalezen"))</f>
        <v>Číselníková hodnota</v>
      </c>
      <c r="D62">
        <v>0</v>
      </c>
      <c r="E62" s="30" t="str">
        <f>IF('CZ Alfanumerické hodnoty'!B62="","",HLOOKUP('CZ Alfanumerické hodnoty'!E62,'Parametry a typy produktů'!$F$1:$AW$3,3,0))</f>
        <v>Breathe analysers</v>
      </c>
      <c r="F62" s="43" t="s">
        <v>496</v>
      </c>
      <c r="G62" s="43" t="s">
        <v>629</v>
      </c>
      <c r="H62" s="43" t="s">
        <v>497</v>
      </c>
      <c r="I62" s="43" t="str">
        <f>IF($B62="","",IFERROR(IF(VLOOKUP($B62,$B$2:$O61,8,0)="","",VLOOKUP($B62,$B$2:$O61,8,0)),""))</f>
        <v/>
      </c>
      <c r="J62" s="43" t="str">
        <f>IF($B62="","",IFERROR(IF(VLOOKUP($B62,$B$2:$O61,9,0)="","",VLOOKUP($B62,$B$2:$O61,9,0)),""))</f>
        <v/>
      </c>
      <c r="K62" s="43" t="str">
        <f>IF($B62="","",IFERROR(IF(VLOOKUP($B62,$B$2:$O61,10,0)="","",VLOOKUP($B62,$B$2:$O61,10,0)),""))</f>
        <v/>
      </c>
      <c r="L62" s="43" t="str">
        <f>IF($B62="","",IFERROR(IF(VLOOKUP($B62,$B$2:$O61,11,0)="","",VLOOKUP($B62,$B$2:$O61,11,0)),""))</f>
        <v/>
      </c>
      <c r="M62" s="43" t="str">
        <f>IF($B62="","",IFERROR(IF(VLOOKUP($B62,$B$2:$O61,12,0)="","",VLOOKUP($B62,$B$2:$O61,12,0)),""))</f>
        <v/>
      </c>
      <c r="N62" s="43" t="str">
        <f>IF($B62="","",IFERROR(IF(VLOOKUP($B62,$B$2:$O61,13,0)="","",VLOOKUP($B62,$B$2:$O61,13,0)),""))</f>
        <v/>
      </c>
      <c r="O62" s="43" t="str">
        <f>IF($B62="","",IFERROR(IF(VLOOKUP($B62,$B$2:$O61,14,0)="","",VLOOKUP($B62,$B$2:$O61,14,0)),""))</f>
        <v/>
      </c>
    </row>
    <row r="63" spans="1:15" x14ac:dyDescent="0.25">
      <c r="A63" t="str" cm="1">
        <f t="array" ref="A63">IF(OR(B63="",E63=""),"",CONCATENATE(IFERROR(IF(SEARCH(B63,_xlfn.TEXTJOIN(",",TRUE,IF(E$2:E62=E63,B$2:B62,"")))&gt;0,"Duplikát parametru","Parametr OK"),"Parametr OK"),"; ",MATCH(B63,B:B,0)))</f>
        <v>Parametr OK; 63</v>
      </c>
      <c r="B63" t="str">
        <f>IF('CZ Alfanumerické hodnoty'!B63="","",VLOOKUP('CZ Alfanumerické hodnoty'!B63,'Parametry a typy produktů'!C:E,3,0))</f>
        <v>Analyzer type</v>
      </c>
      <c r="C63" s="13" t="str" cm="1">
        <f t="array" ref="C63:D63">IF(A63="","",_xlfn.XLOOKUP(B63,'Parametry a typy produktů'!E:E,'Parametry a typy produktů'!A:B,"Parametr nenalezen"))</f>
        <v>Číselníková hodnota</v>
      </c>
      <c r="D63">
        <v>0</v>
      </c>
      <c r="E63" s="30" t="str">
        <f>IF('CZ Alfanumerické hodnoty'!B63="","",HLOOKUP('CZ Alfanumerické hodnoty'!E63,'Parametry a typy produktů'!$F$1:$AW$3,3,0))</f>
        <v>Breathe analysers</v>
      </c>
      <c r="F63" s="43" t="s">
        <v>356</v>
      </c>
      <c r="G63" s="43" t="s">
        <v>357</v>
      </c>
      <c r="H63" s="43" t="str">
        <f>IF($B63="","",IFERROR(IF(VLOOKUP($B63,$B$2:$O62,7,0)="","",VLOOKUP($B63,$B$2:$O62,7,0)),""))</f>
        <v/>
      </c>
      <c r="I63" s="43" t="str">
        <f>IF($B63="","",IFERROR(IF(VLOOKUP($B63,$B$2:$O62,8,0)="","",VLOOKUP($B63,$B$2:$O62,8,0)),""))</f>
        <v/>
      </c>
      <c r="J63" s="43" t="str">
        <f>IF($B63="","",IFERROR(IF(VLOOKUP($B63,$B$2:$O62,9,0)="","",VLOOKUP($B63,$B$2:$O62,9,0)),""))</f>
        <v/>
      </c>
      <c r="K63" s="43" t="str">
        <f>IF($B63="","",IFERROR(IF(VLOOKUP($B63,$B$2:$O62,10,0)="","",VLOOKUP($B63,$B$2:$O62,10,0)),""))</f>
        <v/>
      </c>
      <c r="L63" s="43" t="str">
        <f>IF($B63="","",IFERROR(IF(VLOOKUP($B63,$B$2:$O62,11,0)="","",VLOOKUP($B63,$B$2:$O62,11,0)),""))</f>
        <v/>
      </c>
      <c r="M63" s="43" t="str">
        <f>IF($B63="","",IFERROR(IF(VLOOKUP($B63,$B$2:$O62,12,0)="","",VLOOKUP($B63,$B$2:$O62,12,0)),""))</f>
        <v/>
      </c>
      <c r="N63" s="43" t="str">
        <f>IF($B63="","",IFERROR(IF(VLOOKUP($B63,$B$2:$O62,13,0)="","",VLOOKUP($B63,$B$2:$O62,13,0)),""))</f>
        <v/>
      </c>
      <c r="O63" s="43" t="str">
        <f>IF($B63="","",IFERROR(IF(VLOOKUP($B63,$B$2:$O62,14,0)="","",VLOOKUP($B63,$B$2:$O62,14,0)),""))</f>
        <v/>
      </c>
    </row>
    <row r="64" spans="1:15" x14ac:dyDescent="0.25">
      <c r="A64" t="str" cm="1">
        <f t="array" ref="A64">IF(OR(B64="",E64=""),"",CONCATENATE(IFERROR(IF(SEARCH(B64,_xlfn.TEXTJOIN(",",TRUE,IF(E$2:E63=E64,B$2:B63,"")))&gt;0,"Duplikát parametru","Parametr OK"),"Parametr OK"),"; ",MATCH(B64,B:B,0)))</f>
        <v>Parametr OK; 64</v>
      </c>
      <c r="B64" t="str">
        <f>IF('CZ Alfanumerické hodnoty'!B64="","",VLOOKUP('CZ Alfanumerické hodnoty'!B64,'Parametry a typy produktů'!C:E,3,0))</f>
        <v>Color of laser</v>
      </c>
      <c r="C64" s="13" t="str" cm="1">
        <f t="array" ref="C64:D64">IF(A64="","",_xlfn.XLOOKUP(B64,'Parametry a typy produktů'!E:E,'Parametry a typy produktů'!A:B,"Parametr nenalezen"))</f>
        <v>Číselníková hodnota</v>
      </c>
      <c r="D64">
        <v>0</v>
      </c>
      <c r="E64" s="30" t="str">
        <f>IF('CZ Alfanumerické hodnoty'!B64="","",HLOOKUP('CZ Alfanumerické hodnoty'!E64,'Parametry a typy produktů'!$F$1:$AW$3,3,0))</f>
        <v>Distance meters</v>
      </c>
      <c r="F64" s="43" t="s">
        <v>251</v>
      </c>
      <c r="G64" s="43" t="s">
        <v>250</v>
      </c>
      <c r="H64" s="31" t="s">
        <v>366</v>
      </c>
      <c r="I64" s="43" t="str">
        <f>IF($B64="","",IFERROR(IF(VLOOKUP($B64,$B$2:$O63,8,0)="","",VLOOKUP($B64,$B$2:$O63,8,0)),""))</f>
        <v/>
      </c>
      <c r="J64" s="43" t="str">
        <f>IF($B64="","",IFERROR(IF(VLOOKUP($B64,$B$2:$O63,9,0)="","",VLOOKUP($B64,$B$2:$O63,9,0)),""))</f>
        <v/>
      </c>
      <c r="K64" s="43" t="str">
        <f>IF($B64="","",IFERROR(IF(VLOOKUP($B64,$B$2:$O63,10,0)="","",VLOOKUP($B64,$B$2:$O63,10,0)),""))</f>
        <v/>
      </c>
      <c r="L64" s="43" t="str">
        <f>IF($B64="","",IFERROR(IF(VLOOKUP($B64,$B$2:$O63,11,0)="","",VLOOKUP($B64,$B$2:$O63,11,0)),""))</f>
        <v/>
      </c>
      <c r="M64" s="43" t="str">
        <f>IF($B64="","",IFERROR(IF(VLOOKUP($B64,$B$2:$O63,12,0)="","",VLOOKUP($B64,$B$2:$O63,12,0)),""))</f>
        <v/>
      </c>
      <c r="N64" s="43" t="str">
        <f>IF($B64="","",IFERROR(IF(VLOOKUP($B64,$B$2:$O63,13,0)="","",VLOOKUP($B64,$B$2:$O63,13,0)),""))</f>
        <v/>
      </c>
      <c r="O64" s="43" t="str">
        <f>IF($B64="","",IFERROR(IF(VLOOKUP($B64,$B$2:$O63,14,0)="","",VLOOKUP($B64,$B$2:$O63,14,0)),""))</f>
        <v/>
      </c>
    </row>
    <row r="65" spans="1:16" x14ac:dyDescent="0.25">
      <c r="A65" t="str" cm="1">
        <f t="array" ref="A65">IF(OR(B65="",E65=""),"",CONCATENATE(IFERROR(IF(SEARCH(B65,_xlfn.TEXTJOIN(",",TRUE,IF(E$2:E64=E65,B$2:B64,"")))&gt;0,"Duplikát parametru","Parametr OK"),"Parametr OK"),"; ",MATCH(B65,B:B,0)))</f>
        <v>Parametr OK; 24</v>
      </c>
      <c r="B65" t="str">
        <f>IF('CZ Alfanumerické hodnoty'!B65="","",VLOOKUP('CZ Alfanumerické hodnoty'!B65,'Parametry a typy produktů'!C:E,3,0))</f>
        <v>IP protection</v>
      </c>
      <c r="C65" s="13" t="str" cm="1">
        <f t="array" ref="C65:D65">IF(A65="","",_xlfn.XLOOKUP(B65,'Parametry a typy produktů'!E:E,'Parametry a typy produktů'!A:B,"Parametr nenalezen"))</f>
        <v>Číselníková hodnota</v>
      </c>
      <c r="D65">
        <v>0</v>
      </c>
      <c r="E65" s="30" t="str">
        <f>IF('CZ Alfanumerické hodnoty'!B65="","",HLOOKUP('CZ Alfanumerické hodnoty'!E65,'Parametry a typy produktů'!$F$1:$AW$3,3,0))</f>
        <v>Level meters</v>
      </c>
      <c r="F65" s="43" t="str">
        <f>IF($B65="","",IFERROR(IF(VLOOKUP($B65,$B$2:$O64,5,0)="","",VLOOKUP($B65,$B$2:$O64,5,0)),""))</f>
        <v>IP20</v>
      </c>
      <c r="G65" s="43" t="str">
        <f>IF($B65="","",IFERROR(IF(VLOOKUP($B65,$B$2:$O64,6,0)="","",VLOOKUP($B65,$B$2:$O64,6,0)),""))</f>
        <v>IP44</v>
      </c>
      <c r="H65" s="43" t="str">
        <f>IF($B65="","",IFERROR(IF(VLOOKUP($B65,$B$2:$O64,7,0)="","",VLOOKUP($B65,$B$2:$O64,7,0)),""))</f>
        <v>IP54</v>
      </c>
      <c r="I65" s="43" t="str">
        <f>IF($B65="","",IFERROR(IF(VLOOKUP($B65,$B$2:$O64,8,0)="","",VLOOKUP($B65,$B$2:$O64,8,0)),""))</f>
        <v>IP65+</v>
      </c>
      <c r="J65" s="43" t="str">
        <f>IF($B65="","",IFERROR(IF(VLOOKUP($B65,$B$2:$O64,9,0)="","",VLOOKUP($B65,$B$2:$O64,9,0)),""))</f>
        <v/>
      </c>
      <c r="K65" s="43" t="str">
        <f>IF($B65="","",IFERROR(IF(VLOOKUP($B65,$B$2:$O64,10,0)="","",VLOOKUP($B65,$B$2:$O64,10,0)),""))</f>
        <v/>
      </c>
      <c r="L65" s="43" t="str">
        <f>IF($B65="","",IFERROR(IF(VLOOKUP($B65,$B$2:$O64,11,0)="","",VLOOKUP($B65,$B$2:$O64,11,0)),""))</f>
        <v/>
      </c>
      <c r="M65" s="43" t="str">
        <f>IF($B65="","",IFERROR(IF(VLOOKUP($B65,$B$2:$O64,12,0)="","",VLOOKUP($B65,$B$2:$O64,12,0)),""))</f>
        <v/>
      </c>
      <c r="N65" s="43" t="str">
        <f>IF($B65="","",IFERROR(IF(VLOOKUP($B65,$B$2:$O64,13,0)="","",VLOOKUP($B65,$B$2:$O64,13,0)),""))</f>
        <v/>
      </c>
      <c r="O65" s="43" t="str">
        <f>IF($B65="","",IFERROR(IF(VLOOKUP($B65,$B$2:$O64,14,0)="","",VLOOKUP($B65,$B$2:$O64,14,0)),""))</f>
        <v/>
      </c>
    </row>
    <row r="66" spans="1:16" x14ac:dyDescent="0.25">
      <c r="A66" t="str" cm="1">
        <f t="array" ref="A66">IF(OR(B66="",E66=""),"",CONCATENATE(IFERROR(IF(SEARCH(B66,_xlfn.TEXTJOIN(",",TRUE,IF(E$2:E65=E66,B$2:B65,"")))&gt;0,"Duplikát parametru","Parametr OK"),"Parametr OK"),"; ",MATCH(B66,B:B,0)))</f>
        <v>Parametr OK; 64</v>
      </c>
      <c r="B66" t="str">
        <f>IF('CZ Alfanumerické hodnoty'!B66="","",VLOOKUP('CZ Alfanumerické hodnoty'!B66,'Parametry a typy produktů'!C:E,3,0))</f>
        <v>Color of laser</v>
      </c>
      <c r="C66" s="13" t="str" cm="1">
        <f t="array" ref="C66:D66">IF(A66="","",_xlfn.XLOOKUP(B66,'Parametry a typy produktů'!E:E,'Parametry a typy produktů'!A:B,"Parametr nenalezen"))</f>
        <v>Číselníková hodnota</v>
      </c>
      <c r="D66">
        <v>0</v>
      </c>
      <c r="E66" s="30" t="str">
        <f>IF('CZ Alfanumerické hodnoty'!B66="","",HLOOKUP('CZ Alfanumerické hodnoty'!E66,'Parametry a typy produktů'!$F$1:$AW$3,3,0))</f>
        <v>Level meters</v>
      </c>
      <c r="F66" s="43" t="str">
        <f>IF($B66="","",IFERROR(IF(VLOOKUP($B66,$B$2:$O65,5,0)="","",VLOOKUP($B66,$B$2:$O65,5,0)),""))</f>
        <v>Green</v>
      </c>
      <c r="G66" s="43" t="str">
        <f>IF($B66="","",IFERROR(IF(VLOOKUP($B66,$B$2:$O65,6,0)="","",VLOOKUP($B66,$B$2:$O65,6,0)),""))</f>
        <v>Red</v>
      </c>
      <c r="H66" s="43" t="str">
        <f>IF($B66="","",IFERROR(IF(VLOOKUP($B66,$B$2:$O65,7,0)="","",VLOOKUP($B66,$B$2:$O65,7,0)),""))</f>
        <v>Out of the visible spectrum</v>
      </c>
      <c r="I66" s="43" t="str">
        <f>IF($B66="","",IFERROR(IF(VLOOKUP($B66,$B$2:$O65,8,0)="","",VLOOKUP($B66,$B$2:$O65,8,0)),""))</f>
        <v/>
      </c>
      <c r="J66" s="43" t="str">
        <f>IF($B66="","",IFERROR(IF(VLOOKUP($B66,$B$2:$O65,9,0)="","",VLOOKUP($B66,$B$2:$O65,9,0)),""))</f>
        <v/>
      </c>
      <c r="K66" s="43" t="str">
        <f>IF($B66="","",IFERROR(IF(VLOOKUP($B66,$B$2:$O65,10,0)="","",VLOOKUP($B66,$B$2:$O65,10,0)),""))</f>
        <v/>
      </c>
      <c r="L66" s="43" t="str">
        <f>IF($B66="","",IFERROR(IF(VLOOKUP($B66,$B$2:$O65,11,0)="","",VLOOKUP($B66,$B$2:$O65,11,0)),""))</f>
        <v/>
      </c>
      <c r="M66" s="43" t="str">
        <f>IF($B66="","",IFERROR(IF(VLOOKUP($B66,$B$2:$O65,12,0)="","",VLOOKUP($B66,$B$2:$O65,12,0)),""))</f>
        <v/>
      </c>
      <c r="N66" s="43" t="str">
        <f>IF($B66="","",IFERROR(IF(VLOOKUP($B66,$B$2:$O65,13,0)="","",VLOOKUP($B66,$B$2:$O65,13,0)),""))</f>
        <v/>
      </c>
      <c r="O66" s="43" t="str">
        <f>IF($B66="","",IFERROR(IF(VLOOKUP($B66,$B$2:$O65,14,0)="","",VLOOKUP($B66,$B$2:$O65,14,0)),""))</f>
        <v/>
      </c>
    </row>
    <row r="67" spans="1:16" x14ac:dyDescent="0.25">
      <c r="A67" t="str" cm="1">
        <f t="array" ref="A67">IF(OR(B67="",E67=""),"",CONCATENATE(IFERROR(IF(SEARCH(B67,_xlfn.TEXTJOIN(",",TRUE,IF(E$2:E66=E67,B$2:B66,"")))&gt;0,"Duplikát parametru","Parametr OK"),"Parametr OK"),"; ",MATCH(B67,B:B,0)))</f>
        <v>Parametr OK; 67</v>
      </c>
      <c r="B67" t="str">
        <f>IF('CZ Alfanumerické hodnoty'!B67="","",VLOOKUP('CZ Alfanumerické hodnoty'!B67,'Parametry a typy produktů'!C:E,3,0))</f>
        <v>Battery type</v>
      </c>
      <c r="C67" s="13" t="str" cm="1">
        <f t="array" ref="C67:D67">IF(A67="","",_xlfn.XLOOKUP(B67,'Parametry a typy produktů'!E:E,'Parametry a typy produktů'!A:B,"Parametr nenalezen"))</f>
        <v>Multihodnota</v>
      </c>
      <c r="D67">
        <v>0</v>
      </c>
      <c r="E67" s="30" t="str">
        <f>IF('CZ Alfanumerické hodnoty'!B67="","",HLOOKUP('CZ Alfanumerické hodnoty'!E67,'Parametry a typy produktů'!$F$1:$AW$3,3,0))</f>
        <v>Level meters</v>
      </c>
      <c r="F67" s="43" t="s">
        <v>763</v>
      </c>
      <c r="G67" s="43" t="str">
        <f>IF($B67="","",IFERROR(IF(VLOOKUP($B67,$B$2:$O66,6,0)="","",VLOOKUP($B67,$B$2:$O66,6,0)),""))</f>
        <v/>
      </c>
      <c r="H67" s="43" t="str">
        <f>IF($B67="","",IFERROR(IF(VLOOKUP($B67,$B$2:$O66,7,0)="","",VLOOKUP($B67,$B$2:$O66,7,0)),""))</f>
        <v/>
      </c>
      <c r="I67" s="43" t="str">
        <f>IF($B67="","",IFERROR(IF(VLOOKUP($B67,$B$2:$O66,8,0)="","",VLOOKUP($B67,$B$2:$O66,8,0)),""))</f>
        <v/>
      </c>
      <c r="J67" s="43" t="str">
        <f>IF($B67="","",IFERROR(IF(VLOOKUP($B67,$B$2:$O66,9,0)="","",VLOOKUP($B67,$B$2:$O66,9,0)),""))</f>
        <v/>
      </c>
      <c r="K67" s="43" t="str">
        <f>IF($B67="","",IFERROR(IF(VLOOKUP($B67,$B$2:$O66,10,0)="","",VLOOKUP($B67,$B$2:$O66,10,0)),""))</f>
        <v/>
      </c>
      <c r="L67" s="43" t="str">
        <f>IF($B67="","",IFERROR(IF(VLOOKUP($B67,$B$2:$O66,11,0)="","",VLOOKUP($B67,$B$2:$O66,11,0)),""))</f>
        <v/>
      </c>
      <c r="M67" s="43" t="str">
        <f>IF($B67="","",IFERROR(IF(VLOOKUP($B67,$B$2:$O66,12,0)="","",VLOOKUP($B67,$B$2:$O66,12,0)),""))</f>
        <v/>
      </c>
      <c r="N67" s="43" t="str">
        <f>IF($B67="","",IFERROR(IF(VLOOKUP($B67,$B$2:$O66,13,0)="","",VLOOKUP($B67,$B$2:$O66,13,0)),""))</f>
        <v/>
      </c>
      <c r="O67" s="43" t="str">
        <f>IF($B67="","",IFERROR(IF(VLOOKUP($B67,$B$2:$O66,14,0)="","",VLOOKUP($B67,$B$2:$O66,14,0)),""))</f>
        <v/>
      </c>
    </row>
    <row r="68" spans="1:16" x14ac:dyDescent="0.25">
      <c r="A68" t="str" cm="1">
        <f t="array" ref="A68">IF(OR(B68="",E68=""),"",CONCATENATE(IFERROR(IF(SEARCH(B68,_xlfn.TEXTJOIN(",",TRUE,IF(E$2:E67=E68,B$2:B67,"")))&gt;0,"Duplikát parametru","Parametr OK"),"Parametr OK"),"; ",MATCH(B68,B:B,0)))</f>
        <v>Parametr OK; 68</v>
      </c>
      <c r="B68" t="str">
        <f>IF('CZ Alfanumerické hodnoty'!B68="","",VLOOKUP('CZ Alfanumerické hodnoty'!B68,'Parametry a typy produktů'!C:E,3,0))</f>
        <v>AC range</v>
      </c>
      <c r="C68" s="13" t="str" cm="1">
        <f t="array" ref="C68:D68">IF(A68="","",_xlfn.XLOOKUP(B68,'Parametry a typy produktů'!E:E,'Parametry a typy produktů'!A:B,"Parametr nenalezen"))</f>
        <v>Číselníková hodnota</v>
      </c>
      <c r="D68">
        <v>0</v>
      </c>
      <c r="E68" s="30" t="str">
        <f>IF('CZ Alfanumerické hodnoty'!B68="","",HLOOKUP('CZ Alfanumerické hodnoty'!E68,'Parametry a typy produktů'!$F$1:$AW$3,3,0))</f>
        <v>Multimeters</v>
      </c>
      <c r="F68" s="43" t="s">
        <v>540</v>
      </c>
      <c r="G68" s="43" t="s">
        <v>531</v>
      </c>
      <c r="H68" s="43" t="s">
        <v>532</v>
      </c>
      <c r="I68" s="43" t="str">
        <f>IF($B68="","",IFERROR(IF(VLOOKUP($B68,$B$2:$O67,8,0)="","",VLOOKUP($B68,$B$2:$O67,8,0)),""))</f>
        <v/>
      </c>
      <c r="J68" s="43" t="str">
        <f>IF($B68="","",IFERROR(IF(VLOOKUP($B68,$B$2:$O67,9,0)="","",VLOOKUP($B68,$B$2:$O67,9,0)),""))</f>
        <v/>
      </c>
      <c r="K68" s="43" t="str">
        <f>IF($B68="","",IFERROR(IF(VLOOKUP($B68,$B$2:$O67,10,0)="","",VLOOKUP($B68,$B$2:$O67,10,0)),""))</f>
        <v/>
      </c>
      <c r="L68" s="43" t="str">
        <f>IF($B68="","",IFERROR(IF(VLOOKUP($B68,$B$2:$O67,11,0)="","",VLOOKUP($B68,$B$2:$O67,11,0)),""))</f>
        <v/>
      </c>
      <c r="M68" s="43" t="str">
        <f>IF($B68="","",IFERROR(IF(VLOOKUP($B68,$B$2:$O67,12,0)="","",VLOOKUP($B68,$B$2:$O67,12,0)),""))</f>
        <v/>
      </c>
      <c r="N68" s="43" t="str">
        <f>IF($B68="","",IFERROR(IF(VLOOKUP($B68,$B$2:$O67,13,0)="","",VLOOKUP($B68,$B$2:$O67,13,0)),""))</f>
        <v/>
      </c>
      <c r="O68" s="43" t="str">
        <f>IF($B68="","",IFERROR(IF(VLOOKUP($B68,$B$2:$O67,14,0)="","",VLOOKUP($B68,$B$2:$O67,14,0)),""))</f>
        <v/>
      </c>
    </row>
    <row r="69" spans="1:16" x14ac:dyDescent="0.25">
      <c r="A69" t="str" cm="1">
        <f t="array" ref="A69">IF(OR(B69="",E69=""),"",CONCATENATE(IFERROR(IF(SEARCH(B69,_xlfn.TEXTJOIN(",",TRUE,IF(E$2:E68=E69,B$2:B68,"")))&gt;0,"Duplikát parametru","Parametr OK"),"Parametr OK"),"; ",MATCH(B69,B:B,0)))</f>
        <v>Parametr OK; 69</v>
      </c>
      <c r="B69" t="str">
        <f>IF('CZ Alfanumerické hodnoty'!B69="","",VLOOKUP('CZ Alfanumerické hodnoty'!B69,'Parametry a typy produktů'!C:E,3,0))</f>
        <v>DC current range</v>
      </c>
      <c r="C69" s="13" t="str" cm="1">
        <f t="array" ref="C69:D69">IF(A69="","",_xlfn.XLOOKUP(B69,'Parametry a typy produktů'!E:E,'Parametry a typy produktů'!A:B,"Parametr nenalezen"))</f>
        <v>Číselníková hodnota</v>
      </c>
      <c r="D69">
        <v>0</v>
      </c>
      <c r="E69" s="30" t="str">
        <f>IF('CZ Alfanumerické hodnoty'!B69="","",HLOOKUP('CZ Alfanumerické hodnoty'!E69,'Parametry a typy produktů'!$F$1:$AW$3,3,0))</f>
        <v>Multimeters</v>
      </c>
      <c r="F69" s="43" t="s">
        <v>530</v>
      </c>
      <c r="G69" s="43" t="s">
        <v>531</v>
      </c>
      <c r="H69" s="43" t="s">
        <v>533</v>
      </c>
      <c r="I69" s="43" t="str">
        <f>IF($B69="","",IFERROR(IF(VLOOKUP($B69,$B$2:$O68,8,0)="","",VLOOKUP($B69,$B$2:$O68,8,0)),""))</f>
        <v/>
      </c>
      <c r="J69" s="43" t="str">
        <f>IF($B69="","",IFERROR(IF(VLOOKUP($B69,$B$2:$O68,9,0)="","",VLOOKUP($B69,$B$2:$O68,9,0)),""))</f>
        <v/>
      </c>
      <c r="K69" s="43" t="str">
        <f>IF($B69="","",IFERROR(IF(VLOOKUP($B69,$B$2:$O68,10,0)="","",VLOOKUP($B69,$B$2:$O68,10,0)),""))</f>
        <v/>
      </c>
      <c r="L69" s="43" t="str">
        <f>IF($B69="","",IFERROR(IF(VLOOKUP($B69,$B$2:$O68,11,0)="","",VLOOKUP($B69,$B$2:$O68,11,0)),""))</f>
        <v/>
      </c>
      <c r="M69" s="43" t="str">
        <f>IF($B69="","",IFERROR(IF(VLOOKUP($B69,$B$2:$O68,12,0)="","",VLOOKUP($B69,$B$2:$O68,12,0)),""))</f>
        <v/>
      </c>
      <c r="N69" s="43" t="str">
        <f>IF($B69="","",IFERROR(IF(VLOOKUP($B69,$B$2:$O68,13,0)="","",VLOOKUP($B69,$B$2:$O68,13,0)),""))</f>
        <v/>
      </c>
      <c r="O69" s="43" t="str">
        <f>IF($B69="","",IFERROR(IF(VLOOKUP($B69,$B$2:$O68,14,0)="","",VLOOKUP($B69,$B$2:$O68,14,0)),""))</f>
        <v/>
      </c>
    </row>
    <row r="70" spans="1:16" x14ac:dyDescent="0.25">
      <c r="A70" t="str" cm="1">
        <f t="array" ref="A70">IF(OR(B70="",E70=""),"",CONCATENATE(IFERROR(IF(SEARCH(B70,_xlfn.TEXTJOIN(",",TRUE,IF(E$2:E69=E70,B$2:B69,"")))&gt;0,"Duplikát parametru","Parametr OK"),"Parametr OK"),"; ",MATCH(B70,B:B,0)))</f>
        <v>Parametr OK; 70</v>
      </c>
      <c r="B70" t="str">
        <f>IF('CZ Alfanumerické hodnoty'!B70="","",VLOOKUP('CZ Alfanumerické hodnoty'!B70,'Parametry a typy produktů'!C:E,3,0))</f>
        <v>AC voltage range</v>
      </c>
      <c r="C70" s="13" t="str" cm="1">
        <f t="array" ref="C70:D70">IF(A70="","",_xlfn.XLOOKUP(B70,'Parametry a typy produktů'!E:E,'Parametry a typy produktů'!A:B,"Parametr nenalezen"))</f>
        <v>Číselníková hodnota</v>
      </c>
      <c r="D70">
        <v>0</v>
      </c>
      <c r="E70" s="30" t="str">
        <f>IF('CZ Alfanumerické hodnoty'!B70="","",HLOOKUP('CZ Alfanumerické hodnoty'!E70,'Parametry a typy produktů'!$F$1:$AW$3,3,0))</f>
        <v>Multimeters</v>
      </c>
      <c r="F70" s="43" t="s">
        <v>534</v>
      </c>
      <c r="G70" s="43" t="s">
        <v>535</v>
      </c>
      <c r="H70" s="43" t="str">
        <f>IF($B70="","",IFERROR(IF(VLOOKUP($B70,$B$2:$O69,7,0)="","",VLOOKUP($B70,$B$2:$O69,7,0)),""))</f>
        <v/>
      </c>
      <c r="I70" s="43" t="str">
        <f>IF($B70="","",IFERROR(IF(VLOOKUP($B70,$B$2:$O69,8,0)="","",VLOOKUP($B70,$B$2:$O69,8,0)),""))</f>
        <v/>
      </c>
      <c r="J70" s="43" t="str">
        <f>IF($B70="","",IFERROR(IF(VLOOKUP($B70,$B$2:$O69,9,0)="","",VLOOKUP($B70,$B$2:$O69,9,0)),""))</f>
        <v/>
      </c>
      <c r="K70" s="43" t="str">
        <f>IF($B70="","",IFERROR(IF(VLOOKUP($B70,$B$2:$O69,10,0)="","",VLOOKUP($B70,$B$2:$O69,10,0)),""))</f>
        <v/>
      </c>
      <c r="L70" s="43" t="str">
        <f>IF($B70="","",IFERROR(IF(VLOOKUP($B70,$B$2:$O69,11,0)="","",VLOOKUP($B70,$B$2:$O69,11,0)),""))</f>
        <v/>
      </c>
      <c r="M70" s="43" t="str">
        <f>IF($B70="","",IFERROR(IF(VLOOKUP($B70,$B$2:$O69,12,0)="","",VLOOKUP($B70,$B$2:$O69,12,0)),""))</f>
        <v/>
      </c>
      <c r="N70" s="43" t="str">
        <f>IF($B70="","",IFERROR(IF(VLOOKUP($B70,$B$2:$O69,13,0)="","",VLOOKUP($B70,$B$2:$O69,13,0)),""))</f>
        <v/>
      </c>
      <c r="O70" s="43" t="str">
        <f>IF($B70="","",IFERROR(IF(VLOOKUP($B70,$B$2:$O69,14,0)="","",VLOOKUP($B70,$B$2:$O69,14,0)),""))</f>
        <v/>
      </c>
    </row>
    <row r="71" spans="1:16" x14ac:dyDescent="0.25">
      <c r="A71" t="str" cm="1">
        <f t="array" ref="A71">IF(OR(B71="",E71=""),"",CONCATENATE(IFERROR(IF(SEARCH(B71,_xlfn.TEXTJOIN(",",TRUE,IF(E$2:E70=E71,B$2:B70,"")))&gt;0,"Duplikát parametru","Parametr OK"),"Parametr OK"),"; ",MATCH(B71,B:B,0)))</f>
        <v>Parametr OK; 71</v>
      </c>
      <c r="B71" t="str">
        <f>IF('CZ Alfanumerické hodnoty'!B71="","",VLOOKUP('CZ Alfanumerické hodnoty'!B71,'Parametry a typy produktů'!C:E,3,0))</f>
        <v>DC voltage range</v>
      </c>
      <c r="C71" s="13" t="str" cm="1">
        <f t="array" ref="C71:D71">IF(A71="","",_xlfn.XLOOKUP(B71,'Parametry a typy produktů'!E:E,'Parametry a typy produktů'!A:B,"Parametr nenalezen"))</f>
        <v>Číselníková hodnota</v>
      </c>
      <c r="D71">
        <v>0</v>
      </c>
      <c r="E71" s="30" t="str">
        <f>IF('CZ Alfanumerické hodnoty'!B71="","",HLOOKUP('CZ Alfanumerické hodnoty'!E71,'Parametry a typy produktů'!$F$1:$AW$3,3,0))</f>
        <v>Multimeters</v>
      </c>
      <c r="F71" s="43" t="s">
        <v>537</v>
      </c>
      <c r="G71" s="43" t="s">
        <v>536</v>
      </c>
      <c r="H71" s="43" t="str">
        <f>IF($B71="","",IFERROR(IF(VLOOKUP($B71,$B$2:$O70,7,0)="","",VLOOKUP($B71,$B$2:$O70,7,0)),""))</f>
        <v/>
      </c>
      <c r="I71" s="43" t="str">
        <f>IF($B71="","",IFERROR(IF(VLOOKUP($B71,$B$2:$O70,8,0)="","",VLOOKUP($B71,$B$2:$O70,8,0)),""))</f>
        <v/>
      </c>
      <c r="J71" s="43" t="str">
        <f>IF($B71="","",IFERROR(IF(VLOOKUP($B71,$B$2:$O70,9,0)="","",VLOOKUP($B71,$B$2:$O70,9,0)),""))</f>
        <v/>
      </c>
      <c r="K71" s="43" t="str">
        <f>IF($B71="","",IFERROR(IF(VLOOKUP($B71,$B$2:$O70,10,0)="","",VLOOKUP($B71,$B$2:$O70,10,0)),""))</f>
        <v/>
      </c>
      <c r="L71" s="43" t="str">
        <f>IF($B71="","",IFERROR(IF(VLOOKUP($B71,$B$2:$O70,11,0)="","",VLOOKUP($B71,$B$2:$O70,11,0)),""))</f>
        <v/>
      </c>
      <c r="M71" s="43" t="str">
        <f>IF($B71="","",IFERROR(IF(VLOOKUP($B71,$B$2:$O70,12,0)="","",VLOOKUP($B71,$B$2:$O70,12,0)),""))</f>
        <v/>
      </c>
      <c r="N71" s="43" t="str">
        <f>IF($B71="","",IFERROR(IF(VLOOKUP($B71,$B$2:$O70,13,0)="","",VLOOKUP($B71,$B$2:$O70,13,0)),""))</f>
        <v/>
      </c>
      <c r="O71" s="43" t="str">
        <f>IF($B71="","",IFERROR(IF(VLOOKUP($B71,$B$2:$O70,14,0)="","",VLOOKUP($B71,$B$2:$O70,14,0)),""))</f>
        <v/>
      </c>
    </row>
    <row r="72" spans="1:16" x14ac:dyDescent="0.25">
      <c r="A72" t="str" cm="1">
        <f t="array" ref="A72">IF(OR(B72="",E72=""),"",CONCATENATE(IFERROR(IF(SEARCH(B72,_xlfn.TEXTJOIN(",",TRUE,IF(E$2:E71=E72,B$2:B71,"")))&gt;0,"Duplikát parametru","Parametr OK"),"Parametr OK"),"; ",MATCH(B72,B:B,0)))</f>
        <v>Parametr OK; 72</v>
      </c>
      <c r="B72" t="str">
        <f>IF('CZ Alfanumerické hodnoty'!B72="","",VLOOKUP('CZ Alfanumerické hodnoty'!B72,'Parametry a typy produktů'!C:E,3,0))</f>
        <v>Resistance range</v>
      </c>
      <c r="C72" s="13" t="str" cm="1">
        <f t="array" ref="C72:D72">IF(A72="","",_xlfn.XLOOKUP(B72,'Parametry a typy produktů'!E:E,'Parametry a typy produktů'!A:B,"Parametr nenalezen"))</f>
        <v>Číselníková hodnota</v>
      </c>
      <c r="D72">
        <v>0</v>
      </c>
      <c r="E72" s="30" t="str">
        <f>IF('CZ Alfanumerické hodnoty'!B72="","",HLOOKUP('CZ Alfanumerické hodnoty'!E72,'Parametry a typy produktů'!$F$1:$AW$3,3,0))</f>
        <v>Multimeters</v>
      </c>
      <c r="F72" s="43" t="s">
        <v>764</v>
      </c>
      <c r="G72" s="43" t="s">
        <v>766</v>
      </c>
      <c r="H72" s="43" t="str">
        <f>IF($B72="","",IFERROR(IF(VLOOKUP($B72,$B$2:$O71,7,0)="","",VLOOKUP($B72,$B$2:$O71,7,0)),""))</f>
        <v/>
      </c>
      <c r="I72" s="43" t="str">
        <f>IF($B72="","",IFERROR(IF(VLOOKUP($B72,$B$2:$O71,8,0)="","",VLOOKUP($B72,$B$2:$O71,8,0)),""))</f>
        <v/>
      </c>
      <c r="J72" s="43" t="str">
        <f>IF($B72="","",IFERROR(IF(VLOOKUP($B72,$B$2:$O71,9,0)="","",VLOOKUP($B72,$B$2:$O71,9,0)),""))</f>
        <v/>
      </c>
      <c r="K72" s="43" t="str">
        <f>IF($B72="","",IFERROR(IF(VLOOKUP($B72,$B$2:$O71,10,0)="","",VLOOKUP($B72,$B$2:$O71,10,0)),""))</f>
        <v/>
      </c>
      <c r="L72" s="43" t="str">
        <f>IF($B72="","",IFERROR(IF(VLOOKUP($B72,$B$2:$O71,11,0)="","",VLOOKUP($B72,$B$2:$O71,11,0)),""))</f>
        <v/>
      </c>
      <c r="M72" s="43" t="str">
        <f>IF($B72="","",IFERROR(IF(VLOOKUP($B72,$B$2:$O71,12,0)="","",VLOOKUP($B72,$B$2:$O71,12,0)),""))</f>
        <v/>
      </c>
      <c r="N72" s="43" t="str">
        <f>IF($B72="","",IFERROR(IF(VLOOKUP($B72,$B$2:$O71,13,0)="","",VLOOKUP($B72,$B$2:$O71,13,0)),""))</f>
        <v/>
      </c>
      <c r="O72" s="43" t="str">
        <f>IF($B72="","",IFERROR(IF(VLOOKUP($B72,$B$2:$O71,14,0)="","",VLOOKUP($B72,$B$2:$O71,14,0)),""))</f>
        <v/>
      </c>
    </row>
    <row r="73" spans="1:16" x14ac:dyDescent="0.25">
      <c r="A73" t="str" cm="1">
        <f t="array" ref="A73">IF(OR(B73="",E73=""),"",CONCATENATE(IFERROR(IF(SEARCH(B73,_xlfn.TEXTJOIN(",",TRUE,IF(E$2:E72=E73,B$2:B72,"")))&gt;0,"Duplikát parametru","Parametr OK"),"Parametr OK"),"; ",MATCH(B73,B:B,0)))</f>
        <v>Parametr OK; 73</v>
      </c>
      <c r="B73" t="str">
        <f>IF('CZ Alfanumerické hodnoty'!B73="","",VLOOKUP('CZ Alfanumerické hodnoty'!B73,'Parametry a typy produktů'!C:E,3,0))</f>
        <v>Capacity range</v>
      </c>
      <c r="C73" s="13" t="str" cm="1">
        <f t="array" ref="C73:D73">IF(A73="","",_xlfn.XLOOKUP(B73,'Parametry a typy produktů'!E:E,'Parametry a typy produktů'!A:B,"Parametr nenalezen"))</f>
        <v>Číselníková hodnota</v>
      </c>
      <c r="D73">
        <v>0</v>
      </c>
      <c r="E73" s="30" t="str">
        <f>IF('CZ Alfanumerické hodnoty'!B73="","",HLOOKUP('CZ Alfanumerické hodnoty'!E73,'Parametry a typy produktů'!$F$1:$AW$3,3,0))</f>
        <v>Multimeters</v>
      </c>
      <c r="F73" s="43" t="s">
        <v>538</v>
      </c>
      <c r="G73" s="43" t="s">
        <v>539</v>
      </c>
      <c r="H73" s="43" t="str">
        <f>IF($B73="","",IFERROR(IF(VLOOKUP($B73,$B$2:$O72,7,0)="","",VLOOKUP($B73,$B$2:$O72,7,0)),""))</f>
        <v/>
      </c>
      <c r="I73" s="43" t="str">
        <f>IF($B73="","",IFERROR(IF(VLOOKUP($B73,$B$2:$O72,8,0)="","",VLOOKUP($B73,$B$2:$O72,8,0)),""))</f>
        <v/>
      </c>
      <c r="J73" s="43" t="str">
        <f>IF($B73="","",IFERROR(IF(VLOOKUP($B73,$B$2:$O72,9,0)="","",VLOOKUP($B73,$B$2:$O72,9,0)),""))</f>
        <v/>
      </c>
      <c r="K73" s="43" t="str">
        <f>IF($B73="","",IFERROR(IF(VLOOKUP($B73,$B$2:$O72,10,0)="","",VLOOKUP($B73,$B$2:$O72,10,0)),""))</f>
        <v/>
      </c>
      <c r="L73" s="43" t="str">
        <f>IF($B73="","",IFERROR(IF(VLOOKUP($B73,$B$2:$O72,11,0)="","",VLOOKUP($B73,$B$2:$O72,11,0)),""))</f>
        <v/>
      </c>
      <c r="M73" s="43" t="str">
        <f>IF($B73="","",IFERROR(IF(VLOOKUP($B73,$B$2:$O72,12,0)="","",VLOOKUP($B73,$B$2:$O72,12,0)),""))</f>
        <v/>
      </c>
      <c r="N73" s="43" t="str">
        <f>IF($B73="","",IFERROR(IF(VLOOKUP($B73,$B$2:$O72,13,0)="","",VLOOKUP($B73,$B$2:$O72,13,0)),""))</f>
        <v/>
      </c>
      <c r="O73" s="43" t="str">
        <f>IF($B73="","",IFERROR(IF(VLOOKUP($B73,$B$2:$O72,14,0)="","",VLOOKUP($B73,$B$2:$O72,14,0)),""))</f>
        <v/>
      </c>
    </row>
    <row r="74" spans="1:16" x14ac:dyDescent="0.25">
      <c r="A74" t="str" cm="1">
        <f t="array" ref="A74">IF(OR(B74="",E74=""),"",CONCATENATE(IFERROR(IF(SEARCH(B74,_xlfn.TEXTJOIN(",",TRUE,IF(E$2:E73=E74,B$2:B73,"")))&gt;0,"Duplikát parametru","Parametr OK"),"Parametr OK"),"; ",MATCH(B74,B:B,0)))</f>
        <v>Parametr OK; 17</v>
      </c>
      <c r="B74" t="str">
        <f>IF('CZ Alfanumerické hodnoty'!B74="","",VLOOKUP('CZ Alfanumerické hodnoty'!B74,'Parametry a typy produktů'!C:E,3,0))</f>
        <v>Power input type</v>
      </c>
      <c r="C74" s="13" t="str" cm="1">
        <f t="array" ref="C74:D74">IF(A74="","",_xlfn.XLOOKUP(B74,'Parametry a typy produktů'!E:E,'Parametry a typy produktů'!A:B,"Parametr nenalezen"))</f>
        <v>Číselníková hodnota</v>
      </c>
      <c r="D74">
        <v>0</v>
      </c>
      <c r="E74" s="30" t="str">
        <f>IF('CZ Alfanumerické hodnoty'!B74="","",HLOOKUP('CZ Alfanumerické hodnoty'!E74,'Parametry a typy produktů'!$F$1:$AW$3,3,0))</f>
        <v>Detectors</v>
      </c>
      <c r="F74" s="43" t="str">
        <f>IF($B74="","",IFERROR(IF(VLOOKUP($B74,$B$2:$O73,5,0)="","",VLOOKUP($B74,$B$2:$O73,5,0)),""))</f>
        <v>AC</v>
      </c>
      <c r="G74" s="43" t="str">
        <f>IF($B74="","",IFERROR(IF(VLOOKUP($B74,$B$2:$O73,6,0)="","",VLOOKUP($B74,$B$2:$O73,6,0)),""))</f>
        <v>Batteries</v>
      </c>
      <c r="H74" s="43" t="str">
        <f>IF($B74="","",IFERROR(IF(VLOOKUP($B74,$B$2:$O73,7,0)="","",VLOOKUP($B74,$B$2:$O73,7,0)),""))</f>
        <v>No batteries</v>
      </c>
      <c r="I74" s="43" t="str">
        <f>IF($B74="","",IFERROR(IF(VLOOKUP($B74,$B$2:$O73,8,0)="","",VLOOKUP($B74,$B$2:$O73,8,0)),""))</f>
        <v>230 V</v>
      </c>
      <c r="J74" s="43" t="str">
        <f>IF($B74="","",IFERROR(IF(VLOOKUP($B74,$B$2:$O73,9,0)="","",VLOOKUP($B74,$B$2:$O73,9,0)),""))</f>
        <v>12 V</v>
      </c>
      <c r="K74" s="43" t="str">
        <f>IF($B74="","",IFERROR(IF(VLOOKUP($B74,$B$2:$O73,10,0)="","",VLOOKUP($B74,$B$2:$O73,10,0)),""))</f>
        <v/>
      </c>
      <c r="L74" s="43" t="str">
        <f>IF($B74="","",IFERROR(IF(VLOOKUP($B74,$B$2:$O73,11,0)="","",VLOOKUP($B74,$B$2:$O73,11,0)),""))</f>
        <v/>
      </c>
      <c r="M74" s="43" t="str">
        <f>IF($B74="","",IFERROR(IF(VLOOKUP($B74,$B$2:$O73,12,0)="","",VLOOKUP($B74,$B$2:$O73,12,0)),""))</f>
        <v/>
      </c>
      <c r="N74" s="43" t="str">
        <f>IF($B74="","",IFERROR(IF(VLOOKUP($B74,$B$2:$O73,13,0)="","",VLOOKUP($B74,$B$2:$O73,13,0)),""))</f>
        <v/>
      </c>
      <c r="O74" s="43" t="str">
        <f>IF($B74="","",IFERROR(IF(VLOOKUP($B74,$B$2:$O73,14,0)="","",VLOOKUP($B74,$B$2:$O73,14,0)),""))</f>
        <v/>
      </c>
    </row>
    <row r="75" spans="1:16" x14ac:dyDescent="0.25">
      <c r="A75" t="str" cm="1">
        <f t="array" ref="A75">IF(OR(B75="",E75=""),"",CONCATENATE(IFERROR(IF(SEARCH(B75,_xlfn.TEXTJOIN(",",TRUE,IF(E$2:E74=E75,B$2:B74,"")))&gt;0,"Duplikát parametru","Parametr OK"),"Parametr OK"),"; ",MATCH(B75,B:B,0)))</f>
        <v>Parametr OK; 67</v>
      </c>
      <c r="B75" t="str">
        <f>IF('CZ Alfanumerické hodnoty'!B75="","",VLOOKUP('CZ Alfanumerické hodnoty'!B75,'Parametry a typy produktů'!C:E,3,0))</f>
        <v>Battery type</v>
      </c>
      <c r="C75" s="13" t="str" cm="1">
        <f t="array" ref="C75:D75">IF(A75="","",_xlfn.XLOOKUP(B75,'Parametry a typy produktů'!E:E,'Parametry a typy produktů'!A:B,"Parametr nenalezen"))</f>
        <v>Multihodnota</v>
      </c>
      <c r="D75">
        <v>0</v>
      </c>
      <c r="E75" s="30" t="str">
        <f>IF('CZ Alfanumerické hodnoty'!B75="","",HLOOKUP('CZ Alfanumerické hodnoty'!E75,'Parametry a typy produktů'!$F$1:$AW$3,3,0))</f>
        <v>Detectors</v>
      </c>
      <c r="F75" s="43" t="str">
        <f>IF($B75="","",IFERROR(IF(VLOOKUP($B75,$B$2:$O74,5,0)="","",VLOOKUP($B75,$B$2:$O74,5,0)),""))</f>
        <v>Integrated|AAA|AA|Li-Ion 18650</v>
      </c>
      <c r="G75" s="43" t="str">
        <f>IF($B75="","",IFERROR(IF(VLOOKUP($B75,$B$2:$O74,6,0)="","",VLOOKUP($B75,$B$2:$O74,6,0)),""))</f>
        <v/>
      </c>
      <c r="H75" s="43" t="str">
        <f>IF($B75="","",IFERROR(IF(VLOOKUP($B75,$B$2:$O74,7,0)="","",VLOOKUP($B75,$B$2:$O74,7,0)),""))</f>
        <v/>
      </c>
      <c r="I75" s="43" t="str">
        <f>IF($B75="","",IFERROR(IF(VLOOKUP($B75,$B$2:$O74,8,0)="","",VLOOKUP($B75,$B$2:$O74,8,0)),""))</f>
        <v/>
      </c>
      <c r="J75" s="43" t="str">
        <f>IF($B75="","",IFERROR(IF(VLOOKUP($B75,$B$2:$O74,9,0)="","",VLOOKUP($B75,$B$2:$O74,9,0)),""))</f>
        <v/>
      </c>
      <c r="K75" s="43" t="str">
        <f>IF($B75="","",IFERROR(IF(VLOOKUP($B75,$B$2:$O74,10,0)="","",VLOOKUP($B75,$B$2:$O74,10,0)),""))</f>
        <v/>
      </c>
      <c r="L75" s="43" t="str">
        <f>IF($B75="","",IFERROR(IF(VLOOKUP($B75,$B$2:$O74,11,0)="","",VLOOKUP($B75,$B$2:$O74,11,0)),""))</f>
        <v/>
      </c>
      <c r="M75" s="43" t="str">
        <f>IF($B75="","",IFERROR(IF(VLOOKUP($B75,$B$2:$O74,12,0)="","",VLOOKUP($B75,$B$2:$O74,12,0)),""))</f>
        <v/>
      </c>
      <c r="N75" s="43" t="str">
        <f>IF($B75="","",IFERROR(IF(VLOOKUP($B75,$B$2:$O74,13,0)="","",VLOOKUP($B75,$B$2:$O74,13,0)),""))</f>
        <v/>
      </c>
      <c r="O75" s="43" t="str">
        <f>IF($B75="","",IFERROR(IF(VLOOKUP($B75,$B$2:$O74,14,0)="","",VLOOKUP($B75,$B$2:$O74,14,0)),""))</f>
        <v/>
      </c>
    </row>
    <row r="76" spans="1:16" x14ac:dyDescent="0.25">
      <c r="A76" t="str" cm="1">
        <f t="array" ref="A76">IF(OR(B76="",E76=""),"",CONCATENATE(IFERROR(IF(SEARCH(B76,_xlfn.TEXTJOIN(",",TRUE,IF(E$2:E75=E76,B$2:B75,"")))&gt;0,"Duplikát parametru","Parametr OK"),"Parametr OK"),"; ",MATCH(B76,B:B,0)))</f>
        <v>Parametr OK; 17</v>
      </c>
      <c r="B76" t="str">
        <f>IF('CZ Alfanumerické hodnoty'!B76="","",VLOOKUP('CZ Alfanumerické hodnoty'!B76,'Parametry a typy produktů'!C:E,3,0))</f>
        <v>Power input type</v>
      </c>
      <c r="C76" s="13" t="str" cm="1">
        <f t="array" ref="C76:D76">IF(A76="","",_xlfn.XLOOKUP(B76,'Parametry a typy produktů'!E:E,'Parametry a typy produktů'!A:B,"Parametr nenalezen"))</f>
        <v>Číselníková hodnota</v>
      </c>
      <c r="D76">
        <v>0</v>
      </c>
      <c r="E76" s="30" t="str">
        <f>IF('CZ Alfanumerické hodnoty'!B76="","",HLOOKUP('CZ Alfanumerické hodnoty'!E76,'Parametry a typy produktů'!$F$1:$AW$3,3,0))</f>
        <v>Video doorbells</v>
      </c>
      <c r="F76" s="43" t="str">
        <f>IF($B76="","",IFERROR(IF(VLOOKUP($B76,$B$2:$O75,5,0)="","",VLOOKUP($B76,$B$2:$O75,5,0)),""))</f>
        <v>AC</v>
      </c>
      <c r="G76" s="43" t="str">
        <f>IF($B76="","",IFERROR(IF(VLOOKUP($B76,$B$2:$O75,6,0)="","",VLOOKUP($B76,$B$2:$O75,6,0)),""))</f>
        <v>Batteries</v>
      </c>
      <c r="H76" s="43" t="str">
        <f>IF($B76="","",IFERROR(IF(VLOOKUP($B76,$B$2:$O75,7,0)="","",VLOOKUP($B76,$B$2:$O75,7,0)),""))</f>
        <v>No batteries</v>
      </c>
      <c r="I76" s="43" t="str">
        <f>IF($B76="","",IFERROR(IF(VLOOKUP($B76,$B$2:$O75,8,0)="","",VLOOKUP($B76,$B$2:$O75,8,0)),""))</f>
        <v>230 V</v>
      </c>
      <c r="J76" s="43" t="str">
        <f>IF($B76="","",IFERROR(IF(VLOOKUP($B76,$B$2:$O75,9,0)="","",VLOOKUP($B76,$B$2:$O75,9,0)),""))</f>
        <v>12 V</v>
      </c>
      <c r="K76" s="43" t="str">
        <f>IF($B76="","",IFERROR(IF(VLOOKUP($B76,$B$2:$O75,10,0)="","",VLOOKUP($B76,$B$2:$O75,10,0)),""))</f>
        <v/>
      </c>
      <c r="L76" s="43" t="str">
        <f>IF($B76="","",IFERROR(IF(VLOOKUP($B76,$B$2:$O75,11,0)="","",VLOOKUP($B76,$B$2:$O75,11,0)),""))</f>
        <v/>
      </c>
      <c r="M76" s="43" t="str">
        <f>IF($B76="","",IFERROR(IF(VLOOKUP($B76,$B$2:$O75,12,0)="","",VLOOKUP($B76,$B$2:$O75,12,0)),""))</f>
        <v/>
      </c>
      <c r="N76" s="43" t="str">
        <f>IF($B76="","",IFERROR(IF(VLOOKUP($B76,$B$2:$O75,13,0)="","",VLOOKUP($B76,$B$2:$O75,13,0)),""))</f>
        <v/>
      </c>
      <c r="O76" s="43" t="str">
        <f>IF($B76="","",IFERROR(IF(VLOOKUP($B76,$B$2:$O75,14,0)="","",VLOOKUP($B76,$B$2:$O75,14,0)),""))</f>
        <v/>
      </c>
    </row>
    <row r="77" spans="1:16" x14ac:dyDescent="0.25">
      <c r="A77" t="str" cm="1">
        <f t="array" ref="A77">IF(OR(B77="",E77=""),"",CONCATENATE(IFERROR(IF(SEARCH(B77,_xlfn.TEXTJOIN(",",TRUE,IF(E$2:E76=E77,B$2:B76,"")))&gt;0,"Duplikát parametru","Parametr OK"),"Parametr OK"),"; ",MATCH(B77,B:B,0)))</f>
        <v>Parametr OK; 18</v>
      </c>
      <c r="B77" t="str">
        <f>IF('CZ Alfanumerické hodnoty'!B77="","",VLOOKUP('CZ Alfanumerické hodnoty'!B77,'Parametry a typy produktů'!C:E,3,0))</f>
        <v>Maximal resolution</v>
      </c>
      <c r="C77" s="13" t="str" cm="1">
        <f t="array" ref="C77:D77">IF(A77="","",_xlfn.XLOOKUP(B77,'Parametry a typy produktů'!E:E,'Parametry a typy produktů'!A:B,"Parametr nenalezen"))</f>
        <v>Číselníková hodnota</v>
      </c>
      <c r="D77">
        <v>0</v>
      </c>
      <c r="E77" s="30" t="str">
        <f>IF('CZ Alfanumerické hodnoty'!B77="","",HLOOKUP('CZ Alfanumerické hodnoty'!E77,'Parametry a typy produktů'!$F$1:$AW$3,3,0))</f>
        <v>Video doorbells</v>
      </c>
      <c r="F77" s="43" t="str">
        <f>IF($B77="","",IFERROR(IF(VLOOKUP($B77,$B$2:$O76,5,0)="","",VLOOKUP($B77,$B$2:$O76,5,0)),""))</f>
        <v>FullHD</v>
      </c>
      <c r="G77" s="43" t="str">
        <f>IF($B77="","",IFERROR(IF(VLOOKUP($B77,$B$2:$O76,6,0)="","",VLOOKUP($B77,$B$2:$O76,6,0)),""))</f>
        <v>HD</v>
      </c>
      <c r="H77" s="43" t="str">
        <f>IF($B77="","",IFERROR(IF(VLOOKUP($B77,$B$2:$O76,7,0)="","",VLOOKUP($B77,$B$2:$O76,7,0)),""))</f>
        <v/>
      </c>
      <c r="I77" s="43" t="str">
        <f>IF($B77="","",IFERROR(IF(VLOOKUP($B77,$B$2:$O76,8,0)="","",VLOOKUP($B77,$B$2:$O76,8,0)),""))</f>
        <v/>
      </c>
      <c r="J77" s="43" t="str">
        <f>IF($B77="","",IFERROR(IF(VLOOKUP($B77,$B$2:$O76,9,0)="","",VLOOKUP($B77,$B$2:$O76,9,0)),""))</f>
        <v/>
      </c>
      <c r="K77" s="43" t="str">
        <f>IF($B77="","",IFERROR(IF(VLOOKUP($B77,$B$2:$O76,10,0)="","",VLOOKUP($B77,$B$2:$O76,10,0)),""))</f>
        <v/>
      </c>
      <c r="L77" s="43" t="str">
        <f>IF($B77="","",IFERROR(IF(VLOOKUP($B77,$B$2:$O76,11,0)="","",VLOOKUP($B77,$B$2:$O76,11,0)),""))</f>
        <v/>
      </c>
      <c r="M77" s="43" t="str">
        <f>IF($B77="","",IFERROR(IF(VLOOKUP($B77,$B$2:$O76,12,0)="","",VLOOKUP($B77,$B$2:$O76,12,0)),""))</f>
        <v/>
      </c>
      <c r="N77" s="43" t="str">
        <f>IF($B77="","",IFERROR(IF(VLOOKUP($B77,$B$2:$O76,13,0)="","",VLOOKUP($B77,$B$2:$O76,13,0)),""))</f>
        <v/>
      </c>
      <c r="O77" s="43" t="str">
        <f>IF($B77="","",IFERROR(IF(VLOOKUP($B77,$B$2:$O76,14,0)="","",VLOOKUP($B77,$B$2:$O76,14,0)),""))</f>
        <v/>
      </c>
    </row>
    <row r="78" spans="1:16" x14ac:dyDescent="0.25">
      <c r="A78" t="str" cm="1">
        <f t="array" ref="A78">IF(OR(B78="",E78=""),"",CONCATENATE(IFERROR(IF(SEARCH(B78,_xlfn.TEXTJOIN(",",TRUE,IF(E$2:E77=E78,B$2:B77,"")))&gt;0,"Duplikát parametru","Parametr OK"),"Parametr OK"),"; ",MATCH(B78,B:B,0)))</f>
        <v>Parametr OK; 19</v>
      </c>
      <c r="B78" t="str">
        <f>IF('CZ Alfanumerické hodnoty'!B78="","",VLOOKUP('CZ Alfanumerické hodnoty'!B78,'Parametry a typy produktů'!C:E,3,0))</f>
        <v>Storage type</v>
      </c>
      <c r="C78" s="13" t="str" cm="1">
        <f t="array" ref="C78:D78">IF(A78="","",_xlfn.XLOOKUP(B78,'Parametry a typy produktů'!E:E,'Parametry a typy produktů'!A:B,"Parametr nenalezen"))</f>
        <v>Multihodnota</v>
      </c>
      <c r="D78">
        <v>0</v>
      </c>
      <c r="E78" s="30" t="str">
        <f>IF('CZ Alfanumerické hodnoty'!B78="","",HLOOKUP('CZ Alfanumerické hodnoty'!E78,'Parametry a typy produktů'!$F$1:$AW$3,3,0))</f>
        <v>Video doorbells</v>
      </c>
      <c r="F78" s="43" t="str">
        <f>IF($B78="","",IFERROR(IF(VLOOKUP($B78,$B$2:$O77,5,0)="","",VLOOKUP($B78,$B$2:$O77,5,0)),""))</f>
        <v>Memory card|Cloud</v>
      </c>
      <c r="G78" s="43" t="str">
        <f>IF($B78="","",IFERROR(IF(VLOOKUP($B78,$B$2:$O77,6,0)="","",VLOOKUP($B78,$B$2:$O77,6,0)),""))</f>
        <v/>
      </c>
      <c r="H78" s="43" t="str">
        <f>IF($B78="","",IFERROR(IF(VLOOKUP($B78,$B$2:$O77,7,0)="","",VLOOKUP($B78,$B$2:$O77,7,0)),""))</f>
        <v/>
      </c>
      <c r="I78" s="43" t="str">
        <f>IF($B78="","",IFERROR(IF(VLOOKUP($B78,$B$2:$O77,8,0)="","",VLOOKUP($B78,$B$2:$O77,8,0)),""))</f>
        <v/>
      </c>
      <c r="J78" s="43" t="str">
        <f>IF($B78="","",IFERROR(IF(VLOOKUP($B78,$B$2:$O77,9,0)="","",VLOOKUP($B78,$B$2:$O77,9,0)),""))</f>
        <v/>
      </c>
      <c r="K78" s="43" t="str">
        <f>IF($B78="","",IFERROR(IF(VLOOKUP($B78,$B$2:$O77,10,0)="","",VLOOKUP($B78,$B$2:$O77,10,0)),""))</f>
        <v/>
      </c>
      <c r="L78" s="43" t="str">
        <f>IF($B78="","",IFERROR(IF(VLOOKUP($B78,$B$2:$O77,11,0)="","",VLOOKUP($B78,$B$2:$O77,11,0)),""))</f>
        <v/>
      </c>
      <c r="M78" s="43" t="str">
        <f>IF($B78="","",IFERROR(IF(VLOOKUP($B78,$B$2:$O77,12,0)="","",VLOOKUP($B78,$B$2:$O77,12,0)),""))</f>
        <v/>
      </c>
      <c r="N78" s="43" t="str">
        <f>IF($B78="","",IFERROR(IF(VLOOKUP($B78,$B$2:$O77,13,0)="","",VLOOKUP($B78,$B$2:$O77,13,0)),""))</f>
        <v/>
      </c>
      <c r="O78" s="43" t="str">
        <f>IF($B78="","",IFERROR(IF(VLOOKUP($B78,$B$2:$O77,14,0)="","",VLOOKUP($B78,$B$2:$O77,14,0)),""))</f>
        <v/>
      </c>
    </row>
    <row r="79" spans="1:16" x14ac:dyDescent="0.25">
      <c r="A79" t="str" cm="1">
        <f t="array" ref="A79">IF(OR(B79="",E79=""),"",CONCATENATE(IFERROR(IF(SEARCH(B79,_xlfn.TEXTJOIN(",",TRUE,IF(E$2:E78=E79,B$2:B78,"")))&gt;0,"Duplikát parametru","Parametr OK"),"Parametr OK"),"; ",MATCH(B79,B:B,0)))</f>
        <v>Parametr OK; 20</v>
      </c>
      <c r="B79" t="str">
        <f>IF('CZ Alfanumerické hodnoty'!B79="","",VLOOKUP('CZ Alfanumerické hodnoty'!B79,'Parametry a typy produktů'!C:E,3,0))</f>
        <v>Application language</v>
      </c>
      <c r="C79" s="13" t="str" cm="1">
        <f t="array" ref="C79:D79">IF(A79="","",_xlfn.XLOOKUP(B79,'Parametry a typy produktů'!E:E,'Parametry a typy produktů'!A:B,"Parametr nenalezen"))</f>
        <v>Multihodnota</v>
      </c>
      <c r="D79">
        <v>0</v>
      </c>
      <c r="E79" s="30" t="str">
        <f>IF('CZ Alfanumerické hodnoty'!B79="","",HLOOKUP('CZ Alfanumerické hodnoty'!E79,'Parametry a typy produktů'!$F$1:$AW$3,3,0))</f>
        <v>Video doorbells</v>
      </c>
      <c r="F79" s="43" t="str">
        <f>IF($B79="","",IFERROR(IF(VLOOKUP($B79,$B$2:$O78,5,0)="","",VLOOKUP($B79,$B$2:$O78,5,0)),""))</f>
        <v>Czech|Slovak|English</v>
      </c>
      <c r="G79" s="43" t="str">
        <f>IF($B79="","",IFERROR(IF(VLOOKUP($B79,$B$2:$O78,6,0)="","",VLOOKUP($B79,$B$2:$O78,6,0)),""))</f>
        <v/>
      </c>
      <c r="H79" s="43" t="str">
        <f>IF($B79="","",IFERROR(IF(VLOOKUP($B79,$B$2:$O78,7,0)="","",VLOOKUP($B79,$B$2:$O78,7,0)),""))</f>
        <v/>
      </c>
      <c r="I79" s="43" t="str">
        <f>IF($B79="","",IFERROR(IF(VLOOKUP($B79,$B$2:$O78,8,0)="","",VLOOKUP($B79,$B$2:$O78,8,0)),""))</f>
        <v/>
      </c>
      <c r="J79" s="43" t="str">
        <f>IF($B79="","",IFERROR(IF(VLOOKUP($B79,$B$2:$O78,9,0)="","",VLOOKUP($B79,$B$2:$O78,9,0)),""))</f>
        <v/>
      </c>
      <c r="K79" s="43" t="str">
        <f>IF($B79="","",IFERROR(IF(VLOOKUP($B79,$B$2:$O78,10,0)="","",VLOOKUP($B79,$B$2:$O78,10,0)),""))</f>
        <v/>
      </c>
      <c r="L79" s="43" t="str">
        <f>IF($B79="","",IFERROR(IF(VLOOKUP($B79,$B$2:$O78,11,0)="","",VLOOKUP($B79,$B$2:$O78,11,0)),""))</f>
        <v/>
      </c>
      <c r="M79" s="43" t="str">
        <f>IF($B79="","",IFERROR(IF(VLOOKUP($B79,$B$2:$O78,12,0)="","",VLOOKUP($B79,$B$2:$O78,12,0)),""))</f>
        <v/>
      </c>
      <c r="N79" s="43" t="str">
        <f>IF($B79="","",IFERROR(IF(VLOOKUP($B79,$B$2:$O78,13,0)="","",VLOOKUP($B79,$B$2:$O78,13,0)),""))</f>
        <v/>
      </c>
      <c r="O79" s="43" t="str">
        <f>IF($B79="","",IFERROR(IF(VLOOKUP($B79,$B$2:$O78,14,0)="","",VLOOKUP($B79,$B$2:$O78,14,0)),""))</f>
        <v/>
      </c>
    </row>
    <row r="80" spans="1:16" x14ac:dyDescent="0.25">
      <c r="A80" t="str" cm="1">
        <f t="array" ref="A80">IF(OR(B80="",E80=""),"",CONCATENATE(IFERROR(IF(SEARCH(B80,_xlfn.TEXTJOIN(",",TRUE,IF(E$2:E79=E80,B$2:B79,"")))&gt;0,"Duplikát parametru","Parametr OK"),"Parametr OK"),"; ",MATCH(B80,B:B,0)))</f>
        <v>Parametr OK; 21</v>
      </c>
      <c r="B80" t="str">
        <f>IF('CZ Alfanumerické hodnoty'!B80="","",VLOOKUP('CZ Alfanumerické hodnoty'!B80,'Parametry a typy produktů'!C:E,3,0))</f>
        <v>OS compatibility</v>
      </c>
      <c r="C80" s="13" t="str" cm="1">
        <f t="array" ref="C80:D80">IF(A80="","",_xlfn.XLOOKUP(B80,'Parametry a typy produktů'!E:E,'Parametry a typy produktů'!A:B,"Parametr nenalezen"))</f>
        <v>Multihodnota</v>
      </c>
      <c r="D80">
        <v>0</v>
      </c>
      <c r="E80" s="30" t="str">
        <f>IF('CZ Alfanumerické hodnoty'!B80="","",HLOOKUP('CZ Alfanumerické hodnoty'!E80,'Parametry a typy produktů'!$F$1:$AW$3,3,0))</f>
        <v>Video doorbells</v>
      </c>
      <c r="F80" s="43" t="str">
        <f>IF($B80="","",IFERROR(IF(VLOOKUP($B80,$B$2:$O79,5,0)="","",VLOOKUP($B80,$B$2:$O79,5,0)),""))</f>
        <v>Android|iOS</v>
      </c>
      <c r="G80" s="43" t="str">
        <f>IF($B80="","",IFERROR(IF(VLOOKUP($B80,$B$2:$O79,6,0)="","",VLOOKUP($B80,$B$2:$O79,6,0)),""))</f>
        <v/>
      </c>
      <c r="H80" s="43" t="str">
        <f>IF($B80="","",IFERROR(IF(VLOOKUP($B80,$B$2:$O79,7,0)="","",VLOOKUP($B80,$B$2:$O79,7,0)),""))</f>
        <v/>
      </c>
      <c r="I80" s="43" t="str">
        <f>IF($B80="","",IFERROR(IF(VLOOKUP($B80,$B$2:$O79,8,0)="","",VLOOKUP($B80,$B$2:$O79,8,0)),""))</f>
        <v/>
      </c>
      <c r="J80" s="43" t="str">
        <f>IF($B80="","",IFERROR(IF(VLOOKUP($B80,$B$2:$O79,9,0)="","",VLOOKUP($B80,$B$2:$O79,9,0)),""))</f>
        <v/>
      </c>
      <c r="K80" s="43" t="str">
        <f>IF($B80="","",IFERROR(IF(VLOOKUP($B80,$B$2:$O79,10,0)="","",VLOOKUP($B80,$B$2:$O79,10,0)),""))</f>
        <v/>
      </c>
      <c r="L80" s="43" t="str">
        <f>IF($B80="","",IFERROR(IF(VLOOKUP($B80,$B$2:$O79,11,0)="","",VLOOKUP($B80,$B$2:$O79,11,0)),""))</f>
        <v/>
      </c>
      <c r="M80" s="43" t="str">
        <f>IF($B80="","",IFERROR(IF(VLOOKUP($B80,$B$2:$O79,12,0)="","",VLOOKUP($B80,$B$2:$O79,12,0)),""))</f>
        <v/>
      </c>
      <c r="N80" s="43" t="str">
        <f>IF($B80="","",IFERROR(IF(VLOOKUP($B80,$B$2:$O79,13,0)="","",VLOOKUP($B80,$B$2:$O79,13,0)),""))</f>
        <v/>
      </c>
      <c r="O80" s="43" t="str">
        <f>IF($B80="","",IFERROR(IF(VLOOKUP($B80,$B$2:$O79,14,0)="","",VLOOKUP($B80,$B$2:$O79,14,0)),""))</f>
        <v/>
      </c>
      <c r="P80" s="42"/>
    </row>
    <row r="81" spans="1:16" x14ac:dyDescent="0.25">
      <c r="A81" t="str" cm="1">
        <f t="array" ref="A81">IF(OR(B81="",E81=""),"",CONCATENATE(IFERROR(IF(SEARCH(B81,_xlfn.TEXTJOIN(",",TRUE,IF(E$2:E80=E81,B$2:B80,"")))&gt;0,"Duplikát parametru","Parametr OK"),"Parametr OK"),"; ",MATCH(B81,B:B,0)))</f>
        <v>Parametr OK; 22</v>
      </c>
      <c r="B81" t="str">
        <f>IF('CZ Alfanumerické hodnoty'!B81="","",VLOOKUP('CZ Alfanumerické hodnoty'!B81,'Parametry a typy produktů'!C:E,3,0))</f>
        <v>Video compression</v>
      </c>
      <c r="C81" s="13" t="str" cm="1">
        <f t="array" ref="C81:D81">IF(A81="","",_xlfn.XLOOKUP(B81,'Parametry a typy produktů'!E:E,'Parametry a typy produktů'!A:B,"Parametr nenalezen"))</f>
        <v>Číselníková hodnota</v>
      </c>
      <c r="D81">
        <v>0</v>
      </c>
      <c r="E81" s="30" t="str">
        <f>IF('CZ Alfanumerické hodnoty'!B81="","",HLOOKUP('CZ Alfanumerické hodnoty'!E81,'Parametry a typy produktů'!$F$1:$AW$3,3,0))</f>
        <v>Video doorbells</v>
      </c>
      <c r="F81" s="43" t="str">
        <f>IF($B81="","",IFERROR(IF(VLOOKUP($B81,$B$2:$O80,5,0)="","",VLOOKUP($B81,$B$2:$O80,5,0)),""))</f>
        <v>H.264</v>
      </c>
      <c r="G81" s="43" t="str">
        <f>IF($B81="","",IFERROR(IF(VLOOKUP($B81,$B$2:$O80,6,0)="","",VLOOKUP($B81,$B$2:$O80,6,0)),""))</f>
        <v>H.265</v>
      </c>
      <c r="H81" s="43" t="str">
        <f>IF($B81="","",IFERROR(IF(VLOOKUP($B81,$B$2:$O80,7,0)="","",VLOOKUP($B81,$B$2:$O80,7,0)),""))</f>
        <v/>
      </c>
      <c r="I81" s="43" t="str">
        <f>IF($B81="","",IFERROR(IF(VLOOKUP($B81,$B$2:$O80,8,0)="","",VLOOKUP($B81,$B$2:$O80,8,0)),""))</f>
        <v/>
      </c>
      <c r="J81" s="43" t="str">
        <f>IF($B81="","",IFERROR(IF(VLOOKUP($B81,$B$2:$O80,9,0)="","",VLOOKUP($B81,$B$2:$O80,9,0)),""))</f>
        <v/>
      </c>
      <c r="K81" s="43" t="str">
        <f>IF($B81="","",IFERROR(IF(VLOOKUP($B81,$B$2:$O80,10,0)="","",VLOOKUP($B81,$B$2:$O80,10,0)),""))</f>
        <v/>
      </c>
      <c r="L81" s="43" t="str">
        <f>IF($B81="","",IFERROR(IF(VLOOKUP($B81,$B$2:$O80,11,0)="","",VLOOKUP($B81,$B$2:$O80,11,0)),""))</f>
        <v/>
      </c>
      <c r="M81" s="43" t="str">
        <f>IF($B81="","",IFERROR(IF(VLOOKUP($B81,$B$2:$O80,12,0)="","",VLOOKUP($B81,$B$2:$O80,12,0)),""))</f>
        <v/>
      </c>
      <c r="N81" s="43" t="str">
        <f>IF($B81="","",IFERROR(IF(VLOOKUP($B81,$B$2:$O80,13,0)="","",VLOOKUP($B81,$B$2:$O80,13,0)),""))</f>
        <v/>
      </c>
      <c r="O81" s="43" t="str">
        <f>IF($B81="","",IFERROR(IF(VLOOKUP($B81,$B$2:$O80,14,0)="","",VLOOKUP($B81,$B$2:$O80,14,0)),""))</f>
        <v/>
      </c>
      <c r="P81" s="42"/>
    </row>
    <row r="82" spans="1:16" x14ac:dyDescent="0.25">
      <c r="A82" t="str" cm="1">
        <f t="array" ref="A82">IF(OR(B82="",E82=""),"",CONCATENATE(IFERROR(IF(SEARCH(B82,_xlfn.TEXTJOIN(",",TRUE,IF(E$2:E81=E82,B$2:B81,"")))&gt;0,"Duplikát parametru","Parametr OK"),"Parametr OK"),"; ",MATCH(B82,B:B,0)))</f>
        <v>Parametr OK; 23</v>
      </c>
      <c r="B82" t="str">
        <f>IF('CZ Alfanumerické hodnoty'!B82="","",VLOOKUP('CZ Alfanumerické hodnoty'!B82,'Parametry a typy produktů'!C:E,3,0))</f>
        <v>SD card type</v>
      </c>
      <c r="C82" s="13" t="str" cm="1">
        <f t="array" ref="C82:D82">IF(A82="","",_xlfn.XLOOKUP(B82,'Parametry a typy produktů'!E:E,'Parametry a typy produktů'!A:B,"Parametr nenalezen"))</f>
        <v>Číselníková hodnota</v>
      </c>
      <c r="D82">
        <v>0</v>
      </c>
      <c r="E82" s="30" t="str">
        <f>IF('CZ Alfanumerické hodnoty'!B82="","",HLOOKUP('CZ Alfanumerické hodnoty'!E82,'Parametry a typy produktů'!$F$1:$AW$3,3,0))</f>
        <v>Video doorbells</v>
      </c>
      <c r="F82" s="43" t="str">
        <f>IF($B82="","",IFERROR(IF(VLOOKUP($B82,$B$2:$O81,5,0)="","",VLOOKUP($B82,$B$2:$O81,5,0)),""))</f>
        <v>microSDHC</v>
      </c>
      <c r="G82" s="43" t="str">
        <f>IF($B82="","",IFERROR(IF(VLOOKUP($B82,$B$2:$O81,6,0)="","",VLOOKUP($B82,$B$2:$O81,6,0)),""))</f>
        <v>microSDXC</v>
      </c>
      <c r="H82" s="43" t="str">
        <f>IF($B82="","",IFERROR(IF(VLOOKUP($B82,$B$2:$O81,7,0)="","",VLOOKUP($B82,$B$2:$O81,7,0)),""))</f>
        <v/>
      </c>
      <c r="I82" s="43" t="str">
        <f>IF($B82="","",IFERROR(IF(VLOOKUP($B82,$B$2:$O81,8,0)="","",VLOOKUP($B82,$B$2:$O81,8,0)),""))</f>
        <v/>
      </c>
      <c r="J82" s="43" t="str">
        <f>IF($B82="","",IFERROR(IF(VLOOKUP($B82,$B$2:$O81,9,0)="","",VLOOKUP($B82,$B$2:$O81,9,0)),""))</f>
        <v/>
      </c>
      <c r="K82" s="43" t="str">
        <f>IF($B82="","",IFERROR(IF(VLOOKUP($B82,$B$2:$O81,10,0)="","",VLOOKUP($B82,$B$2:$O81,10,0)),""))</f>
        <v/>
      </c>
      <c r="L82" s="43" t="str">
        <f>IF($B82="","",IFERROR(IF(VLOOKUP($B82,$B$2:$O81,11,0)="","",VLOOKUP($B82,$B$2:$O81,11,0)),""))</f>
        <v/>
      </c>
      <c r="M82" s="43" t="str">
        <f>IF($B82="","",IFERROR(IF(VLOOKUP($B82,$B$2:$O81,12,0)="","",VLOOKUP($B82,$B$2:$O81,12,0)),""))</f>
        <v/>
      </c>
      <c r="N82" s="43" t="str">
        <f>IF($B82="","",IFERROR(IF(VLOOKUP($B82,$B$2:$O81,13,0)="","",VLOOKUP($B82,$B$2:$O81,13,0)),""))</f>
        <v/>
      </c>
      <c r="O82" s="43" t="str">
        <f>IF($B82="","",IFERROR(IF(VLOOKUP($B82,$B$2:$O81,14,0)="","",VLOOKUP($B82,$B$2:$O81,14,0)),""))</f>
        <v/>
      </c>
      <c r="P82" s="42"/>
    </row>
    <row r="83" spans="1:16" x14ac:dyDescent="0.25">
      <c r="A83" t="str" cm="1">
        <f t="array" ref="A83">IF(OR(B83="",E83=""),"",CONCATENATE(IFERROR(IF(SEARCH(B83,_xlfn.TEXTJOIN(",",TRUE,IF(E$2:E82=E83,B$2:B82,"")))&gt;0,"Duplikát parametru","Parametr OK"),"Parametr OK"),"; ",MATCH(B83,B:B,0)))</f>
        <v>Parametr OK; 24</v>
      </c>
      <c r="B83" t="str">
        <f>IF('CZ Alfanumerické hodnoty'!B83="","",VLOOKUP('CZ Alfanumerické hodnoty'!B83,'Parametry a typy produktů'!C:E,3,0))</f>
        <v>IP protection</v>
      </c>
      <c r="C83" s="13" t="str" cm="1">
        <f t="array" ref="C83:D83">IF(A83="","",_xlfn.XLOOKUP(B83,'Parametry a typy produktů'!E:E,'Parametry a typy produktů'!A:B,"Parametr nenalezen"))</f>
        <v>Číselníková hodnota</v>
      </c>
      <c r="D83">
        <v>0</v>
      </c>
      <c r="E83" s="30" t="str">
        <f>IF('CZ Alfanumerické hodnoty'!B83="","",HLOOKUP('CZ Alfanumerické hodnoty'!E83,'Parametry a typy produktů'!$F$1:$AW$3,3,0))</f>
        <v>Video doorbells</v>
      </c>
      <c r="F83" s="43" t="str">
        <f>IF($B83="","",IFERROR(IF(VLOOKUP($B83,$B$2:$O82,5,0)="","",VLOOKUP($B83,$B$2:$O82,5,0)),""))</f>
        <v>IP20</v>
      </c>
      <c r="G83" s="43" t="str">
        <f>IF($B83="","",IFERROR(IF(VLOOKUP($B83,$B$2:$O82,6,0)="","",VLOOKUP($B83,$B$2:$O82,6,0)),""))</f>
        <v>IP44</v>
      </c>
      <c r="H83" s="43" t="str">
        <f>IF($B83="","",IFERROR(IF(VLOOKUP($B83,$B$2:$O82,7,0)="","",VLOOKUP($B83,$B$2:$O82,7,0)),""))</f>
        <v>IP54</v>
      </c>
      <c r="I83" s="43" t="str">
        <f>IF($B83="","",IFERROR(IF(VLOOKUP($B83,$B$2:$O82,8,0)="","",VLOOKUP($B83,$B$2:$O82,8,0)),""))</f>
        <v>IP65+</v>
      </c>
      <c r="J83" s="43" t="str">
        <f>IF($B83="","",IFERROR(IF(VLOOKUP($B83,$B$2:$O82,9,0)="","",VLOOKUP($B83,$B$2:$O82,9,0)),""))</f>
        <v/>
      </c>
      <c r="K83" s="43" t="str">
        <f>IF($B83="","",IFERROR(IF(VLOOKUP($B83,$B$2:$O82,10,0)="","",VLOOKUP($B83,$B$2:$O82,10,0)),""))</f>
        <v/>
      </c>
      <c r="L83" s="43" t="str">
        <f>IF($B83="","",IFERROR(IF(VLOOKUP($B83,$B$2:$O82,11,0)="","",VLOOKUP($B83,$B$2:$O82,11,0)),""))</f>
        <v/>
      </c>
      <c r="M83" s="43" t="str">
        <f>IF($B83="","",IFERROR(IF(VLOOKUP($B83,$B$2:$O82,12,0)="","",VLOOKUP($B83,$B$2:$O82,12,0)),""))</f>
        <v/>
      </c>
      <c r="N83" s="43" t="str">
        <f>IF($B83="","",IFERROR(IF(VLOOKUP($B83,$B$2:$O82,13,0)="","",VLOOKUP($B83,$B$2:$O82,13,0)),""))</f>
        <v/>
      </c>
      <c r="O83" s="43" t="str">
        <f>IF($B83="","",IFERROR(IF(VLOOKUP($B83,$B$2:$O82,14,0)="","",VLOOKUP($B83,$B$2:$O82,14,0)),""))</f>
        <v/>
      </c>
      <c r="P83" s="42"/>
    </row>
    <row r="84" spans="1:16" x14ac:dyDescent="0.25">
      <c r="A84" t="str" cm="1">
        <f t="array" ref="A84">IF(OR(B84="",E84=""),"",CONCATENATE(IFERROR(IF(SEARCH(B84,_xlfn.TEXTJOIN(",",TRUE,IF(E$2:E83=E84,B$2:B83,"")))&gt;0,"Duplikát parametru","Parametr OK"),"Parametr OK"),"; ",MATCH(B84,B:B,0)))</f>
        <v>Parametr OK; 67</v>
      </c>
      <c r="B84" t="str">
        <f>IF('CZ Alfanumerické hodnoty'!B84="","",VLOOKUP('CZ Alfanumerické hodnoty'!B84,'Parametry a typy produktů'!C:E,3,0))</f>
        <v>Battery type</v>
      </c>
      <c r="C84" s="13" t="str" cm="1">
        <f t="array" ref="C84:D84">IF(A84="","",_xlfn.XLOOKUP(B84,'Parametry a typy produktů'!E:E,'Parametry a typy produktů'!A:B,"Parametr nenalezen"))</f>
        <v>Multihodnota</v>
      </c>
      <c r="D84">
        <v>0</v>
      </c>
      <c r="E84" s="30" t="str">
        <f>IF('CZ Alfanumerické hodnoty'!B84="","",HLOOKUP('CZ Alfanumerické hodnoty'!E84,'Parametry a typy produktů'!$F$1:$AW$3,3,0))</f>
        <v>Video doorbells</v>
      </c>
      <c r="F84" s="43" t="str">
        <f>IF($B84="","",IFERROR(IF(VLOOKUP($B84,$B$2:$O83,5,0)="","",VLOOKUP($B84,$B$2:$O83,5,0)),""))</f>
        <v>Integrated|AAA|AA|Li-Ion 18650</v>
      </c>
      <c r="G84" s="43" t="str">
        <f>IF($B84="","",IFERROR(IF(VLOOKUP($B84,$B$2:$O83,6,0)="","",VLOOKUP($B84,$B$2:$O83,6,0)),""))</f>
        <v/>
      </c>
      <c r="H84" s="43" t="str">
        <f>IF($B84="","",IFERROR(IF(VLOOKUP($B84,$B$2:$O83,7,0)="","",VLOOKUP($B84,$B$2:$O83,7,0)),""))</f>
        <v/>
      </c>
      <c r="I84" s="43" t="str">
        <f>IF($B84="","",IFERROR(IF(VLOOKUP($B84,$B$2:$O83,8,0)="","",VLOOKUP($B84,$B$2:$O83,8,0)),""))</f>
        <v/>
      </c>
      <c r="J84" s="43" t="str">
        <f>IF($B84="","",IFERROR(IF(VLOOKUP($B84,$B$2:$O83,9,0)="","",VLOOKUP($B84,$B$2:$O83,9,0)),""))</f>
        <v/>
      </c>
      <c r="K84" s="43" t="str">
        <f>IF($B84="","",IFERROR(IF(VLOOKUP($B84,$B$2:$O83,10,0)="","",VLOOKUP($B84,$B$2:$O83,10,0)),""))</f>
        <v/>
      </c>
      <c r="L84" s="43" t="str">
        <f>IF($B84="","",IFERROR(IF(VLOOKUP($B84,$B$2:$O83,11,0)="","",VLOOKUP($B84,$B$2:$O83,11,0)),""))</f>
        <v/>
      </c>
      <c r="M84" s="43" t="str">
        <f>IF($B84="","",IFERROR(IF(VLOOKUP($B84,$B$2:$O83,12,0)="","",VLOOKUP($B84,$B$2:$O83,12,0)),""))</f>
        <v/>
      </c>
      <c r="N84" s="43" t="str">
        <f>IF($B84="","",IFERROR(IF(VLOOKUP($B84,$B$2:$O83,13,0)="","",VLOOKUP($B84,$B$2:$O83,13,0)),""))</f>
        <v/>
      </c>
      <c r="O84" s="43" t="str">
        <f>IF($B84="","",IFERROR(IF(VLOOKUP($B84,$B$2:$O83,14,0)="","",VLOOKUP($B84,$B$2:$O83,14,0)),""))</f>
        <v/>
      </c>
      <c r="P84" s="42"/>
    </row>
    <row r="85" spans="1:16" x14ac:dyDescent="0.25">
      <c r="A85" t="str" cm="1">
        <f t="array" ref="A85">IF(OR(B85="",E85=""),"",CONCATENATE(IFERROR(IF(SEARCH(B85,_xlfn.TEXTJOIN(",",TRUE,IF(E$2:E84=E85,B$2:B84,"")))&gt;0,"Duplikát parametru","Parametr OK"),"Parametr OK"),"; ",MATCH(B85,B:B,0)))</f>
        <v>Parametr OK; 17</v>
      </c>
      <c r="B85" t="str">
        <f>IF('CZ Alfanumerické hodnoty'!B85="","",VLOOKUP('CZ Alfanumerické hodnoty'!B85,'Parametry a typy produktů'!C:E,3,0))</f>
        <v>Power input type</v>
      </c>
      <c r="C85" s="13" t="str" cm="1">
        <f t="array" ref="C85:D85">IF(A85="","",_xlfn.XLOOKUP(B85,'Parametry a typy produktů'!E:E,'Parametry a typy produktů'!A:B,"Parametr nenalezen"))</f>
        <v>Číselníková hodnota</v>
      </c>
      <c r="D85">
        <v>0</v>
      </c>
      <c r="E85" s="30" t="str">
        <f>IF('CZ Alfanumerické hodnoty'!B85="","",HLOOKUP('CZ Alfanumerické hodnoty'!E85,'Parametry a typy produktů'!$F$1:$AW$3,3,0))</f>
        <v>Clock with alarm clock</v>
      </c>
      <c r="F85" s="43" t="str">
        <f>IF($B85="","",IFERROR(IF(VLOOKUP($B85,$B$2:$O84,5,0)="","",VLOOKUP($B85,$B$2:$O84,5,0)),""))</f>
        <v>AC</v>
      </c>
      <c r="G85" s="43" t="str">
        <f>IF($B85="","",IFERROR(IF(VLOOKUP($B85,$B$2:$O84,6,0)="","",VLOOKUP($B85,$B$2:$O84,6,0)),""))</f>
        <v>Batteries</v>
      </c>
      <c r="H85" s="43" t="str">
        <f>IF($B85="","",IFERROR(IF(VLOOKUP($B85,$B$2:$O84,7,0)="","",VLOOKUP($B85,$B$2:$O84,7,0)),""))</f>
        <v>No batteries</v>
      </c>
      <c r="I85" s="43" t="str">
        <f>IF($B85="","",IFERROR(IF(VLOOKUP($B85,$B$2:$O84,8,0)="","",VLOOKUP($B85,$B$2:$O84,8,0)),""))</f>
        <v>230 V</v>
      </c>
      <c r="J85" s="43" t="str">
        <f>IF($B85="","",IFERROR(IF(VLOOKUP($B85,$B$2:$O84,9,0)="","",VLOOKUP($B85,$B$2:$O84,9,0)),""))</f>
        <v>12 V</v>
      </c>
      <c r="K85" s="43" t="str">
        <f>IF($B85="","",IFERROR(IF(VLOOKUP($B85,$B$2:$O84,10,0)="","",VLOOKUP($B85,$B$2:$O84,10,0)),""))</f>
        <v/>
      </c>
      <c r="L85" s="43" t="str">
        <f>IF($B85="","",IFERROR(IF(VLOOKUP($B85,$B$2:$O84,11,0)="","",VLOOKUP($B85,$B$2:$O84,11,0)),""))</f>
        <v/>
      </c>
      <c r="M85" s="43" t="str">
        <f>IF($B85="","",IFERROR(IF(VLOOKUP($B85,$B$2:$O84,12,0)="","",VLOOKUP($B85,$B$2:$O84,12,0)),""))</f>
        <v/>
      </c>
      <c r="N85" s="43" t="str">
        <f>IF($B85="","",IFERROR(IF(VLOOKUP($B85,$B$2:$O84,13,0)="","",VLOOKUP($B85,$B$2:$O84,13,0)),""))</f>
        <v/>
      </c>
      <c r="O85" s="43" t="str">
        <f>IF($B85="","",IFERROR(IF(VLOOKUP($B85,$B$2:$O84,14,0)="","",VLOOKUP($B85,$B$2:$O84,14,0)),""))</f>
        <v/>
      </c>
      <c r="P85" s="42"/>
    </row>
    <row r="86" spans="1:16" x14ac:dyDescent="0.25">
      <c r="A86" t="str" cm="1">
        <f t="array" ref="A86">IF(OR(B86="",E86=""),"",CONCATENATE(IFERROR(IF(SEARCH(B86,_xlfn.TEXTJOIN(",",TRUE,IF(E$2:E85=E86,B$2:B85,"")))&gt;0,"Duplikát parametru","Parametr OK"),"Parametr OK"),"; ",MATCH(B86,B:B,0)))</f>
        <v>Parametr OK; 33</v>
      </c>
      <c r="B86" t="str">
        <f>IF('CZ Alfanumerické hodnoty'!B86="","",VLOOKUP('CZ Alfanumerické hodnoty'!B86,'Parametry a typy produktů'!C:E,3,0))</f>
        <v>Color</v>
      </c>
      <c r="C86" s="13" t="str" cm="1">
        <f t="array" ref="C86:D86">IF(A86="","",_xlfn.XLOOKUP(B86,'Parametry a typy produktů'!E:E,'Parametry a typy produktů'!A:B,"Parametr nenalezen"))</f>
        <v>Číselníková hodnota</v>
      </c>
      <c r="D86">
        <v>0</v>
      </c>
      <c r="E86" s="30" t="str">
        <f>IF('CZ Alfanumerické hodnoty'!B86="","",HLOOKUP('CZ Alfanumerické hodnoty'!E86,'Parametry a typy produktů'!$F$1:$AW$3,3,0))</f>
        <v>Clock with alarm clock</v>
      </c>
      <c r="F86" s="43" t="str">
        <f>IF($B86="","",IFERROR(IF(VLOOKUP($B86,$B$2:$O85,5,0)="","",VLOOKUP($B86,$B$2:$O85,5,0)),""))</f>
        <v>Black</v>
      </c>
      <c r="G86" s="43" t="str">
        <f>IF($B86="","",IFERROR(IF(VLOOKUP($B86,$B$2:$O85,6,0)="","",VLOOKUP($B86,$B$2:$O85,6,0)),""))</f>
        <v>White</v>
      </c>
      <c r="H86" s="43" t="str">
        <f>IF($B86="","",IFERROR(IF(VLOOKUP($B86,$B$2:$O85,7,0)="","",VLOOKUP($B86,$B$2:$O85,7,0)),""))</f>
        <v>Brown</v>
      </c>
      <c r="I86" s="43" t="str">
        <f>IF($B86="","",IFERROR(IF(VLOOKUP($B86,$B$2:$O85,8,0)="","",VLOOKUP($B86,$B$2:$O85,8,0)),""))</f>
        <v>Red</v>
      </c>
      <c r="J86" s="43" t="str">
        <f>IF($B86="","",IFERROR(IF(VLOOKUP($B86,$B$2:$O85,9,0)="","",VLOOKUP($B86,$B$2:$O85,9,0)),""))</f>
        <v>Green</v>
      </c>
      <c r="K86" s="43" t="str">
        <f>IF($B86="","",IFERROR(IF(VLOOKUP($B86,$B$2:$O85,10,0)="","",VLOOKUP($B86,$B$2:$O85,10,0)),""))</f>
        <v>Blue</v>
      </c>
      <c r="L86" s="43" t="str">
        <f>IF($B86="","",IFERROR(IF(VLOOKUP($B86,$B$2:$O85,11,0)="","",VLOOKUP($B86,$B$2:$O85,11,0)),""))</f>
        <v>Yellow</v>
      </c>
      <c r="M86" s="43" t="str">
        <f>IF($B86="","",IFERROR(IF(VLOOKUP($B86,$B$2:$O85,12,0)="","",VLOOKUP($B86,$B$2:$O85,12,0)),""))</f>
        <v>Purple</v>
      </c>
      <c r="N86" s="43" t="str">
        <f>IF($B86="","",IFERROR(IF(VLOOKUP($B86,$B$2:$O85,13,0)="","",VLOOKUP($B86,$B$2:$O85,13,0)),""))</f>
        <v>Pink</v>
      </c>
      <c r="O86" s="43" t="str">
        <f>IF($B86="","",IFERROR(IF(VLOOKUP($B86,$B$2:$O85,14,0)="","",VLOOKUP($B86,$B$2:$O85,14,0)),""))</f>
        <v>Multicolor</v>
      </c>
      <c r="P86" s="42"/>
    </row>
    <row r="87" spans="1:16" x14ac:dyDescent="0.25">
      <c r="A87" t="str" cm="1">
        <f t="array" ref="A87">IF(OR(B87="",E87=""),"",CONCATENATE(IFERROR(IF(SEARCH(B87,_xlfn.TEXTJOIN(",",TRUE,IF(E$2:E86=E87,B$2:B86,"")))&gt;0,"Duplikát parametru","Parametr OK"),"Parametr OK"),"; ",MATCH(B87,B:B,0)))</f>
        <v>Parametr OK; 17</v>
      </c>
      <c r="B87" t="str">
        <f>IF('CZ Alfanumerické hodnoty'!B87="","",VLOOKUP('CZ Alfanumerické hodnoty'!B87,'Parametry a typy produktů'!C:E,3,0))</f>
        <v>Power input type</v>
      </c>
      <c r="C87" s="13" t="str" cm="1">
        <f t="array" ref="C87:D87">IF(A87="","",_xlfn.XLOOKUP(B87,'Parametry a typy produktů'!E:E,'Parametry a typy produktů'!A:B,"Parametr nenalezen"))</f>
        <v>Číselníková hodnota</v>
      </c>
      <c r="D87">
        <v>0</v>
      </c>
      <c r="E87" s="30" t="str">
        <f>IF('CZ Alfanumerické hodnoty'!B87="","",HLOOKUP('CZ Alfanumerické hodnoty'!E87,'Parametry a typy produktů'!$F$1:$AW$3,3,0))</f>
        <v>USB adaptors</v>
      </c>
      <c r="F87" s="43" t="str">
        <f>IF($B87="","",IFERROR(IF(VLOOKUP($B87,$B$2:$O86,5,0)="","",VLOOKUP($B87,$B$2:$O86,5,0)),""))</f>
        <v>AC</v>
      </c>
      <c r="G87" s="43" t="str">
        <f>IF($B87="","",IFERROR(IF(VLOOKUP($B87,$B$2:$O86,6,0)="","",VLOOKUP($B87,$B$2:$O86,6,0)),""))</f>
        <v>Batteries</v>
      </c>
      <c r="H87" s="43" t="str">
        <f>IF($B87="","",IFERROR(IF(VLOOKUP($B87,$B$2:$O86,7,0)="","",VLOOKUP($B87,$B$2:$O86,7,0)),""))</f>
        <v>No batteries</v>
      </c>
      <c r="I87" s="43" t="str">
        <f>IF($B87="","",IFERROR(IF(VLOOKUP($B87,$B$2:$O86,8,0)="","",VLOOKUP($B87,$B$2:$O86,8,0)),""))</f>
        <v>230 V</v>
      </c>
      <c r="J87" s="43" t="str">
        <f>IF($B87="","",IFERROR(IF(VLOOKUP($B87,$B$2:$O86,9,0)="","",VLOOKUP($B87,$B$2:$O86,9,0)),""))</f>
        <v>12 V</v>
      </c>
      <c r="K87" s="43" t="str">
        <f>IF($B87="","",IFERROR(IF(VLOOKUP($B87,$B$2:$O86,10,0)="","",VLOOKUP($B87,$B$2:$O86,10,0)),""))</f>
        <v/>
      </c>
      <c r="L87" s="43" t="str">
        <f>IF($B87="","",IFERROR(IF(VLOOKUP($B87,$B$2:$O86,11,0)="","",VLOOKUP($B87,$B$2:$O86,11,0)),""))</f>
        <v/>
      </c>
      <c r="M87" s="43" t="str">
        <f>IF($B87="","",IFERROR(IF(VLOOKUP($B87,$B$2:$O86,12,0)="","",VLOOKUP($B87,$B$2:$O86,12,0)),""))</f>
        <v/>
      </c>
      <c r="N87" s="43" t="str">
        <f>IF($B87="","",IFERROR(IF(VLOOKUP($B87,$B$2:$O86,13,0)="","",VLOOKUP($B87,$B$2:$O86,13,0)),""))</f>
        <v/>
      </c>
      <c r="O87" s="43" t="str">
        <f>IF($B87="","",IFERROR(IF(VLOOKUP($B87,$B$2:$O86,14,0)="","",VLOOKUP($B87,$B$2:$O86,14,0)),""))</f>
        <v/>
      </c>
      <c r="P87" s="42"/>
    </row>
    <row r="88" spans="1:16" x14ac:dyDescent="0.25">
      <c r="A88" t="str" cm="1">
        <f t="array" ref="A88">IF(OR(B88="",E88=""),"",CONCATENATE(IFERROR(IF(SEARCH(B88,_xlfn.TEXTJOIN(",",TRUE,IF(E$2:E87=E88,B$2:B87,"")))&gt;0,"Duplikát parametru","Parametr OK"),"Parametr OK"),"; ",MATCH(B88,B:B,0)))</f>
        <v>Parametr OK; 17</v>
      </c>
      <c r="B88" t="str">
        <f>IF('CZ Alfanumerické hodnoty'!B88="","",VLOOKUP('CZ Alfanumerické hodnoty'!B88,'Parametry a typy produktů'!C:E,3,0))</f>
        <v>Power input type</v>
      </c>
      <c r="C88" s="13" t="str" cm="1">
        <f t="array" ref="C88:D88">IF(A88="","",_xlfn.XLOOKUP(B88,'Parametry a typy produktů'!E:E,'Parametry a typy produktů'!A:B,"Parametr nenalezen"))</f>
        <v>Číselníková hodnota</v>
      </c>
      <c r="D88">
        <v>0</v>
      </c>
      <c r="E88" s="30" t="str">
        <f>IF('CZ Alfanumerické hodnoty'!B88="","",HLOOKUP('CZ Alfanumerické hodnoty'!E88,'Parametry a typy produktů'!$F$1:$AW$3,3,0))</f>
        <v>Battery chargers</v>
      </c>
      <c r="F88" s="43" t="str">
        <f>IF($B88="","",IFERROR(IF(VLOOKUP($B88,$B$2:$O87,5,0)="","",VLOOKUP($B88,$B$2:$O87,5,0)),""))</f>
        <v>AC</v>
      </c>
      <c r="G88" s="43" t="str">
        <f>IF($B88="","",IFERROR(IF(VLOOKUP($B88,$B$2:$O87,6,0)="","",VLOOKUP($B88,$B$2:$O87,6,0)),""))</f>
        <v>Batteries</v>
      </c>
      <c r="H88" s="43" t="str">
        <f>IF($B88="","",IFERROR(IF(VLOOKUP($B88,$B$2:$O87,7,0)="","",VLOOKUP($B88,$B$2:$O87,7,0)),""))</f>
        <v>No batteries</v>
      </c>
      <c r="I88" s="43" t="str">
        <f>IF($B88="","",IFERROR(IF(VLOOKUP($B88,$B$2:$O87,8,0)="","",VLOOKUP($B88,$B$2:$O87,8,0)),""))</f>
        <v>230 V</v>
      </c>
      <c r="J88" s="43" t="str">
        <f>IF($B88="","",IFERROR(IF(VLOOKUP($B88,$B$2:$O87,9,0)="","",VLOOKUP($B88,$B$2:$O87,9,0)),""))</f>
        <v>12 V</v>
      </c>
      <c r="K88" s="43" t="str">
        <f>IF($B88="","",IFERROR(IF(VLOOKUP($B88,$B$2:$O87,10,0)="","",VLOOKUP($B88,$B$2:$O87,10,0)),""))</f>
        <v/>
      </c>
      <c r="L88" s="43" t="str">
        <f>IF($B88="","",IFERROR(IF(VLOOKUP($B88,$B$2:$O87,11,0)="","",VLOOKUP($B88,$B$2:$O87,11,0)),""))</f>
        <v/>
      </c>
      <c r="M88" s="43" t="str">
        <f>IF($B88="","",IFERROR(IF(VLOOKUP($B88,$B$2:$O87,12,0)="","",VLOOKUP($B88,$B$2:$O87,12,0)),""))</f>
        <v/>
      </c>
      <c r="N88" s="43" t="str">
        <f>IF($B88="","",IFERROR(IF(VLOOKUP($B88,$B$2:$O87,13,0)="","",VLOOKUP($B88,$B$2:$O87,13,0)),""))</f>
        <v/>
      </c>
      <c r="O88" s="43" t="str">
        <f>IF($B88="","",IFERROR(IF(VLOOKUP($B88,$B$2:$O87,14,0)="","",VLOOKUP($B88,$B$2:$O87,14,0)),""))</f>
        <v/>
      </c>
      <c r="P88" s="42"/>
    </row>
    <row r="89" spans="1:16" x14ac:dyDescent="0.25">
      <c r="A89" t="str" cm="1">
        <f t="array" ref="A89">IF(OR(B89="",E89=""),"",CONCATENATE(IFERROR(IF(SEARCH(B89,_xlfn.TEXTJOIN(",",TRUE,IF(E$2:E88=E89,B$2:B88,"")))&gt;0,"Duplikát parametru","Parametr OK"),"Parametr OK"),"; ",MATCH(B89,B:B,0)))</f>
        <v>Parametr OK; 67</v>
      </c>
      <c r="B89" t="str">
        <f>IF('CZ Alfanumerické hodnoty'!B89="","",VLOOKUP('CZ Alfanumerické hodnoty'!B89,'Parametry a typy produktů'!C:E,3,0))</f>
        <v>Battery type</v>
      </c>
      <c r="C89" s="13" t="str" cm="1">
        <f t="array" ref="C89:D89">IF(A89="","",_xlfn.XLOOKUP(B89,'Parametry a typy produktů'!E:E,'Parametry a typy produktů'!A:B,"Parametr nenalezen"))</f>
        <v>Multihodnota</v>
      </c>
      <c r="D89">
        <v>0</v>
      </c>
      <c r="E89" s="30" t="str">
        <f>IF('CZ Alfanumerické hodnoty'!B89="","",HLOOKUP('CZ Alfanumerické hodnoty'!E89,'Parametry a typy produktů'!$F$1:$AW$3,3,0))</f>
        <v>Battery chargers</v>
      </c>
      <c r="F89" s="43" t="str">
        <f>IF($B89="","",IFERROR(IF(VLOOKUP($B89,$B$2:$O88,5,0)="","",VLOOKUP($B89,$B$2:$O88,5,0)),""))</f>
        <v>Integrated|AAA|AA|Li-Ion 18650</v>
      </c>
      <c r="G89" s="43" t="str">
        <f>IF($B89="","",IFERROR(IF(VLOOKUP($B89,$B$2:$O88,6,0)="","",VLOOKUP($B89,$B$2:$O88,6,0)),""))</f>
        <v/>
      </c>
      <c r="H89" s="43" t="str">
        <f>IF($B89="","",IFERROR(IF(VLOOKUP($B89,$B$2:$O88,7,0)="","",VLOOKUP($B89,$B$2:$O88,7,0)),""))</f>
        <v/>
      </c>
      <c r="I89" s="43" t="str">
        <f>IF($B89="","",IFERROR(IF(VLOOKUP($B89,$B$2:$O88,8,0)="","",VLOOKUP($B89,$B$2:$O88,8,0)),""))</f>
        <v/>
      </c>
      <c r="J89" s="43" t="str">
        <f>IF($B89="","",IFERROR(IF(VLOOKUP($B89,$B$2:$O88,9,0)="","",VLOOKUP($B89,$B$2:$O88,9,0)),""))</f>
        <v/>
      </c>
      <c r="K89" s="43" t="str">
        <f>IF($B89="","",IFERROR(IF(VLOOKUP($B89,$B$2:$O88,10,0)="","",VLOOKUP($B89,$B$2:$O88,10,0)),""))</f>
        <v/>
      </c>
      <c r="L89" s="43" t="str">
        <f>IF($B89="","",IFERROR(IF(VLOOKUP($B89,$B$2:$O88,11,0)="","",VLOOKUP($B89,$B$2:$O88,11,0)),""))</f>
        <v/>
      </c>
      <c r="M89" s="43" t="str">
        <f>IF($B89="","",IFERROR(IF(VLOOKUP($B89,$B$2:$O88,12,0)="","",VLOOKUP($B89,$B$2:$O88,12,0)),""))</f>
        <v/>
      </c>
      <c r="N89" s="43" t="str">
        <f>IF($B89="","",IFERROR(IF(VLOOKUP($B89,$B$2:$O88,13,0)="","",VLOOKUP($B89,$B$2:$O88,13,0)),""))</f>
        <v/>
      </c>
      <c r="O89" s="43" t="str">
        <f>IF($B89="","",IFERROR(IF(VLOOKUP($B89,$B$2:$O88,14,0)="","",VLOOKUP($B89,$B$2:$O88,14,0)),""))</f>
        <v/>
      </c>
      <c r="P89" s="42"/>
    </row>
    <row r="90" spans="1:16" x14ac:dyDescent="0.25">
      <c r="A90" t="str" cm="1">
        <f t="array" ref="A90">IF(OR(B90="",E90=""),"",CONCATENATE(IFERROR(IF(SEARCH(B90,_xlfn.TEXTJOIN(",",TRUE,IF(E$2:E89=E90,B$2:B89,"")))&gt;0,"Duplikát parametru","Parametr OK"),"Parametr OK"),"; ",MATCH(B90,B:B,0)))</f>
        <v>Parametr OK; 2</v>
      </c>
      <c r="B90" t="str">
        <f>IF('CZ Alfanumerické hodnoty'!B90="","",VLOOKUP('CZ Alfanumerické hodnoty'!B90,'Parametry a typy produktů'!C:E,3,0))</f>
        <v>Outdoor / indoor usage</v>
      </c>
      <c r="C90" s="13" t="str" cm="1">
        <f t="array" ref="C90:D90">IF(A90="","",_xlfn.XLOOKUP(B90,'Parametry a typy produktů'!E:E,'Parametry a typy produktů'!A:B,"Parametr nenalezen"))</f>
        <v>Číselníková hodnota</v>
      </c>
      <c r="D90">
        <v>0</v>
      </c>
      <c r="E90" s="30" t="str">
        <f>IF('CZ Alfanumerické hodnoty'!B90="","",HLOOKUP('CZ Alfanumerické hodnoty'!E90,'Parametry a typy produktů'!$F$1:$AW$3,3,0))</f>
        <v>Timers</v>
      </c>
      <c r="F90" s="43" t="str">
        <f>IF($B90="","",IFERROR(IF(VLOOKUP($B90,$B$2:$O89,5,0)="","",VLOOKUP($B90,$B$2:$O89,5,0)),""))</f>
        <v>Indoor</v>
      </c>
      <c r="G90" s="43" t="str">
        <f>IF($B90="","",IFERROR(IF(VLOOKUP($B90,$B$2:$O89,6,0)="","",VLOOKUP($B90,$B$2:$O89,6,0)),""))</f>
        <v>Outdoor</v>
      </c>
      <c r="H90" s="43" t="str">
        <f>IF($B90="","",IFERROR(IF(VLOOKUP($B90,$B$2:$O89,7,0)="","",VLOOKUP($B90,$B$2:$O89,7,0)),""))</f>
        <v/>
      </c>
      <c r="I90" s="43" t="str">
        <f>IF($B90="","",IFERROR(IF(VLOOKUP($B90,$B$2:$O89,8,0)="","",VLOOKUP($B90,$B$2:$O89,8,0)),""))</f>
        <v/>
      </c>
      <c r="J90" s="43" t="str">
        <f>IF($B90="","",IFERROR(IF(VLOOKUP($B90,$B$2:$O89,9,0)="","",VLOOKUP($B90,$B$2:$O89,9,0)),""))</f>
        <v/>
      </c>
      <c r="K90" s="43" t="str">
        <f>IF($B90="","",IFERROR(IF(VLOOKUP($B90,$B$2:$O89,10,0)="","",VLOOKUP($B90,$B$2:$O89,10,0)),""))</f>
        <v/>
      </c>
      <c r="L90" s="43" t="str">
        <f>IF($B90="","",IFERROR(IF(VLOOKUP($B90,$B$2:$O89,11,0)="","",VLOOKUP($B90,$B$2:$O89,11,0)),""))</f>
        <v/>
      </c>
      <c r="M90" s="43" t="str">
        <f>IF($B90="","",IFERROR(IF(VLOOKUP($B90,$B$2:$O89,12,0)="","",VLOOKUP($B90,$B$2:$O89,12,0)),""))</f>
        <v/>
      </c>
      <c r="N90" s="43" t="str">
        <f>IF($B90="","",IFERROR(IF(VLOOKUP($B90,$B$2:$O89,13,0)="","",VLOOKUP($B90,$B$2:$O89,13,0)),""))</f>
        <v/>
      </c>
      <c r="O90" s="43" t="str">
        <f>IF($B90="","",IFERROR(IF(VLOOKUP($B90,$B$2:$O89,14,0)="","",VLOOKUP($B90,$B$2:$O89,14,0)),""))</f>
        <v/>
      </c>
      <c r="P90" s="42"/>
    </row>
    <row r="91" spans="1:16" x14ac:dyDescent="0.25">
      <c r="A91" t="str" cm="1">
        <f t="array" ref="A91">IF(OR(B91="",E91=""),"",CONCATENATE(IFERROR(IF(SEARCH(B91,_xlfn.TEXTJOIN(",",TRUE,IF(E$2:E90=E91,B$2:B90,"")))&gt;0,"Duplikát parametru","Parametr OK"),"Parametr OK"),"; ",MATCH(B91,B:B,0)))</f>
        <v>Parametr OK; 91</v>
      </c>
      <c r="B91" t="str">
        <f>IF('CZ Alfanumerické hodnoty'!B91="","",VLOOKUP('CZ Alfanumerické hodnoty'!B91,'Parametry a typy produktů'!C:E,3,0))</f>
        <v>Interval</v>
      </c>
      <c r="C91" s="13" t="str" cm="1">
        <f t="array" ref="C91:D91">IF(A91="","",_xlfn.XLOOKUP(B91,'Parametry a typy produktů'!E:E,'Parametry a typy produktů'!A:B,"Parametr nenalezen"))</f>
        <v>Číselníková hodnota</v>
      </c>
      <c r="D91">
        <v>0</v>
      </c>
      <c r="E91" s="30" t="str">
        <f>IF('CZ Alfanumerické hodnoty'!B91="","",HLOOKUP('CZ Alfanumerické hodnoty'!E91,'Parametry a typy produktů'!$F$1:$AW$3,3,0))</f>
        <v>Timers</v>
      </c>
      <c r="F91" s="43" t="s">
        <v>447</v>
      </c>
      <c r="G91" s="43" t="s">
        <v>448</v>
      </c>
      <c r="H91" s="43" t="str">
        <f>IF($B91="","",IFERROR(IF(VLOOKUP($B91,$B$2:$O90,7,0)="","",VLOOKUP($B91,$B$2:$O90,7,0)),""))</f>
        <v/>
      </c>
      <c r="I91" s="43" t="str">
        <f>IF($B91="","",IFERROR(IF(VLOOKUP($B91,$B$2:$O90,8,0)="","",VLOOKUP($B91,$B$2:$O90,8,0)),""))</f>
        <v/>
      </c>
      <c r="J91" s="43" t="str">
        <f>IF($B91="","",IFERROR(IF(VLOOKUP($B91,$B$2:$O90,9,0)="","",VLOOKUP($B91,$B$2:$O90,9,0)),""))</f>
        <v/>
      </c>
      <c r="K91" s="43" t="str">
        <f>IF($B91="","",IFERROR(IF(VLOOKUP($B91,$B$2:$O90,10,0)="","",VLOOKUP($B91,$B$2:$O90,10,0)),""))</f>
        <v/>
      </c>
      <c r="L91" s="43" t="str">
        <f>IF($B91="","",IFERROR(IF(VLOOKUP($B91,$B$2:$O90,11,0)="","",VLOOKUP($B91,$B$2:$O90,11,0)),""))</f>
        <v/>
      </c>
      <c r="M91" s="43" t="str">
        <f>IF($B91="","",IFERROR(IF(VLOOKUP($B91,$B$2:$O90,12,0)="","",VLOOKUP($B91,$B$2:$O90,12,0)),""))</f>
        <v/>
      </c>
      <c r="N91" s="43" t="str">
        <f>IF($B91="","",IFERROR(IF(VLOOKUP($B91,$B$2:$O90,13,0)="","",VLOOKUP($B91,$B$2:$O90,13,0)),""))</f>
        <v/>
      </c>
      <c r="O91" s="43" t="str">
        <f>IF($B91="","",IFERROR(IF(VLOOKUP($B91,$B$2:$O90,14,0)="","",VLOOKUP($B91,$B$2:$O90,14,0)),""))</f>
        <v/>
      </c>
      <c r="P91" s="42"/>
    </row>
    <row r="92" spans="1:16" x14ac:dyDescent="0.25">
      <c r="A92" t="str" cm="1">
        <f t="array" ref="A92">IF(OR(B92="",E92=""),"",CONCATENATE(IFERROR(IF(SEARCH(B92,_xlfn.TEXTJOIN(",",TRUE,IF(E$2:E91=E92,B$2:B91,"")))&gt;0,"Duplikát parametru","Parametr OK"),"Parametr OK"),"; ",MATCH(B92,B:B,0)))</f>
        <v>Parametr OK; 2</v>
      </c>
      <c r="B92" t="str">
        <f>IF('CZ Alfanumerické hodnoty'!B92="","",VLOOKUP('CZ Alfanumerické hodnoty'!B92,'Parametry a typy produktů'!C:E,3,0))</f>
        <v>Outdoor / indoor usage</v>
      </c>
      <c r="C92" s="13" t="str" cm="1">
        <f t="array" ref="C92:D92">IF(A92="","",_xlfn.XLOOKUP(B92,'Parametry a typy produktů'!E:E,'Parametry a typy produktů'!A:B,"Parametr nenalezen"))</f>
        <v>Číselníková hodnota</v>
      </c>
      <c r="D92">
        <v>0</v>
      </c>
      <c r="E92" s="30" t="str">
        <f>IF('CZ Alfanumerické hodnoty'!B92="","",HLOOKUP('CZ Alfanumerické hodnoty'!E92,'Parametry a typy produktů'!$F$1:$AW$3,3,0))</f>
        <v xml:space="preserve">Remote controlled sockets </v>
      </c>
      <c r="F92" s="43" t="str">
        <f>IF($B92="","",IFERROR(IF(VLOOKUP($B92,$B$2:$O91,5,0)="","",VLOOKUP($B92,$B$2:$O91,5,0)),""))</f>
        <v>Indoor</v>
      </c>
      <c r="G92" s="43" t="str">
        <f>IF($B92="","",IFERROR(IF(VLOOKUP($B92,$B$2:$O91,6,0)="","",VLOOKUP($B92,$B$2:$O91,6,0)),""))</f>
        <v>Outdoor</v>
      </c>
      <c r="H92" s="43" t="str">
        <f>IF($B92="","",IFERROR(IF(VLOOKUP($B92,$B$2:$O91,7,0)="","",VLOOKUP($B92,$B$2:$O91,7,0)),""))</f>
        <v/>
      </c>
      <c r="I92" s="43" t="str">
        <f>IF($B92="","",IFERROR(IF(VLOOKUP($B92,$B$2:$O91,8,0)="","",VLOOKUP($B92,$B$2:$O91,8,0)),""))</f>
        <v/>
      </c>
      <c r="J92" s="43" t="str">
        <f>IF($B92="","",IFERROR(IF(VLOOKUP($B92,$B$2:$O91,9,0)="","",VLOOKUP($B92,$B$2:$O91,9,0)),""))</f>
        <v/>
      </c>
      <c r="K92" s="43" t="str">
        <f>IF($B92="","",IFERROR(IF(VLOOKUP($B92,$B$2:$O91,10,0)="","",VLOOKUP($B92,$B$2:$O91,10,0)),""))</f>
        <v/>
      </c>
      <c r="L92" s="43" t="str">
        <f>IF($B92="","",IFERROR(IF(VLOOKUP($B92,$B$2:$O91,11,0)="","",VLOOKUP($B92,$B$2:$O91,11,0)),""))</f>
        <v/>
      </c>
      <c r="M92" s="43" t="str">
        <f>IF($B92="","",IFERROR(IF(VLOOKUP($B92,$B$2:$O91,12,0)="","",VLOOKUP($B92,$B$2:$O91,12,0)),""))</f>
        <v/>
      </c>
      <c r="N92" s="43" t="str">
        <f>IF($B92="","",IFERROR(IF(VLOOKUP($B92,$B$2:$O91,13,0)="","",VLOOKUP($B92,$B$2:$O91,13,0)),""))</f>
        <v/>
      </c>
      <c r="O92" s="43" t="str">
        <f>IF($B92="","",IFERROR(IF(VLOOKUP($B92,$B$2:$O91,14,0)="","",VLOOKUP($B92,$B$2:$O91,14,0)),""))</f>
        <v/>
      </c>
      <c r="P92" s="42"/>
    </row>
    <row r="93" spans="1:16" x14ac:dyDescent="0.25">
      <c r="A93" t="str" cm="1">
        <f t="array" ref="A93">IF(OR(B93="",E93=""),"",CONCATENATE(IFERROR(IF(SEARCH(B93,_xlfn.TEXTJOIN(",",TRUE,IF(E$2:E92=E93,B$2:B92,"")))&gt;0,"Duplikát parametru","Parametr OK"),"Parametr OK"),"; ",MATCH(B93,B:B,0)))</f>
        <v>Parametr OK; 93</v>
      </c>
      <c r="B93" t="str">
        <f>IF('CZ Alfanumerické hodnoty'!B93="","",VLOOKUP('CZ Alfanumerické hodnoty'!B93,'Parametry a typy produktů'!C:E,3,0))</f>
        <v>Type of communication</v>
      </c>
      <c r="C93" s="13" t="str" cm="1">
        <f t="array" ref="C93:D93">IF(A93="","",_xlfn.XLOOKUP(B93,'Parametry a typy produktů'!E:E,'Parametry a typy produktů'!A:B,"Parametr nenalezen"))</f>
        <v>Číselníková hodnota</v>
      </c>
      <c r="D93">
        <v>0</v>
      </c>
      <c r="E93" s="30" t="str">
        <f>IF('CZ Alfanumerické hodnoty'!B93="","",HLOOKUP('CZ Alfanumerické hodnoty'!E93,'Parametry a typy produktů'!$F$1:$AW$3,3,0))</f>
        <v xml:space="preserve">Remote controlled sockets </v>
      </c>
      <c r="F93" s="43" t="s">
        <v>509</v>
      </c>
      <c r="G93" s="43" t="s">
        <v>456</v>
      </c>
      <c r="H93" s="43" t="s">
        <v>510</v>
      </c>
      <c r="I93" s="43" t="str">
        <f>IF($B93="","",IFERROR(IF(VLOOKUP($B93,$B$2:$O92,8,0)="","",VLOOKUP($B93,$B$2:$O92,8,0)),""))</f>
        <v/>
      </c>
      <c r="J93" s="43" t="str">
        <f>IF($B93="","",IFERROR(IF(VLOOKUP($B93,$B$2:$O92,9,0)="","",VLOOKUP($B93,$B$2:$O92,9,0)),""))</f>
        <v/>
      </c>
      <c r="K93" s="43" t="str">
        <f>IF($B93="","",IFERROR(IF(VLOOKUP($B93,$B$2:$O92,10,0)="","",VLOOKUP($B93,$B$2:$O92,10,0)),""))</f>
        <v/>
      </c>
      <c r="L93" s="43" t="str">
        <f>IF($B93="","",IFERROR(IF(VLOOKUP($B93,$B$2:$O92,11,0)="","",VLOOKUP($B93,$B$2:$O92,11,0)),""))</f>
        <v/>
      </c>
      <c r="M93" s="43" t="str">
        <f>IF($B93="","",IFERROR(IF(VLOOKUP($B93,$B$2:$O92,12,0)="","",VLOOKUP($B93,$B$2:$O92,12,0)),""))</f>
        <v/>
      </c>
      <c r="N93" s="43" t="str">
        <f>IF($B93="","",IFERROR(IF(VLOOKUP($B93,$B$2:$O92,13,0)="","",VLOOKUP($B93,$B$2:$O92,13,0)),""))</f>
        <v/>
      </c>
      <c r="O93" s="43" t="str">
        <f>IF($B93="","",IFERROR(IF(VLOOKUP($B93,$B$2:$O92,14,0)="","",VLOOKUP($B93,$B$2:$O92,14,0)),""))</f>
        <v/>
      </c>
      <c r="P93" s="42"/>
    </row>
    <row r="94" spans="1:16" x14ac:dyDescent="0.25">
      <c r="A94" t="str" cm="1">
        <f t="array" ref="A94">IF(OR(B94="",E94=""),"",CONCATENATE(IFERROR(IF(SEARCH(B94,_xlfn.TEXTJOIN(",",TRUE,IF(E$2:E93=E94,B$2:B93,"")))&gt;0,"Duplikát parametru","Parametr OK"),"Parametr OK"),"; ",MATCH(B94,B:B,0)))</f>
        <v>Parametr OK; 24</v>
      </c>
      <c r="B94" t="str">
        <f>IF('CZ Alfanumerické hodnoty'!B94="","",VLOOKUP('CZ Alfanumerické hodnoty'!B94,'Parametry a typy produktů'!C:E,3,0))</f>
        <v>IP protection</v>
      </c>
      <c r="C94" s="13" t="str" cm="1">
        <f t="array" ref="C94:D94">IF(A94="","",_xlfn.XLOOKUP(B94,'Parametry a typy produktů'!E:E,'Parametry a typy produktů'!A:B,"Parametr nenalezen"))</f>
        <v>Číselníková hodnota</v>
      </c>
      <c r="D94">
        <v>0</v>
      </c>
      <c r="E94" s="30" t="str">
        <f>IF('CZ Alfanumerické hodnoty'!B94="","",HLOOKUP('CZ Alfanumerické hodnoty'!E94,'Parametry a typy produktů'!$F$1:$AW$3,3,0))</f>
        <v>Heaters</v>
      </c>
      <c r="F94" s="43" t="str">
        <f>IF($B94="","",IFERROR(IF(VLOOKUP($B94,$B$2:$O93,5,0)="","",VLOOKUP($B94,$B$2:$O93,5,0)),""))</f>
        <v>IP20</v>
      </c>
      <c r="G94" s="43" t="str">
        <f>IF($B94="","",IFERROR(IF(VLOOKUP($B94,$B$2:$O93,6,0)="","",VLOOKUP($B94,$B$2:$O93,6,0)),""))</f>
        <v>IP44</v>
      </c>
      <c r="H94" s="43" t="str">
        <f>IF($B94="","",IFERROR(IF(VLOOKUP($B94,$B$2:$O93,7,0)="","",VLOOKUP($B94,$B$2:$O93,7,0)),""))</f>
        <v>IP54</v>
      </c>
      <c r="I94" s="43" t="str">
        <f>IF($B94="","",IFERROR(IF(VLOOKUP($B94,$B$2:$O93,8,0)="","",VLOOKUP($B94,$B$2:$O93,8,0)),""))</f>
        <v>IP65+</v>
      </c>
      <c r="J94" s="43" t="str">
        <f>IF($B94="","",IFERROR(IF(VLOOKUP($B94,$B$2:$O93,9,0)="","",VLOOKUP($B94,$B$2:$O93,9,0)),""))</f>
        <v/>
      </c>
      <c r="K94" s="43" t="str">
        <f>IF($B94="","",IFERROR(IF(VLOOKUP($B94,$B$2:$O93,10,0)="","",VLOOKUP($B94,$B$2:$O93,10,0)),""))</f>
        <v/>
      </c>
      <c r="L94" s="43" t="str">
        <f>IF($B94="","",IFERROR(IF(VLOOKUP($B94,$B$2:$O93,11,0)="","",VLOOKUP($B94,$B$2:$O93,11,0)),""))</f>
        <v/>
      </c>
      <c r="M94" s="43" t="str">
        <f>IF($B94="","",IFERROR(IF(VLOOKUP($B94,$B$2:$O93,12,0)="","",VLOOKUP($B94,$B$2:$O93,12,0)),""))</f>
        <v/>
      </c>
      <c r="N94" s="43" t="str">
        <f>IF($B94="","",IFERROR(IF(VLOOKUP($B94,$B$2:$O93,13,0)="","",VLOOKUP($B94,$B$2:$O93,13,0)),""))</f>
        <v/>
      </c>
      <c r="O94" s="43" t="str">
        <f>IF($B94="","",IFERROR(IF(VLOOKUP($B94,$B$2:$O93,14,0)="","",VLOOKUP($B94,$B$2:$O93,14,0)),""))</f>
        <v/>
      </c>
    </row>
    <row r="95" spans="1:16" x14ac:dyDescent="0.25">
      <c r="A95" t="str" cm="1">
        <f t="array" ref="A95">IF(OR(B95="",E95=""),"",CONCATENATE(IFERROR(IF(SEARCH(B95,_xlfn.TEXTJOIN(",",TRUE,IF(E$2:E94=E95,B$2:B94,"")))&gt;0,"Duplikát parametru","Parametr OK"),"Parametr OK"),"; ",MATCH(B95,B:B,0)))</f>
        <v>Parametr OK; 95</v>
      </c>
      <c r="B95" t="str">
        <f>IF('CZ Alfanumerické hodnoty'!B95="","",VLOOKUP('CZ Alfanumerické hodnoty'!B95,'Parametry a typy produktů'!C:E,3,0))</f>
        <v xml:space="preserve">Type of measurement </v>
      </c>
      <c r="C95" s="13" t="str" cm="1">
        <f t="array" ref="C95:D95">IF(A95="","",_xlfn.XLOOKUP(B95,'Parametry a typy produktů'!E:E,'Parametry a typy produktů'!A:B,"Parametr nenalezen"))</f>
        <v>Číselníková hodnota</v>
      </c>
      <c r="D95">
        <v>0</v>
      </c>
      <c r="E95" s="30" t="str">
        <f>IF('CZ Alfanumerické hodnoty'!B95="","",HLOOKUP('CZ Alfanumerické hodnoty'!E95,'Parametry a typy produktů'!$F$1:$AW$3,3,0))</f>
        <v>Thermometers</v>
      </c>
      <c r="F95" s="43" t="s">
        <v>466</v>
      </c>
      <c r="G95" s="43" t="s">
        <v>468</v>
      </c>
      <c r="H95" s="43" t="s">
        <v>467</v>
      </c>
      <c r="I95" s="43" t="str">
        <f>IF($B95="","",IFERROR(IF(VLOOKUP($B95,$B$2:$O94,8,0)="","",VLOOKUP($B95,$B$2:$O94,8,0)),""))</f>
        <v/>
      </c>
      <c r="J95" s="43" t="str">
        <f>IF($B95="","",IFERROR(IF(VLOOKUP($B95,$B$2:$O94,9,0)="","",VLOOKUP($B95,$B$2:$O94,9,0)),""))</f>
        <v/>
      </c>
      <c r="K95" s="43" t="str">
        <f>IF($B95="","",IFERROR(IF(VLOOKUP($B95,$B$2:$O94,10,0)="","",VLOOKUP($B95,$B$2:$O94,10,0)),""))</f>
        <v/>
      </c>
      <c r="L95" s="43" t="str">
        <f>IF($B95="","",IFERROR(IF(VLOOKUP($B95,$B$2:$O94,11,0)="","",VLOOKUP($B95,$B$2:$O94,11,0)),""))</f>
        <v/>
      </c>
      <c r="M95" s="43" t="str">
        <f>IF($B95="","",IFERROR(IF(VLOOKUP($B95,$B$2:$O94,12,0)="","",VLOOKUP($B95,$B$2:$O94,12,0)),""))</f>
        <v/>
      </c>
      <c r="N95" s="43" t="str">
        <f>IF($B95="","",IFERROR(IF(VLOOKUP($B95,$B$2:$O94,13,0)="","",VLOOKUP($B95,$B$2:$O94,13,0)),""))</f>
        <v/>
      </c>
      <c r="O95" s="43" t="str">
        <f>IF($B95="","",IFERROR(IF(VLOOKUP($B95,$B$2:$O94,14,0)="","",VLOOKUP($B95,$B$2:$O94,14,0)),""))</f>
        <v/>
      </c>
    </row>
    <row r="96" spans="1:16" x14ac:dyDescent="0.25">
      <c r="A96" t="str" cm="1">
        <f t="array" ref="A96">IF(OR(B96="",E96=""),"",CONCATENATE(IFERROR(IF(SEARCH(B96,_xlfn.TEXTJOIN(",",TRUE,IF(E$2:E95=E96,B$2:B95,"")))&gt;0,"Duplikát parametru","Parametr OK"),"Parametr OK"),"; ",MATCH(B96,B:B,0)))</f>
        <v>Parametr OK; 96</v>
      </c>
      <c r="B96" t="str">
        <f>IF('CZ Alfanumerické hodnoty'!B96="","",VLOOKUP('CZ Alfanumerické hodnoty'!B96,'Parametry a typy produktů'!C:E,3,0))</f>
        <v>Temperature measuring range</v>
      </c>
      <c r="C96" s="13" t="str" cm="1">
        <f t="array" ref="C96:D96">IF(A96="","",_xlfn.XLOOKUP(B96,'Parametry a typy produktů'!E:E,'Parametry a typy produktů'!A:B,"Parametr nenalezen"))</f>
        <v>Číselníková hodnota</v>
      </c>
      <c r="D96">
        <v>0</v>
      </c>
      <c r="E96" s="30" t="str">
        <f>IF('CZ Alfanumerické hodnoty'!B96="","",HLOOKUP('CZ Alfanumerické hodnoty'!E96,'Parametry a typy produktů'!$F$1:$AW$3,3,0))</f>
        <v>Thermometers</v>
      </c>
      <c r="F96" s="31" t="s">
        <v>511</v>
      </c>
      <c r="G96" s="31" t="s">
        <v>513</v>
      </c>
      <c r="H96" s="31" t="s">
        <v>512</v>
      </c>
      <c r="I96" s="43" t="str">
        <f>IF($B96="","",IFERROR(IF(VLOOKUP($B96,$B$2:$O95,8,0)="","",VLOOKUP($B96,$B$2:$O95,8,0)),""))</f>
        <v/>
      </c>
      <c r="J96" s="43" t="str">
        <f>IF($B96="","",IFERROR(IF(VLOOKUP($B96,$B$2:$O95,9,0)="","",VLOOKUP($B96,$B$2:$O95,9,0)),""))</f>
        <v/>
      </c>
      <c r="K96" s="43" t="str">
        <f>IF($B96="","",IFERROR(IF(VLOOKUP($B96,$B$2:$O95,10,0)="","",VLOOKUP($B96,$B$2:$O95,10,0)),""))</f>
        <v/>
      </c>
      <c r="L96" s="43" t="str">
        <f>IF($B96="","",IFERROR(IF(VLOOKUP($B96,$B$2:$O95,11,0)="","",VLOOKUP($B96,$B$2:$O95,11,0)),""))</f>
        <v/>
      </c>
      <c r="M96" s="43" t="str">
        <f>IF($B96="","",IFERROR(IF(VLOOKUP($B96,$B$2:$O95,12,0)="","",VLOOKUP($B96,$B$2:$O95,12,0)),""))</f>
        <v/>
      </c>
      <c r="N96" s="43" t="str">
        <f>IF($B96="","",IFERROR(IF(VLOOKUP($B96,$B$2:$O95,13,0)="","",VLOOKUP($B96,$B$2:$O95,13,0)),""))</f>
        <v/>
      </c>
      <c r="O96" s="43" t="str">
        <f>IF($B96="","",IFERROR(IF(VLOOKUP($B96,$B$2:$O95,14,0)="","",VLOOKUP($B96,$B$2:$O95,14,0)),""))</f>
        <v/>
      </c>
    </row>
    <row r="97" spans="1:15" x14ac:dyDescent="0.25">
      <c r="A97" t="str" cm="1">
        <f t="array" ref="A97">IF(OR(B97="",E97=""),"",CONCATENATE(IFERROR(IF(SEARCH(B97,_xlfn.TEXTJOIN(",",TRUE,IF(E$2:E96=E97,B$2:B96,"")))&gt;0,"Duplikát parametru","Parametr OK"),"Parametr OK"),"; ",MATCH(B97,B:B,0)))</f>
        <v>Parametr OK; 33</v>
      </c>
      <c r="B97" t="str">
        <f>IF('CZ Alfanumerické hodnoty'!B97="","",VLOOKUP('CZ Alfanumerické hodnoty'!B97,'Parametry a typy produktů'!C:E,3,0))</f>
        <v>Color</v>
      </c>
      <c r="C97" s="13" t="str" cm="1">
        <f t="array" ref="C97:D97">IF(A97="","",_xlfn.XLOOKUP(B97,'Parametry a typy produktů'!E:E,'Parametry a typy produktů'!A:B,"Parametr nenalezen"))</f>
        <v>Číselníková hodnota</v>
      </c>
      <c r="D97">
        <v>0</v>
      </c>
      <c r="E97" s="30" t="str">
        <f>IF('CZ Alfanumerické hodnoty'!B97="","",HLOOKUP('CZ Alfanumerické hodnoty'!E97,'Parametry a typy produktů'!$F$1:$AW$3,3,0))</f>
        <v>Insulating PVC tapes</v>
      </c>
      <c r="F97" s="43" t="str">
        <f>IF($B97="","",IFERROR(IF(VLOOKUP($B97,$B$2:$O96,5,0)="","",VLOOKUP($B97,$B$2:$O96,5,0)),""))</f>
        <v>Black</v>
      </c>
      <c r="G97" s="43" t="str">
        <f>IF($B97="","",IFERROR(IF(VLOOKUP($B97,$B$2:$O96,6,0)="","",VLOOKUP($B97,$B$2:$O96,6,0)),""))</f>
        <v>White</v>
      </c>
      <c r="H97" s="43" t="str">
        <f>IF($B97="","",IFERROR(IF(VLOOKUP($B97,$B$2:$O96,7,0)="","",VLOOKUP($B97,$B$2:$O96,7,0)),""))</f>
        <v>Brown</v>
      </c>
      <c r="I97" s="43" t="str">
        <f>IF($B97="","",IFERROR(IF(VLOOKUP($B97,$B$2:$O96,8,0)="","",VLOOKUP($B97,$B$2:$O96,8,0)),""))</f>
        <v>Red</v>
      </c>
      <c r="J97" s="43" t="str">
        <f>IF($B97="","",IFERROR(IF(VLOOKUP($B97,$B$2:$O96,9,0)="","",VLOOKUP($B97,$B$2:$O96,9,0)),""))</f>
        <v>Green</v>
      </c>
      <c r="K97" s="43" t="str">
        <f>IF($B97="","",IFERROR(IF(VLOOKUP($B97,$B$2:$O96,10,0)="","",VLOOKUP($B97,$B$2:$O96,10,0)),""))</f>
        <v>Blue</v>
      </c>
      <c r="L97" s="43" t="str">
        <f>IF($B97="","",IFERROR(IF(VLOOKUP($B97,$B$2:$O96,11,0)="","",VLOOKUP($B97,$B$2:$O96,11,0)),""))</f>
        <v>Yellow</v>
      </c>
      <c r="M97" s="43" t="str">
        <f>IF($B97="","",IFERROR(IF(VLOOKUP($B97,$B$2:$O96,12,0)="","",VLOOKUP($B97,$B$2:$O96,12,0)),""))</f>
        <v>Purple</v>
      </c>
      <c r="N97" s="43" t="str">
        <f>IF($B97="","",IFERROR(IF(VLOOKUP($B97,$B$2:$O96,13,0)="","",VLOOKUP($B97,$B$2:$O96,13,0)),""))</f>
        <v>Pink</v>
      </c>
      <c r="O97" s="43" t="str">
        <f>IF($B97="","",IFERROR(IF(VLOOKUP($B97,$B$2:$O96,14,0)="","",VLOOKUP($B97,$B$2:$O96,14,0)),""))</f>
        <v>Multicolor</v>
      </c>
    </row>
    <row r="98" spans="1:15" x14ac:dyDescent="0.25">
      <c r="A98" t="str" cm="1">
        <f t="array" ref="A98">IF(OR(B98="",E98=""),"",CONCATENATE(IFERROR(IF(SEARCH(B98,_xlfn.TEXTJOIN(",",TRUE,IF(E$2:E97=E98,B$2:B97,"")))&gt;0,"Duplikát parametru","Parametr OK"),"Parametr OK"),"; ",MATCH(B98,B:B,0)))</f>
        <v>Parametr OK; 33</v>
      </c>
      <c r="B98" t="str">
        <f>IF('CZ Alfanumerické hodnoty'!B98="","",VLOOKUP('CZ Alfanumerické hodnoty'!B98,'Parametry a typy produktů'!C:E,3,0))</f>
        <v>Color</v>
      </c>
      <c r="C98" s="13" t="str" cm="1">
        <f t="array" ref="C98:D98">IF(A98="","",_xlfn.XLOOKUP(B98,'Parametry a typy produktů'!E:E,'Parametry a typy produktů'!A:B,"Parametr nenalezen"))</f>
        <v>Číselníková hodnota</v>
      </c>
      <c r="D98">
        <v>0</v>
      </c>
      <c r="E98" s="30" t="str">
        <f>IF('CZ Alfanumerické hodnoty'!B98="","",HLOOKUP('CZ Alfanumerické hodnoty'!E98,'Parametry a typy produktů'!$F$1:$AW$3,3,0))</f>
        <v>Installation material</v>
      </c>
      <c r="F98" s="43" t="str">
        <f>IF($B98="","",IFERROR(IF(VLOOKUP($B98,$B$2:$O97,5,0)="","",VLOOKUP($B98,$B$2:$O97,5,0)),""))</f>
        <v>Black</v>
      </c>
      <c r="G98" s="43" t="str">
        <f>IF($B98="","",IFERROR(IF(VLOOKUP($B98,$B$2:$O97,6,0)="","",VLOOKUP($B98,$B$2:$O97,6,0)),""))</f>
        <v>White</v>
      </c>
      <c r="H98" s="43" t="str">
        <f>IF($B98="","",IFERROR(IF(VLOOKUP($B98,$B$2:$O97,7,0)="","",VLOOKUP($B98,$B$2:$O97,7,0)),""))</f>
        <v>Brown</v>
      </c>
      <c r="I98" s="43" t="str">
        <f>IF($B98="","",IFERROR(IF(VLOOKUP($B98,$B$2:$O97,8,0)="","",VLOOKUP($B98,$B$2:$O97,8,0)),""))</f>
        <v>Red</v>
      </c>
      <c r="J98" s="43" t="str">
        <f>IF($B98="","",IFERROR(IF(VLOOKUP($B98,$B$2:$O97,9,0)="","",VLOOKUP($B98,$B$2:$O97,9,0)),""))</f>
        <v>Green</v>
      </c>
      <c r="K98" s="43" t="str">
        <f>IF($B98="","",IFERROR(IF(VLOOKUP($B98,$B$2:$O97,10,0)="","",VLOOKUP($B98,$B$2:$O97,10,0)),""))</f>
        <v>Blue</v>
      </c>
      <c r="L98" s="43" t="str">
        <f>IF($B98="","",IFERROR(IF(VLOOKUP($B98,$B$2:$O97,11,0)="","",VLOOKUP($B98,$B$2:$O97,11,0)),""))</f>
        <v>Yellow</v>
      </c>
      <c r="M98" s="43" t="str">
        <f>IF($B98="","",IFERROR(IF(VLOOKUP($B98,$B$2:$O97,12,0)="","",VLOOKUP($B98,$B$2:$O97,12,0)),""))</f>
        <v>Purple</v>
      </c>
      <c r="N98" s="43" t="str">
        <f>IF($B98="","",IFERROR(IF(VLOOKUP($B98,$B$2:$O97,13,0)="","",VLOOKUP($B98,$B$2:$O97,13,0)),""))</f>
        <v>Pink</v>
      </c>
      <c r="O98" s="43" t="str">
        <f>IF($B98="","",IFERROR(IF(VLOOKUP($B98,$B$2:$O97,14,0)="","",VLOOKUP($B98,$B$2:$O97,14,0)),""))</f>
        <v>Multicolor</v>
      </c>
    </row>
    <row r="99" spans="1:15" x14ac:dyDescent="0.25">
      <c r="A99" t="str" cm="1">
        <f t="array" ref="A99">IF(OR(B99="",E99=""),"",CONCATENATE(IFERROR(IF(SEARCH(B99,_xlfn.TEXTJOIN(",",TRUE,IF(E$2:E98=E99,B$2:B98,"")))&gt;0,"Duplikát parametru","Parametr OK"),"Parametr OK"),"; ",MATCH(B99,B:B,0)))</f>
        <v>Parametr OK; 24</v>
      </c>
      <c r="B99" t="str">
        <f>IF('CZ Alfanumerické hodnoty'!B99="","",VLOOKUP('CZ Alfanumerické hodnoty'!B99,'Parametry a typy produktů'!C:E,3,0))</f>
        <v>IP protection</v>
      </c>
      <c r="C99" s="13" t="str" cm="1">
        <f t="array" ref="C99:D99">IF(A99="","",_xlfn.XLOOKUP(B99,'Parametry a typy produktů'!E:E,'Parametry a typy produktů'!A:B,"Parametr nenalezen"))</f>
        <v>Číselníková hodnota</v>
      </c>
      <c r="D99">
        <v>0</v>
      </c>
      <c r="E99" s="30" t="str">
        <f>IF('CZ Alfanumerické hodnoty'!B99="","",HLOOKUP('CZ Alfanumerické hodnoty'!E99,'Parametry a typy produktů'!$F$1:$AW$3,3,0))</f>
        <v>Plugs and sockets</v>
      </c>
      <c r="F99" s="43" t="str">
        <f>IF($B99="","",IFERROR(IF(VLOOKUP($B99,$B$2:$O98,5,0)="","",VLOOKUP($B99,$B$2:$O98,5,0)),""))</f>
        <v>IP20</v>
      </c>
      <c r="G99" s="43" t="str">
        <f>IF($B99="","",IFERROR(IF(VLOOKUP($B99,$B$2:$O98,6,0)="","",VLOOKUP($B99,$B$2:$O98,6,0)),""))</f>
        <v>IP44</v>
      </c>
      <c r="H99" s="43" t="str">
        <f>IF($B99="","",IFERROR(IF(VLOOKUP($B99,$B$2:$O98,7,0)="","",VLOOKUP($B99,$B$2:$O98,7,0)),""))</f>
        <v>IP54</v>
      </c>
      <c r="I99" s="43" t="str">
        <f>IF($B99="","",IFERROR(IF(VLOOKUP($B99,$B$2:$O98,8,0)="","",VLOOKUP($B99,$B$2:$O98,8,0)),""))</f>
        <v>IP65+</v>
      </c>
      <c r="J99" s="43" t="str">
        <f>IF($B99="","",IFERROR(IF(VLOOKUP($B99,$B$2:$O98,9,0)="","",VLOOKUP($B99,$B$2:$O98,9,0)),""))</f>
        <v/>
      </c>
      <c r="K99" s="43" t="str">
        <f>IF($B99="","",IFERROR(IF(VLOOKUP($B99,$B$2:$O98,10,0)="","",VLOOKUP($B99,$B$2:$O98,10,0)),""))</f>
        <v/>
      </c>
      <c r="L99" s="43" t="str">
        <f>IF($B99="","",IFERROR(IF(VLOOKUP($B99,$B$2:$O98,11,0)="","",VLOOKUP($B99,$B$2:$O98,11,0)),""))</f>
        <v/>
      </c>
      <c r="M99" s="43" t="str">
        <f>IF($B99="","",IFERROR(IF(VLOOKUP($B99,$B$2:$O98,12,0)="","",VLOOKUP($B99,$B$2:$O98,12,0)),""))</f>
        <v/>
      </c>
      <c r="N99" s="43" t="str">
        <f>IF($B99="","",IFERROR(IF(VLOOKUP($B99,$B$2:$O98,13,0)="","",VLOOKUP($B99,$B$2:$O98,13,0)),""))</f>
        <v/>
      </c>
      <c r="O99" s="43" t="str">
        <f>IF($B99="","",IFERROR(IF(VLOOKUP($B99,$B$2:$O98,14,0)="","",VLOOKUP($B99,$B$2:$O98,14,0)),""))</f>
        <v/>
      </c>
    </row>
    <row r="100" spans="1:15" x14ac:dyDescent="0.25">
      <c r="A100" t="str" cm="1">
        <f t="array" ref="A100">IF(OR(B100="",E100=""),"",CONCATENATE(IFERROR(IF(SEARCH(B100,_xlfn.TEXTJOIN(",",TRUE,IF(E$2:E99=E100,B$2:B99,"")))&gt;0,"Duplikát parametru","Parametr OK"),"Parametr OK"),"; ",MATCH(B100,B:B,0)))</f>
        <v>Parametr OK; 33</v>
      </c>
      <c r="B100" t="str">
        <f>IF('CZ Alfanumerické hodnoty'!B100="","",VLOOKUP('CZ Alfanumerické hodnoty'!B100,'Parametry a typy produktů'!C:E,3,0))</f>
        <v>Color</v>
      </c>
      <c r="C100" s="13" t="str" cm="1">
        <f t="array" ref="C100:D100">IF(A100="","",_xlfn.XLOOKUP(B100,'Parametry a typy produktů'!E:E,'Parametry a typy produktů'!A:B,"Parametr nenalezen"))</f>
        <v>Číselníková hodnota</v>
      </c>
      <c r="D100">
        <v>0</v>
      </c>
      <c r="E100" s="30" t="str">
        <f>IF('CZ Alfanumerické hodnoty'!B100="","",HLOOKUP('CZ Alfanumerické hodnoty'!E100,'Parametry a typy produktů'!$F$1:$AW$3,3,0))</f>
        <v>Plugs and sockets</v>
      </c>
      <c r="F100" s="43" t="str">
        <f>IF($B100="","",IFERROR(IF(VLOOKUP($B100,$B$2:$O99,5,0)="","",VLOOKUP($B100,$B$2:$O99,5,0)),""))</f>
        <v>Black</v>
      </c>
      <c r="G100" s="43" t="str">
        <f>IF($B100="","",IFERROR(IF(VLOOKUP($B100,$B$2:$O99,6,0)="","",VLOOKUP($B100,$B$2:$O99,6,0)),""))</f>
        <v>White</v>
      </c>
      <c r="H100" s="43" t="str">
        <f>IF($B100="","",IFERROR(IF(VLOOKUP($B100,$B$2:$O99,7,0)="","",VLOOKUP($B100,$B$2:$O99,7,0)),""))</f>
        <v>Brown</v>
      </c>
      <c r="I100" s="43" t="str">
        <f>IF($B100="","",IFERROR(IF(VLOOKUP($B100,$B$2:$O99,8,0)="","",VLOOKUP($B100,$B$2:$O99,8,0)),""))</f>
        <v>Red</v>
      </c>
      <c r="J100" s="43" t="str">
        <f>IF($B100="","",IFERROR(IF(VLOOKUP($B100,$B$2:$O99,9,0)="","",VLOOKUP($B100,$B$2:$O99,9,0)),""))</f>
        <v>Green</v>
      </c>
      <c r="K100" s="43" t="str">
        <f>IF($B100="","",IFERROR(IF(VLOOKUP($B100,$B$2:$O99,10,0)="","",VLOOKUP($B100,$B$2:$O99,10,0)),""))</f>
        <v>Blue</v>
      </c>
      <c r="L100" s="43" t="str">
        <f>IF($B100="","",IFERROR(IF(VLOOKUP($B100,$B$2:$O99,11,0)="","",VLOOKUP($B100,$B$2:$O99,11,0)),""))</f>
        <v>Yellow</v>
      </c>
      <c r="M100" s="43" t="str">
        <f>IF($B100="","",IFERROR(IF(VLOOKUP($B100,$B$2:$O99,12,0)="","",VLOOKUP($B100,$B$2:$O99,12,0)),""))</f>
        <v>Purple</v>
      </c>
      <c r="N100" s="43" t="str">
        <f>IF($B100="","",IFERROR(IF(VLOOKUP($B100,$B$2:$O99,13,0)="","",VLOOKUP($B100,$B$2:$O99,13,0)),""))</f>
        <v>Pink</v>
      </c>
      <c r="O100" s="43" t="str">
        <f>IF($B100="","",IFERROR(IF(VLOOKUP($B100,$B$2:$O99,14,0)="","",VLOOKUP($B100,$B$2:$O99,14,0)),""))</f>
        <v>Multicolor</v>
      </c>
    </row>
    <row r="101" spans="1:15" x14ac:dyDescent="0.25">
      <c r="A101" t="str" cm="1">
        <f t="array" ref="A101">IF(OR(B101="",E101=""),"",CONCATENATE(IFERROR(IF(SEARCH(B101,_xlfn.TEXTJOIN(",",TRUE,IF(E$2:E100=E101,B$2:B100,"")))&gt;0,"Duplikát parametru","Parametr OK"),"Parametr OK"),"; ",MATCH(B101,B:B,0)))</f>
        <v>Parametr OK; 101</v>
      </c>
      <c r="B101" t="str">
        <f>IF('CZ Alfanumerické hodnoty'!B101="","",VLOOKUP('CZ Alfanumerické hodnoty'!B101,'Parametry a typy produktů'!C:E,3,0))</f>
        <v>Voltage (V)</v>
      </c>
      <c r="C101" s="13" t="str" cm="1">
        <f t="array" ref="C101:D101">IF(A101="","",_xlfn.XLOOKUP(B101,'Parametry a typy produktů'!E:E,'Parametry a typy produktů'!A:B,"Parametr nenalezen"))</f>
        <v>Číselníková hodnota</v>
      </c>
      <c r="D101" t="str">
        <v>V</v>
      </c>
      <c r="E101" s="30" t="str">
        <f>IF('CZ Alfanumerické hodnoty'!B101="","",HLOOKUP('CZ Alfanumerické hodnoty'!E101,'Parametry a typy produktů'!$F$1:$AW$3,3,0))</f>
        <v>Plugs and sockets</v>
      </c>
      <c r="F101" s="43" t="s">
        <v>507</v>
      </c>
      <c r="G101" s="43" t="s">
        <v>656</v>
      </c>
      <c r="H101" s="43" t="str">
        <f>IF($B101="","",IFERROR(IF(VLOOKUP($B101,$B$2:$O100,7,0)="","",VLOOKUP($B101,$B$2:$O100,7,0)),""))</f>
        <v/>
      </c>
      <c r="I101" s="43" t="str">
        <f>IF($B101="","",IFERROR(IF(VLOOKUP($B101,$B$2:$O100,8,0)="","",VLOOKUP($B101,$B$2:$O100,8,0)),""))</f>
        <v/>
      </c>
      <c r="J101" s="43" t="str">
        <f>IF($B101="","",IFERROR(IF(VLOOKUP($B101,$B$2:$O100,9,0)="","",VLOOKUP($B101,$B$2:$O100,9,0)),""))</f>
        <v/>
      </c>
      <c r="K101" s="43" t="str">
        <f>IF($B101="","",IFERROR(IF(VLOOKUP($B101,$B$2:$O100,10,0)="","",VLOOKUP($B101,$B$2:$O100,10,0)),""))</f>
        <v/>
      </c>
      <c r="L101" s="43" t="str">
        <f>IF($B101="","",IFERROR(IF(VLOOKUP($B101,$B$2:$O100,11,0)="","",VLOOKUP($B101,$B$2:$O100,11,0)),""))</f>
        <v/>
      </c>
      <c r="M101" s="43" t="str">
        <f>IF($B101="","",IFERROR(IF(VLOOKUP($B101,$B$2:$O100,12,0)="","",VLOOKUP($B101,$B$2:$O100,12,0)),""))</f>
        <v/>
      </c>
      <c r="N101" s="43" t="str">
        <f>IF($B101="","",IFERROR(IF(VLOOKUP($B101,$B$2:$O100,13,0)="","",VLOOKUP($B101,$B$2:$O100,13,0)),""))</f>
        <v/>
      </c>
      <c r="O101" s="43" t="str">
        <f>IF($B101="","",IFERROR(IF(VLOOKUP($B101,$B$2:$O100,14,0)="","",VLOOKUP($B101,$B$2:$O100,14,0)),""))</f>
        <v/>
      </c>
    </row>
    <row r="102" spans="1:15" x14ac:dyDescent="0.25">
      <c r="A102" t="str" cm="1">
        <f t="array" ref="A102">IF(OR(B102="",E102=""),"",CONCATENATE(IFERROR(IF(SEARCH(B102,_xlfn.TEXTJOIN(",",TRUE,IF(E$2:E101=E102,B$2:B101,"")))&gt;0,"Duplikát parametru","Parametr OK"),"Parametr OK"),"; ",MATCH(B102,B:B,0)))</f>
        <v>Parametr OK; 33</v>
      </c>
      <c r="B102" t="str">
        <f>IF('CZ Alfanumerické hodnoty'!B102="","",VLOOKUP('CZ Alfanumerické hodnoty'!B102,'Parametry a typy produktů'!C:E,3,0))</f>
        <v>Color</v>
      </c>
      <c r="C102" s="13" t="str" cm="1">
        <f t="array" ref="C102:D102">IF(A102="","",_xlfn.XLOOKUP(B102,'Parametry a typy produktů'!E:E,'Parametry a typy produktů'!A:B,"Parametr nenalezen"))</f>
        <v>Číselníková hodnota</v>
      </c>
      <c r="D102">
        <v>0</v>
      </c>
      <c r="E102" s="30" t="str">
        <f>IF('CZ Alfanumerické hodnoty'!B102="","",HLOOKUP('CZ Alfanumerické hodnoty'!E102,'Parametry a typy produktů'!$F$1:$AW$3,3,0))</f>
        <v>Adaptors</v>
      </c>
      <c r="F102" s="43" t="str">
        <f>IF($B102="","",IFERROR(IF(VLOOKUP($B102,$B$2:$O101,5,0)="","",VLOOKUP($B102,$B$2:$O101,5,0)),""))</f>
        <v>Black</v>
      </c>
      <c r="G102" s="43" t="str">
        <f>IF($B102="","",IFERROR(IF(VLOOKUP($B102,$B$2:$O101,6,0)="","",VLOOKUP($B102,$B$2:$O101,6,0)),""))</f>
        <v>White</v>
      </c>
      <c r="H102" s="43" t="str">
        <f>IF($B102="","",IFERROR(IF(VLOOKUP($B102,$B$2:$O101,7,0)="","",VLOOKUP($B102,$B$2:$O101,7,0)),""))</f>
        <v>Brown</v>
      </c>
      <c r="I102" s="43" t="str">
        <f>IF($B102="","",IFERROR(IF(VLOOKUP($B102,$B$2:$O101,8,0)="","",VLOOKUP($B102,$B$2:$O101,8,0)),""))</f>
        <v>Red</v>
      </c>
      <c r="J102" s="43" t="str">
        <f>IF($B102="","",IFERROR(IF(VLOOKUP($B102,$B$2:$O101,9,0)="","",VLOOKUP($B102,$B$2:$O101,9,0)),""))</f>
        <v>Green</v>
      </c>
      <c r="K102" s="43" t="str">
        <f>IF($B102="","",IFERROR(IF(VLOOKUP($B102,$B$2:$O101,10,0)="","",VLOOKUP($B102,$B$2:$O101,10,0)),""))</f>
        <v>Blue</v>
      </c>
      <c r="L102" s="43" t="str">
        <f>IF($B102="","",IFERROR(IF(VLOOKUP($B102,$B$2:$O101,11,0)="","",VLOOKUP($B102,$B$2:$O101,11,0)),""))</f>
        <v>Yellow</v>
      </c>
      <c r="M102" s="43" t="str">
        <f>IF($B102="","",IFERROR(IF(VLOOKUP($B102,$B$2:$O101,12,0)="","",VLOOKUP($B102,$B$2:$O101,12,0)),""))</f>
        <v>Purple</v>
      </c>
      <c r="N102" s="43" t="str">
        <f>IF($B102="","",IFERROR(IF(VLOOKUP($B102,$B$2:$O101,13,0)="","",VLOOKUP($B102,$B$2:$O101,13,0)),""))</f>
        <v>Pink</v>
      </c>
      <c r="O102" s="43" t="str">
        <f>IF($B102="","",IFERROR(IF(VLOOKUP($B102,$B$2:$O101,14,0)="","",VLOOKUP($B102,$B$2:$O101,14,0)),""))</f>
        <v>Multicolor</v>
      </c>
    </row>
    <row r="103" spans="1:15" x14ac:dyDescent="0.25">
      <c r="A103" t="str" cm="1">
        <f t="array" ref="A103">IF(OR(B103="",E103=""),"",CONCATENATE(IFERROR(IF(SEARCH(B103,_xlfn.TEXTJOIN(",",TRUE,IF(E$2:E102=E103,B$2:B102,"")))&gt;0,"Duplikát parametru","Parametr OK"),"Parametr OK"),"; ",MATCH(B103,B:B,0)))</f>
        <v>Parametr OK; 24</v>
      </c>
      <c r="B103" t="str">
        <f>IF('CZ Alfanumerické hodnoty'!B103="","",VLOOKUP('CZ Alfanumerické hodnoty'!B103,'Parametry a typy produktů'!C:E,3,0))</f>
        <v>IP protection</v>
      </c>
      <c r="C103" s="13" t="str" cm="1">
        <f t="array" ref="C103:D103">IF(A103="","",_xlfn.XLOOKUP(B103,'Parametry a typy produktů'!E:E,'Parametry a typy produktů'!A:B,"Parametr nenalezen"))</f>
        <v>Číselníková hodnota</v>
      </c>
      <c r="D103">
        <v>0</v>
      </c>
      <c r="E103" s="30" t="str">
        <f>IF('CZ Alfanumerické hodnoty'!B103="","",HLOOKUP('CZ Alfanumerické hodnoty'!E103,'Parametry a typy produktů'!$F$1:$AW$3,3,0))</f>
        <v>Adaptors</v>
      </c>
      <c r="F103" s="43" t="str">
        <f>IF($B103="","",IFERROR(IF(VLOOKUP($B103,$B$2:$O102,5,0)="","",VLOOKUP($B103,$B$2:$O102,5,0)),""))</f>
        <v>IP20</v>
      </c>
      <c r="G103" s="43" t="str">
        <f>IF($B103="","",IFERROR(IF(VLOOKUP($B103,$B$2:$O102,6,0)="","",VLOOKUP($B103,$B$2:$O102,6,0)),""))</f>
        <v>IP44</v>
      </c>
      <c r="H103" s="43" t="str">
        <f>IF($B103="","",IFERROR(IF(VLOOKUP($B103,$B$2:$O102,7,0)="","",VLOOKUP($B103,$B$2:$O102,7,0)),""))</f>
        <v>IP54</v>
      </c>
      <c r="I103" s="43" t="str">
        <f>IF($B103="","",IFERROR(IF(VLOOKUP($B103,$B$2:$O102,8,0)="","",VLOOKUP($B103,$B$2:$O102,8,0)),""))</f>
        <v>IP65+</v>
      </c>
      <c r="J103" s="43" t="str">
        <f>IF($B103="","",IFERROR(IF(VLOOKUP($B103,$B$2:$O102,9,0)="","",VLOOKUP($B103,$B$2:$O102,9,0)),""))</f>
        <v/>
      </c>
      <c r="K103" s="43" t="str">
        <f>IF($B103="","",IFERROR(IF(VLOOKUP($B103,$B$2:$O102,10,0)="","",VLOOKUP($B103,$B$2:$O102,10,0)),""))</f>
        <v/>
      </c>
      <c r="L103" s="43" t="str">
        <f>IF($B103="","",IFERROR(IF(VLOOKUP($B103,$B$2:$O102,11,0)="","",VLOOKUP($B103,$B$2:$O102,11,0)),""))</f>
        <v/>
      </c>
      <c r="M103" s="43" t="str">
        <f>IF($B103="","",IFERROR(IF(VLOOKUP($B103,$B$2:$O102,12,0)="","",VLOOKUP($B103,$B$2:$O102,12,0)),""))</f>
        <v/>
      </c>
      <c r="N103" s="43" t="str">
        <f>IF($B103="","",IFERROR(IF(VLOOKUP($B103,$B$2:$O102,13,0)="","",VLOOKUP($B103,$B$2:$O102,13,0)),""))</f>
        <v/>
      </c>
      <c r="O103" s="43" t="str">
        <f>IF($B103="","",IFERROR(IF(VLOOKUP($B103,$B$2:$O102,14,0)="","",VLOOKUP($B103,$B$2:$O102,14,0)),""))</f>
        <v/>
      </c>
    </row>
    <row r="104" spans="1:15" x14ac:dyDescent="0.25">
      <c r="A104" t="str" cm="1">
        <f t="array" ref="A104">IF(OR(B104="",E104=""),"",CONCATENATE(IFERROR(IF(SEARCH(B104,_xlfn.TEXTJOIN(",",TRUE,IF(E$2:E103=E104,B$2:B103,"")))&gt;0,"Duplikát parametru","Parametr OK"),"Parametr OK"),"; ",MATCH(B104,B:B,0)))</f>
        <v>Parametr OK; 104</v>
      </c>
      <c r="B104" t="str">
        <f>IF('CZ Alfanumerické hodnoty'!B104="","",VLOOKUP('CZ Alfanumerické hodnoty'!B104,'Parametry a typy produktů'!C:E,3,0))</f>
        <v>Intended for</v>
      </c>
      <c r="C104" s="13" t="str" cm="1">
        <f t="array" ref="C104:D104">IF(A104="","",_xlfn.XLOOKUP(B104,'Parametry a typy produktů'!E:E,'Parametry a typy produktů'!A:B,"Parametr nenalezen"))</f>
        <v>Číselníková hodnota</v>
      </c>
      <c r="D104">
        <v>0</v>
      </c>
      <c r="E104" s="30" t="str">
        <f>IF('CZ Alfanumerické hodnoty'!B104="","",HLOOKUP('CZ Alfanumerické hodnoty'!E104,'Parametry a typy produktů'!$F$1:$AW$3,3,0))</f>
        <v>Travel adapters</v>
      </c>
      <c r="F104" s="43" t="s">
        <v>676</v>
      </c>
      <c r="G104" s="43" t="s">
        <v>675</v>
      </c>
      <c r="H104" s="43" t="s">
        <v>674</v>
      </c>
      <c r="I104" s="43" t="str">
        <f>IF($B104="","",IFERROR(IF(VLOOKUP($B104,$B$2:$O103,8,0)="","",VLOOKUP($B104,$B$2:$O103,8,0)),""))</f>
        <v/>
      </c>
      <c r="J104" s="43" t="str">
        <f>IF($B104="","",IFERROR(IF(VLOOKUP($B104,$B$2:$O103,9,0)="","",VLOOKUP($B104,$B$2:$O103,9,0)),""))</f>
        <v/>
      </c>
      <c r="K104" s="43" t="str">
        <f>IF($B104="","",IFERROR(IF(VLOOKUP($B104,$B$2:$O103,10,0)="","",VLOOKUP($B104,$B$2:$O103,10,0)),""))</f>
        <v/>
      </c>
      <c r="L104" s="43" t="str">
        <f>IF($B104="","",IFERROR(IF(VLOOKUP($B104,$B$2:$O103,11,0)="","",VLOOKUP($B104,$B$2:$O103,11,0)),""))</f>
        <v/>
      </c>
      <c r="M104" s="43" t="str">
        <f>IF($B104="","",IFERROR(IF(VLOOKUP($B104,$B$2:$O103,12,0)="","",VLOOKUP($B104,$B$2:$O103,12,0)),""))</f>
        <v/>
      </c>
      <c r="N104" s="43" t="str">
        <f>IF($B104="","",IFERROR(IF(VLOOKUP($B104,$B$2:$O103,13,0)="","",VLOOKUP($B104,$B$2:$O103,13,0)),""))</f>
        <v/>
      </c>
      <c r="O104" s="43" t="str">
        <f>IF($B104="","",IFERROR(IF(VLOOKUP($B104,$B$2:$O103,14,0)="","",VLOOKUP($B104,$B$2:$O103,14,0)),""))</f>
        <v/>
      </c>
    </row>
    <row r="105" spans="1:15" x14ac:dyDescent="0.25">
      <c r="A105" t="str" cm="1">
        <f t="array" ref="A105">IF(OR(B105="",E105=""),"",CONCATENATE(IFERROR(IF(SEARCH(B105,_xlfn.TEXTJOIN(",",TRUE,IF(E$2:E104=E105,B$2:B104,"")))&gt;0,"Duplikát parametru","Parametr OK"),"Parametr OK"),"; ",MATCH(B105,B:B,0)))</f>
        <v>Parametr OK; 105</v>
      </c>
      <c r="B105" t="str">
        <f>IF('CZ Alfanumerické hodnoty'!B105="","",VLOOKUP('CZ Alfanumerické hodnoty'!B105,'Parametry a typy produktů'!C:E,3,0))</f>
        <v>Countries of use</v>
      </c>
      <c r="C105" s="13" t="str" cm="1">
        <f t="array" ref="C105:D105">IF(A105="","",_xlfn.XLOOKUP(B105,'Parametry a typy produktů'!E:E,'Parametry a typy produktů'!A:B,"Parametr nenalezen"))</f>
        <v>Číselníková hodnota</v>
      </c>
      <c r="D105">
        <v>0</v>
      </c>
      <c r="E105" s="30" t="str">
        <f>IF('CZ Alfanumerické hodnoty'!B105="","",HLOOKUP('CZ Alfanumerické hodnoty'!E105,'Parametry a typy produktů'!$F$1:$AW$3,3,0))</f>
        <v>Travel adapters</v>
      </c>
      <c r="F105" s="43" t="s">
        <v>688</v>
      </c>
      <c r="G105" s="43" t="s">
        <v>682</v>
      </c>
      <c r="H105" s="43" t="s">
        <v>685</v>
      </c>
      <c r="I105" s="43" t="str">
        <f>IF($B105="","",IFERROR(IF(VLOOKUP($B105,$B$2:$O104,8,0)="","",VLOOKUP($B105,$B$2:$O104,8,0)),""))</f>
        <v/>
      </c>
      <c r="J105" s="43" t="str">
        <f>IF($B105="","",IFERROR(IF(VLOOKUP($B105,$B$2:$O104,9,0)="","",VLOOKUP($B105,$B$2:$O104,9,0)),""))</f>
        <v/>
      </c>
      <c r="K105" s="43" t="str">
        <f>IF($B105="","",IFERROR(IF(VLOOKUP($B105,$B$2:$O104,10,0)="","",VLOOKUP($B105,$B$2:$O104,10,0)),""))</f>
        <v/>
      </c>
      <c r="L105" s="43" t="str">
        <f>IF($B105="","",IFERROR(IF(VLOOKUP($B105,$B$2:$O104,11,0)="","",VLOOKUP($B105,$B$2:$O104,11,0)),""))</f>
        <v/>
      </c>
      <c r="M105" s="43" t="str">
        <f>IF($B105="","",IFERROR(IF(VLOOKUP($B105,$B$2:$O104,12,0)="","",VLOOKUP($B105,$B$2:$O104,12,0)),""))</f>
        <v/>
      </c>
      <c r="N105" s="43" t="str">
        <f>IF($B105="","",IFERROR(IF(VLOOKUP($B105,$B$2:$O104,13,0)="","",VLOOKUP($B105,$B$2:$O104,13,0)),""))</f>
        <v/>
      </c>
      <c r="O105" s="43" t="str">
        <f>IF($B105="","",IFERROR(IF(VLOOKUP($B105,$B$2:$O104,14,0)="","",VLOOKUP($B105,$B$2:$O104,14,0)),""))</f>
        <v/>
      </c>
    </row>
    <row r="106" spans="1:15" x14ac:dyDescent="0.25">
      <c r="A106" t="str" cm="1">
        <f t="array" ref="A106">IF(OR(B106="",E106=""),"",CONCATENATE(IFERROR(IF(SEARCH(B106,_xlfn.TEXTJOIN(",",TRUE,IF(E$2:E105=E106,B$2:B105,"")))&gt;0,"Duplikát parametru","Parametr OK"),"Parametr OK"),"; ",MATCH(B106,B:B,0)))</f>
        <v>Parametr OK; 24</v>
      </c>
      <c r="B106" t="str">
        <f>IF('CZ Alfanumerické hodnoty'!B106="","",VLOOKUP('CZ Alfanumerické hodnoty'!B106,'Parametry a typy produktů'!C:E,3,0))</f>
        <v>IP protection</v>
      </c>
      <c r="C106" s="13" t="str" cm="1">
        <f t="array" ref="C106:D106">IF(A106="","",_xlfn.XLOOKUP(B106,'Parametry a typy produktů'!E:E,'Parametry a typy produktů'!A:B,"Parametr nenalezen"))</f>
        <v>Číselníková hodnota</v>
      </c>
      <c r="D106">
        <v>0</v>
      </c>
      <c r="E106" s="30" t="str">
        <f>IF('CZ Alfanumerické hodnoty'!B106="","",HLOOKUP('CZ Alfanumerické hodnoty'!E106,'Parametry a typy produktů'!$F$1:$AW$3,3,0))</f>
        <v>Extension leads</v>
      </c>
      <c r="F106" s="43" t="str">
        <f>IF($B106="","",IFERROR(IF(VLOOKUP($B106,$B$2:$O105,5,0)="","",VLOOKUP($B106,$B$2:$O105,5,0)),""))</f>
        <v>IP20</v>
      </c>
      <c r="G106" s="43" t="str">
        <f>IF($B106="","",IFERROR(IF(VLOOKUP($B106,$B$2:$O105,6,0)="","",VLOOKUP($B106,$B$2:$O105,6,0)),""))</f>
        <v>IP44</v>
      </c>
      <c r="H106" s="43" t="str">
        <f>IF($B106="","",IFERROR(IF(VLOOKUP($B106,$B$2:$O105,7,0)="","",VLOOKUP($B106,$B$2:$O105,7,0)),""))</f>
        <v>IP54</v>
      </c>
      <c r="I106" s="43" t="str">
        <f>IF($B106="","",IFERROR(IF(VLOOKUP($B106,$B$2:$O105,8,0)="","",VLOOKUP($B106,$B$2:$O105,8,0)),""))</f>
        <v>IP65+</v>
      </c>
      <c r="J106" s="43" t="str">
        <f>IF($B106="","",IFERROR(IF(VLOOKUP($B106,$B$2:$O105,9,0)="","",VLOOKUP($B106,$B$2:$O105,9,0)),""))</f>
        <v/>
      </c>
      <c r="K106" s="43" t="str">
        <f>IF($B106="","",IFERROR(IF(VLOOKUP($B106,$B$2:$O105,10,0)="","",VLOOKUP($B106,$B$2:$O105,10,0)),""))</f>
        <v/>
      </c>
      <c r="L106" s="43" t="str">
        <f>IF($B106="","",IFERROR(IF(VLOOKUP($B106,$B$2:$O105,11,0)="","",VLOOKUP($B106,$B$2:$O105,11,0)),""))</f>
        <v/>
      </c>
      <c r="M106" s="43" t="str">
        <f>IF($B106="","",IFERROR(IF(VLOOKUP($B106,$B$2:$O105,12,0)="","",VLOOKUP($B106,$B$2:$O105,12,0)),""))</f>
        <v/>
      </c>
      <c r="N106" s="43" t="str">
        <f>IF($B106="","",IFERROR(IF(VLOOKUP($B106,$B$2:$O105,13,0)="","",VLOOKUP($B106,$B$2:$O105,13,0)),""))</f>
        <v/>
      </c>
      <c r="O106" s="43" t="str">
        <f>IF($B106="","",IFERROR(IF(VLOOKUP($B106,$B$2:$O105,14,0)="","",VLOOKUP($B106,$B$2:$O105,14,0)),""))</f>
        <v/>
      </c>
    </row>
    <row r="107" spans="1:15" x14ac:dyDescent="0.25">
      <c r="A107" t="str" cm="1">
        <f t="array" ref="A107">IF(OR(B107="",E107=""),"",CONCATENATE(IFERROR(IF(SEARCH(B107,_xlfn.TEXTJOIN(",",TRUE,IF(E$2:E106=E107,B$2:B106,"")))&gt;0,"Duplikát parametru","Parametr OK"),"Parametr OK"),"; ",MATCH(B107,B:B,0)))</f>
        <v>Parametr OK; 33</v>
      </c>
      <c r="B107" t="str">
        <f>IF('CZ Alfanumerické hodnoty'!B107="","",VLOOKUP('CZ Alfanumerické hodnoty'!B107,'Parametry a typy produktů'!C:E,3,0))</f>
        <v>Color</v>
      </c>
      <c r="C107" s="13" t="str" cm="1">
        <f t="array" ref="C107:D107">IF(A107="","",_xlfn.XLOOKUP(B107,'Parametry a typy produktů'!E:E,'Parametry a typy produktů'!A:B,"Parametr nenalezen"))</f>
        <v>Číselníková hodnota</v>
      </c>
      <c r="D107">
        <v>0</v>
      </c>
      <c r="E107" s="30" t="str">
        <f>IF('CZ Alfanumerické hodnoty'!B107="","",HLOOKUP('CZ Alfanumerické hodnoty'!E107,'Parametry a typy produktů'!$F$1:$AW$3,3,0))</f>
        <v>Extension leads</v>
      </c>
      <c r="F107" s="43" t="str">
        <f>IF($B107="","",IFERROR(IF(VLOOKUP($B107,$B$2:$O106,5,0)="","",VLOOKUP($B107,$B$2:$O106,5,0)),""))</f>
        <v>Black</v>
      </c>
      <c r="G107" s="43" t="str">
        <f>IF($B107="","",IFERROR(IF(VLOOKUP($B107,$B$2:$O106,6,0)="","",VLOOKUP($B107,$B$2:$O106,6,0)),""))</f>
        <v>White</v>
      </c>
      <c r="H107" s="43" t="str">
        <f>IF($B107="","",IFERROR(IF(VLOOKUP($B107,$B$2:$O106,7,0)="","",VLOOKUP($B107,$B$2:$O106,7,0)),""))</f>
        <v>Brown</v>
      </c>
      <c r="I107" s="43" t="str">
        <f>IF($B107="","",IFERROR(IF(VLOOKUP($B107,$B$2:$O106,8,0)="","",VLOOKUP($B107,$B$2:$O106,8,0)),""))</f>
        <v>Red</v>
      </c>
      <c r="J107" s="43" t="str">
        <f>IF($B107="","",IFERROR(IF(VLOOKUP($B107,$B$2:$O106,9,0)="","",VLOOKUP($B107,$B$2:$O106,9,0)),""))</f>
        <v>Green</v>
      </c>
      <c r="K107" s="43" t="str">
        <f>IF($B107="","",IFERROR(IF(VLOOKUP($B107,$B$2:$O106,10,0)="","",VLOOKUP($B107,$B$2:$O106,10,0)),""))</f>
        <v>Blue</v>
      </c>
      <c r="L107" s="43" t="str">
        <f>IF($B107="","",IFERROR(IF(VLOOKUP($B107,$B$2:$O106,11,0)="","",VLOOKUP($B107,$B$2:$O106,11,0)),""))</f>
        <v>Yellow</v>
      </c>
      <c r="M107" s="43" t="str">
        <f>IF($B107="","",IFERROR(IF(VLOOKUP($B107,$B$2:$O106,12,0)="","",VLOOKUP($B107,$B$2:$O106,12,0)),""))</f>
        <v>Purple</v>
      </c>
      <c r="N107" s="43" t="str">
        <f>IF($B107="","",IFERROR(IF(VLOOKUP($B107,$B$2:$O106,13,0)="","",VLOOKUP($B107,$B$2:$O106,13,0)),""))</f>
        <v>Pink</v>
      </c>
      <c r="O107" s="43" t="str">
        <f>IF($B107="","",IFERROR(IF(VLOOKUP($B107,$B$2:$O106,14,0)="","",VLOOKUP($B107,$B$2:$O106,14,0)),""))</f>
        <v>Multicolor</v>
      </c>
    </row>
    <row r="108" spans="1:15" x14ac:dyDescent="0.25">
      <c r="A108" t="str" cm="1">
        <f t="array" ref="A108">IF(OR(B108="",E108=""),"",CONCATENATE(IFERROR(IF(SEARCH(B108,_xlfn.TEXTJOIN(",",TRUE,IF(E$2:E107=E108,B$2:B107,"")))&gt;0,"Duplikát parametru","Parametr OK"),"Parametr OK"),"; ",MATCH(B108,B:B,0)))</f>
        <v>Parametr OK; 108</v>
      </c>
      <c r="B108" t="str">
        <f>IF('CZ Alfanumerické hodnoty'!B108="","",VLOOKUP('CZ Alfanumerické hodnoty'!B108,'Parametry a typy produktů'!C:E,3,0))</f>
        <v>Extension lead type</v>
      </c>
      <c r="C108" s="13" t="str" cm="1">
        <f t="array" ref="C108:D108">IF(A108="","",_xlfn.XLOOKUP(B108,'Parametry a typy produktů'!E:E,'Parametry a typy produktů'!A:B,"Parametr nenalezen"))</f>
        <v>Číselníková hodnota</v>
      </c>
      <c r="D108">
        <v>0</v>
      </c>
      <c r="E108" s="30" t="str">
        <f>IF('CZ Alfanumerické hodnoty'!B108="","",HLOOKUP('CZ Alfanumerické hodnoty'!E108,'Parametry a typy produktů'!$F$1:$AW$3,3,0))</f>
        <v>Extension leads</v>
      </c>
      <c r="F108" s="43" t="s">
        <v>703</v>
      </c>
      <c r="G108" s="43" t="s">
        <v>706</v>
      </c>
      <c r="H108" s="43" t="s">
        <v>708</v>
      </c>
      <c r="I108" s="43" t="s">
        <v>710</v>
      </c>
      <c r="J108" s="43" t="s">
        <v>712</v>
      </c>
      <c r="K108" s="43" t="str">
        <f>IF($B108="","",IFERROR(IF(VLOOKUP($B108,$B$2:$O107,10,0)="","",VLOOKUP($B108,$B$2:$O107,10,0)),""))</f>
        <v/>
      </c>
      <c r="L108" s="43" t="str">
        <f>IF($B108="","",IFERROR(IF(VLOOKUP($B108,$B$2:$O107,11,0)="","",VLOOKUP($B108,$B$2:$O107,11,0)),""))</f>
        <v/>
      </c>
      <c r="M108" s="43" t="str">
        <f>IF($B108="","",IFERROR(IF(VLOOKUP($B108,$B$2:$O107,12,0)="","",VLOOKUP($B108,$B$2:$O107,12,0)),""))</f>
        <v/>
      </c>
      <c r="N108" s="43" t="str">
        <f>IF($B108="","",IFERROR(IF(VLOOKUP($B108,$B$2:$O107,13,0)="","",VLOOKUP($B108,$B$2:$O107,13,0)),""))</f>
        <v/>
      </c>
      <c r="O108" s="43" t="str">
        <f>IF($B108="","",IFERROR(IF(VLOOKUP($B108,$B$2:$O107,14,0)="","",VLOOKUP($B108,$B$2:$O107,14,0)),""))</f>
        <v/>
      </c>
    </row>
    <row r="109" spans="1:15" x14ac:dyDescent="0.25">
      <c r="A109" t="str" cm="1">
        <f t="array" ref="A109">IF(OR(B109="",E109=""),"",CONCATENATE(IFERROR(IF(SEARCH(B109,_xlfn.TEXTJOIN(",",TRUE,IF(E$2:E108=E109,B$2:B108,"")))&gt;0,"Duplikát parametru","Parametr OK"),"Parametr OK"),"; ",MATCH(B109,B:B,0)))</f>
        <v>Parametr OK; 24</v>
      </c>
      <c r="B109" t="str">
        <f>IF('CZ Alfanumerické hodnoty'!B109="","",VLOOKUP('CZ Alfanumerické hodnoty'!B109,'Parametry a typy produktů'!C:E,3,0))</f>
        <v>IP protection</v>
      </c>
      <c r="C109" s="13" t="str" cm="1">
        <f t="array" ref="C109:D109">IF(A109="","",_xlfn.XLOOKUP(B109,'Parametry a typy produktů'!E:E,'Parametry a typy produktů'!A:B,"Parametr nenalezen"))</f>
        <v>Číselníková hodnota</v>
      </c>
      <c r="D109">
        <v>0</v>
      </c>
      <c r="E109" s="30" t="str">
        <f>IF('CZ Alfanumerické hodnoty'!B109="","",HLOOKUP('CZ Alfanumerické hodnoty'!E109,'Parametry a typy produktů'!$F$1:$AW$3,3,0))</f>
        <v>Power cords</v>
      </c>
      <c r="F109" s="43" t="str">
        <f>IF($B109="","",IFERROR(IF(VLOOKUP($B109,$B$2:$O108,5,0)="","",VLOOKUP($B109,$B$2:$O108,5,0)),""))</f>
        <v>IP20</v>
      </c>
      <c r="G109" s="43" t="str">
        <f>IF($B109="","",IFERROR(IF(VLOOKUP($B109,$B$2:$O108,6,0)="","",VLOOKUP($B109,$B$2:$O108,6,0)),""))</f>
        <v>IP44</v>
      </c>
      <c r="H109" s="43" t="str">
        <f>IF($B109="","",IFERROR(IF(VLOOKUP($B109,$B$2:$O108,7,0)="","",VLOOKUP($B109,$B$2:$O108,7,0)),""))</f>
        <v>IP54</v>
      </c>
      <c r="I109" s="43" t="str">
        <f>IF($B109="","",IFERROR(IF(VLOOKUP($B109,$B$2:$O108,8,0)="","",VLOOKUP($B109,$B$2:$O108,8,0)),""))</f>
        <v>IP65+</v>
      </c>
      <c r="J109" s="43" t="str">
        <f>IF($B109="","",IFERROR(IF(VLOOKUP($B109,$B$2:$O108,9,0)="","",VLOOKUP($B109,$B$2:$O108,9,0)),""))</f>
        <v/>
      </c>
      <c r="K109" s="43" t="str">
        <f>IF($B109="","",IFERROR(IF(VLOOKUP($B109,$B$2:$O108,10,0)="","",VLOOKUP($B109,$B$2:$O108,10,0)),""))</f>
        <v/>
      </c>
      <c r="L109" s="43" t="str">
        <f>IF($B109="","",IFERROR(IF(VLOOKUP($B109,$B$2:$O108,11,0)="","",VLOOKUP($B109,$B$2:$O108,11,0)),""))</f>
        <v/>
      </c>
      <c r="M109" s="43" t="str">
        <f>IF($B109="","",IFERROR(IF(VLOOKUP($B109,$B$2:$O108,12,0)="","",VLOOKUP($B109,$B$2:$O108,12,0)),""))</f>
        <v/>
      </c>
      <c r="N109" s="43" t="str">
        <f>IF($B109="","",IFERROR(IF(VLOOKUP($B109,$B$2:$O108,13,0)="","",VLOOKUP($B109,$B$2:$O108,13,0)),""))</f>
        <v/>
      </c>
      <c r="O109" s="43" t="str">
        <f>IF($B109="","",IFERROR(IF(VLOOKUP($B109,$B$2:$O108,14,0)="","",VLOOKUP($B109,$B$2:$O108,14,0)),""))</f>
        <v/>
      </c>
    </row>
    <row r="110" spans="1:15" x14ac:dyDescent="0.25">
      <c r="A110" t="str" cm="1">
        <f t="array" ref="A110">IF(OR(B110="",E110=""),"",CONCATENATE(IFERROR(IF(SEARCH(B110,_xlfn.TEXTJOIN(",",TRUE,IF(E$2:E109=E110,B$2:B109,"")))&gt;0,"Duplikát parametru","Parametr OK"),"Parametr OK"),"; ",MATCH(B110,B:B,0)))</f>
        <v>Parametr OK; 33</v>
      </c>
      <c r="B110" t="str">
        <f>IF('CZ Alfanumerické hodnoty'!B110="","",VLOOKUP('CZ Alfanumerické hodnoty'!B110,'Parametry a typy produktů'!C:E,3,0))</f>
        <v>Color</v>
      </c>
      <c r="C110" s="13" t="str" cm="1">
        <f t="array" ref="C110:D110">IF(A110="","",_xlfn.XLOOKUP(B110,'Parametry a typy produktů'!E:E,'Parametry a typy produktů'!A:B,"Parametr nenalezen"))</f>
        <v>Číselníková hodnota</v>
      </c>
      <c r="D110">
        <v>0</v>
      </c>
      <c r="E110" s="30" t="str">
        <f>IF('CZ Alfanumerické hodnoty'!B110="","",HLOOKUP('CZ Alfanumerické hodnoty'!E110,'Parametry a typy produktů'!$F$1:$AW$3,3,0))</f>
        <v>Power cords</v>
      </c>
      <c r="F110" s="43" t="str">
        <f>IF($B110="","",IFERROR(IF(VLOOKUP($B110,$B$2:$O109,5,0)="","",VLOOKUP($B110,$B$2:$O109,5,0)),""))</f>
        <v>Black</v>
      </c>
      <c r="G110" s="43" t="str">
        <f>IF($B110="","",IFERROR(IF(VLOOKUP($B110,$B$2:$O109,6,0)="","",VLOOKUP($B110,$B$2:$O109,6,0)),""))</f>
        <v>White</v>
      </c>
      <c r="H110" s="43" t="str">
        <f>IF($B110="","",IFERROR(IF(VLOOKUP($B110,$B$2:$O109,7,0)="","",VLOOKUP($B110,$B$2:$O109,7,0)),""))</f>
        <v>Brown</v>
      </c>
      <c r="I110" s="43" t="str">
        <f>IF($B110="","",IFERROR(IF(VLOOKUP($B110,$B$2:$O109,8,0)="","",VLOOKUP($B110,$B$2:$O109,8,0)),""))</f>
        <v>Red</v>
      </c>
      <c r="J110" s="43" t="str">
        <f>IF($B110="","",IFERROR(IF(VLOOKUP($B110,$B$2:$O109,9,0)="","",VLOOKUP($B110,$B$2:$O109,9,0)),""))</f>
        <v>Green</v>
      </c>
      <c r="K110" s="43" t="str">
        <f>IF($B110="","",IFERROR(IF(VLOOKUP($B110,$B$2:$O109,10,0)="","",VLOOKUP($B110,$B$2:$O109,10,0)),""))</f>
        <v>Blue</v>
      </c>
      <c r="L110" s="43" t="str">
        <f>IF($B110="","",IFERROR(IF(VLOOKUP($B110,$B$2:$O109,11,0)="","",VLOOKUP($B110,$B$2:$O109,11,0)),""))</f>
        <v>Yellow</v>
      </c>
      <c r="M110" s="43" t="str">
        <f>IF($B110="","",IFERROR(IF(VLOOKUP($B110,$B$2:$O109,12,0)="","",VLOOKUP($B110,$B$2:$O109,12,0)),""))</f>
        <v>Purple</v>
      </c>
      <c r="N110" s="43" t="str">
        <f>IF($B110="","",IFERROR(IF(VLOOKUP($B110,$B$2:$O109,13,0)="","",VLOOKUP($B110,$B$2:$O109,13,0)),""))</f>
        <v>Pink</v>
      </c>
      <c r="O110" s="43" t="str">
        <f>IF($B110="","",IFERROR(IF(VLOOKUP($B110,$B$2:$O109,14,0)="","",VLOOKUP($B110,$B$2:$O109,14,0)),""))</f>
        <v>Multicolor</v>
      </c>
    </row>
    <row r="111" spans="1:15" x14ac:dyDescent="0.25">
      <c r="A111" t="str" cm="1">
        <f t="array" ref="A111">IF(OR(B111="",E111=""),"",CONCATENATE(IFERROR(IF(SEARCH(B111,_xlfn.TEXTJOIN(",",TRUE,IF(E$2:E110=E111,B$2:B110,"")))&gt;0,"Duplikát parametru","Parametr OK"),"Parametr OK"),"; ",MATCH(B111,B:B,0)))</f>
        <v>Parametr OK; 17</v>
      </c>
      <c r="B111" t="str">
        <f>IF('CZ Alfanumerické hodnoty'!B111="","",VLOOKUP('CZ Alfanumerické hodnoty'!B111,'Parametry a typy produktů'!C:E,3,0))</f>
        <v>Power input type</v>
      </c>
      <c r="C111" s="13" t="str" cm="1">
        <f t="array" ref="C111:D111">IF(A111="","",_xlfn.XLOOKUP(B111,'Parametry a typy produktů'!E:E,'Parametry a typy produktů'!A:B,"Parametr nenalezen"))</f>
        <v>Číselníková hodnota</v>
      </c>
      <c r="D111">
        <v>0</v>
      </c>
      <c r="E111" s="30" t="str">
        <f>IF('CZ Alfanumerické hodnoty'!B111="","",HLOOKUP('CZ Alfanumerické hodnoty'!E111,'Parametry a typy produktů'!$F$1:$AW$3,3,0))</f>
        <v>Wireless doorbells</v>
      </c>
      <c r="F111" s="43" t="str">
        <f>IF($B111="","",IFERROR(IF(VLOOKUP($B111,$B$2:$O110,5,0)="","",VLOOKUP($B111,$B$2:$O110,5,0)),""))</f>
        <v>AC</v>
      </c>
      <c r="G111" s="43" t="str">
        <f>IF($B111="","",IFERROR(IF(VLOOKUP($B111,$B$2:$O110,6,0)="","",VLOOKUP($B111,$B$2:$O110,6,0)),""))</f>
        <v>Batteries</v>
      </c>
      <c r="H111" s="43" t="str">
        <f>IF($B111="","",IFERROR(IF(VLOOKUP($B111,$B$2:$O110,7,0)="","",VLOOKUP($B111,$B$2:$O110,7,0)),""))</f>
        <v>No batteries</v>
      </c>
      <c r="I111" s="43" t="str">
        <f>IF($B111="","",IFERROR(IF(VLOOKUP($B111,$B$2:$O110,8,0)="","",VLOOKUP($B111,$B$2:$O110,8,0)),""))</f>
        <v>230 V</v>
      </c>
      <c r="J111" s="43" t="str">
        <f>IF($B111="","",IFERROR(IF(VLOOKUP($B111,$B$2:$O110,9,0)="","",VLOOKUP($B111,$B$2:$O110,9,0)),""))</f>
        <v>12 V</v>
      </c>
      <c r="K111" s="43" t="str">
        <f>IF($B111="","",IFERROR(IF(VLOOKUP($B111,$B$2:$O110,10,0)="","",VLOOKUP($B111,$B$2:$O110,10,0)),""))</f>
        <v/>
      </c>
      <c r="L111" s="43" t="str">
        <f>IF($B111="","",IFERROR(IF(VLOOKUP($B111,$B$2:$O110,11,0)="","",VLOOKUP($B111,$B$2:$O110,11,0)),""))</f>
        <v/>
      </c>
      <c r="M111" s="43" t="str">
        <f>IF($B111="","",IFERROR(IF(VLOOKUP($B111,$B$2:$O110,12,0)="","",VLOOKUP($B111,$B$2:$O110,12,0)),""))</f>
        <v/>
      </c>
      <c r="N111" s="43" t="str">
        <f>IF($B111="","",IFERROR(IF(VLOOKUP($B111,$B$2:$O110,13,0)="","",VLOOKUP($B111,$B$2:$O110,13,0)),""))</f>
        <v/>
      </c>
      <c r="O111" s="43" t="str">
        <f>IF($B111="","",IFERROR(IF(VLOOKUP($B111,$B$2:$O110,14,0)="","",VLOOKUP($B111,$B$2:$O110,14,0)),""))</f>
        <v/>
      </c>
    </row>
    <row r="112" spans="1:15" x14ac:dyDescent="0.25">
      <c r="A112" t="str" cm="1">
        <f t="array" ref="A112">IF(OR(B112="",E112=""),"",CONCATENATE(IFERROR(IF(SEARCH(B112,_xlfn.TEXTJOIN(",",TRUE,IF(E$2:E111=E112,B$2:B111,"")))&gt;0,"Duplikát parametru","Parametr OK"),"Parametr OK"),"; ",MATCH(B112,B:B,0)))</f>
        <v>Parametr OK; 33</v>
      </c>
      <c r="B112" t="str">
        <f>IF('CZ Alfanumerické hodnoty'!B112="","",VLOOKUP('CZ Alfanumerické hodnoty'!B112,'Parametry a typy produktů'!C:E,3,0))</f>
        <v>Color</v>
      </c>
      <c r="C112" s="13" t="str" cm="1">
        <f t="array" ref="C112:D112">IF(A112="","",_xlfn.XLOOKUP(B112,'Parametry a typy produktů'!E:E,'Parametry a typy produktů'!A:B,"Parametr nenalezen"))</f>
        <v>Číselníková hodnota</v>
      </c>
      <c r="D112">
        <v>0</v>
      </c>
      <c r="E112" s="30" t="str">
        <f>IF('CZ Alfanumerické hodnoty'!B112="","",HLOOKUP('CZ Alfanumerické hodnoty'!E112,'Parametry a typy produktů'!$F$1:$AW$3,3,0))</f>
        <v>Wireless doorbells</v>
      </c>
      <c r="F112" s="43" t="str">
        <f>IF($B112="","",IFERROR(IF(VLOOKUP($B112,$B$2:$O111,5,0)="","",VLOOKUP($B112,$B$2:$O111,5,0)),""))</f>
        <v>Black</v>
      </c>
      <c r="G112" s="43" t="str">
        <f>IF($B112="","",IFERROR(IF(VLOOKUP($B112,$B$2:$O111,6,0)="","",VLOOKUP($B112,$B$2:$O111,6,0)),""))</f>
        <v>White</v>
      </c>
      <c r="H112" s="43" t="str">
        <f>IF($B112="","",IFERROR(IF(VLOOKUP($B112,$B$2:$O111,7,0)="","",VLOOKUP($B112,$B$2:$O111,7,0)),""))</f>
        <v>Brown</v>
      </c>
      <c r="I112" s="43" t="str">
        <f>IF($B112="","",IFERROR(IF(VLOOKUP($B112,$B$2:$O111,8,0)="","",VLOOKUP($B112,$B$2:$O111,8,0)),""))</f>
        <v>Red</v>
      </c>
      <c r="J112" s="43" t="str">
        <f>IF($B112="","",IFERROR(IF(VLOOKUP($B112,$B$2:$O111,9,0)="","",VLOOKUP($B112,$B$2:$O111,9,0)),""))</f>
        <v>Green</v>
      </c>
      <c r="K112" s="43" t="str">
        <f>IF($B112="","",IFERROR(IF(VLOOKUP($B112,$B$2:$O111,10,0)="","",VLOOKUP($B112,$B$2:$O111,10,0)),""))</f>
        <v>Blue</v>
      </c>
      <c r="L112" s="43" t="str">
        <f>IF($B112="","",IFERROR(IF(VLOOKUP($B112,$B$2:$O111,11,0)="","",VLOOKUP($B112,$B$2:$O111,11,0)),""))</f>
        <v>Yellow</v>
      </c>
      <c r="M112" s="43" t="str">
        <f>IF($B112="","",IFERROR(IF(VLOOKUP($B112,$B$2:$O111,12,0)="","",VLOOKUP($B112,$B$2:$O111,12,0)),""))</f>
        <v>Purple</v>
      </c>
      <c r="N112" s="43" t="str">
        <f>IF($B112="","",IFERROR(IF(VLOOKUP($B112,$B$2:$O111,13,0)="","",VLOOKUP($B112,$B$2:$O111,13,0)),""))</f>
        <v>Pink</v>
      </c>
      <c r="O112" s="43" t="str">
        <f>IF($B112="","",IFERROR(IF(VLOOKUP($B112,$B$2:$O111,14,0)="","",VLOOKUP($B112,$B$2:$O111,14,0)),""))</f>
        <v>Multicolor</v>
      </c>
    </row>
    <row r="113" spans="1:15" x14ac:dyDescent="0.25">
      <c r="A113" t="str" cm="1">
        <f t="array" ref="A113">IF(OR(B113="",E113=""),"",CONCATENATE(IFERROR(IF(SEARCH(B113,_xlfn.TEXTJOIN(",",TRUE,IF(E$2:E112=E113,B$2:B112,"")))&gt;0,"Duplikát parametru","Parametr OK"),"Parametr OK"),"; ",MATCH(B113,B:B,0)))</f>
        <v>Parametr OK; 2</v>
      </c>
      <c r="B113" t="str">
        <f>IF('CZ Alfanumerické hodnoty'!B113="","",VLOOKUP('CZ Alfanumerické hodnoty'!B113,'Parametry a typy produktů'!C:E,3,0))</f>
        <v>Outdoor / indoor usage</v>
      </c>
      <c r="C113" s="13" t="str" cm="1">
        <f t="array" ref="C113:D113">IF(A113="","",_xlfn.XLOOKUP(B113,'Parametry a typy produktů'!E:E,'Parametry a typy produktů'!A:B,"Parametr nenalezen"))</f>
        <v>Číselníková hodnota</v>
      </c>
      <c r="D113">
        <v>0</v>
      </c>
      <c r="E113" s="30" t="str">
        <f>IF('CZ Alfanumerické hodnoty'!B113="","",HLOOKUP('CZ Alfanumerické hodnoty'!E113,'Parametry a typy produktů'!$F$1:$AW$3,3,0))</f>
        <v>Switches and sockets</v>
      </c>
      <c r="F113" s="43" t="str">
        <f>IF($B113="","",IFERROR(IF(VLOOKUP($B113,$B$2:$O112,5,0)="","",VLOOKUP($B113,$B$2:$O112,5,0)),""))</f>
        <v>Indoor</v>
      </c>
      <c r="G113" s="43" t="str">
        <f>IF($B113="","",IFERROR(IF(VLOOKUP($B113,$B$2:$O112,6,0)="","",VLOOKUP($B113,$B$2:$O112,6,0)),""))</f>
        <v>Outdoor</v>
      </c>
      <c r="H113" s="43" t="str">
        <f>IF($B113="","",IFERROR(IF(VLOOKUP($B113,$B$2:$O112,7,0)="","",VLOOKUP($B113,$B$2:$O112,7,0)),""))</f>
        <v/>
      </c>
      <c r="I113" s="43" t="str">
        <f>IF($B113="","",IFERROR(IF(VLOOKUP($B113,$B$2:$O112,8,0)="","",VLOOKUP($B113,$B$2:$O112,8,0)),""))</f>
        <v/>
      </c>
      <c r="J113" s="43" t="str">
        <f>IF($B113="","",IFERROR(IF(VLOOKUP($B113,$B$2:$O112,9,0)="","",VLOOKUP($B113,$B$2:$O112,9,0)),""))</f>
        <v/>
      </c>
      <c r="K113" s="43" t="str">
        <f>IF($B113="","",IFERROR(IF(VLOOKUP($B113,$B$2:$O112,10,0)="","",VLOOKUP($B113,$B$2:$O112,10,0)),""))</f>
        <v/>
      </c>
      <c r="L113" s="43" t="str">
        <f>IF($B113="","",IFERROR(IF(VLOOKUP($B113,$B$2:$O112,11,0)="","",VLOOKUP($B113,$B$2:$O112,11,0)),""))</f>
        <v/>
      </c>
      <c r="M113" s="43" t="str">
        <f>IF($B113="","",IFERROR(IF(VLOOKUP($B113,$B$2:$O112,12,0)="","",VLOOKUP($B113,$B$2:$O112,12,0)),""))</f>
        <v/>
      </c>
      <c r="N113" s="43" t="str">
        <f>IF($B113="","",IFERROR(IF(VLOOKUP($B113,$B$2:$O112,13,0)="","",VLOOKUP($B113,$B$2:$O112,13,0)),""))</f>
        <v/>
      </c>
      <c r="O113" s="43" t="str">
        <f>IF($B113="","",IFERROR(IF(VLOOKUP($B113,$B$2:$O112,14,0)="","",VLOOKUP($B113,$B$2:$O112,14,0)),""))</f>
        <v/>
      </c>
    </row>
    <row r="114" spans="1:15" x14ac:dyDescent="0.25">
      <c r="A114" t="str" cm="1">
        <f t="array" ref="A114">IF(OR(B114="",E114=""),"",CONCATENATE(IFERROR(IF(SEARCH(B114,_xlfn.TEXTJOIN(",",TRUE,IF(E$2:E113=E114,B$2:B113,"")))&gt;0,"Duplikát parametru","Parametr OK"),"Parametr OK"),"; ",MATCH(B114,B:B,0)))</f>
        <v>Parametr OK; 24</v>
      </c>
      <c r="B114" t="str">
        <f>IF('CZ Alfanumerické hodnoty'!B114="","",VLOOKUP('CZ Alfanumerické hodnoty'!B114,'Parametry a typy produktů'!C:E,3,0))</f>
        <v>IP protection</v>
      </c>
      <c r="C114" s="13" t="str" cm="1">
        <f t="array" ref="C114:D114">IF(A114="","",_xlfn.XLOOKUP(B114,'Parametry a typy produktů'!E:E,'Parametry a typy produktů'!A:B,"Parametr nenalezen"))</f>
        <v>Číselníková hodnota</v>
      </c>
      <c r="D114">
        <v>0</v>
      </c>
      <c r="E114" s="30" t="str">
        <f>IF('CZ Alfanumerické hodnoty'!B114="","",HLOOKUP('CZ Alfanumerické hodnoty'!E114,'Parametry a typy produktů'!$F$1:$AW$3,3,0))</f>
        <v>Switches and sockets</v>
      </c>
      <c r="F114" s="43" t="str">
        <f>IF($B114="","",IFERROR(IF(VLOOKUP($B114,$B$2:$O113,5,0)="","",VLOOKUP($B114,$B$2:$O113,5,0)),""))</f>
        <v>IP20</v>
      </c>
      <c r="G114" s="43" t="str">
        <f>IF($B114="","",IFERROR(IF(VLOOKUP($B114,$B$2:$O113,6,0)="","",VLOOKUP($B114,$B$2:$O113,6,0)),""))</f>
        <v>IP44</v>
      </c>
      <c r="H114" s="43" t="str">
        <f>IF($B114="","",IFERROR(IF(VLOOKUP($B114,$B$2:$O113,7,0)="","",VLOOKUP($B114,$B$2:$O113,7,0)),""))</f>
        <v>IP54</v>
      </c>
      <c r="I114" s="43" t="str">
        <f>IF($B114="","",IFERROR(IF(VLOOKUP($B114,$B$2:$O113,8,0)="","",VLOOKUP($B114,$B$2:$O113,8,0)),""))</f>
        <v>IP65+</v>
      </c>
      <c r="J114" s="43" t="str">
        <f>IF($B114="","",IFERROR(IF(VLOOKUP($B114,$B$2:$O113,9,0)="","",VLOOKUP($B114,$B$2:$O113,9,0)),""))</f>
        <v/>
      </c>
      <c r="K114" s="43" t="str">
        <f>IF($B114="","",IFERROR(IF(VLOOKUP($B114,$B$2:$O113,10,0)="","",VLOOKUP($B114,$B$2:$O113,10,0)),""))</f>
        <v/>
      </c>
      <c r="L114" s="43" t="str">
        <f>IF($B114="","",IFERROR(IF(VLOOKUP($B114,$B$2:$O113,11,0)="","",VLOOKUP($B114,$B$2:$O113,11,0)),""))</f>
        <v/>
      </c>
      <c r="M114" s="43" t="str">
        <f>IF($B114="","",IFERROR(IF(VLOOKUP($B114,$B$2:$O113,12,0)="","",VLOOKUP($B114,$B$2:$O113,12,0)),""))</f>
        <v/>
      </c>
      <c r="N114" s="43" t="str">
        <f>IF($B114="","",IFERROR(IF(VLOOKUP($B114,$B$2:$O113,13,0)="","",VLOOKUP($B114,$B$2:$O113,13,0)),""))</f>
        <v/>
      </c>
      <c r="O114" s="43" t="str">
        <f>IF($B114="","",IFERROR(IF(VLOOKUP($B114,$B$2:$O113,14,0)="","",VLOOKUP($B114,$B$2:$O113,14,0)),""))</f>
        <v/>
      </c>
    </row>
    <row r="115" spans="1:15" x14ac:dyDescent="0.25">
      <c r="A115" t="str" cm="1">
        <f t="array" ref="A115">IF(OR(B115="",E115=""),"",CONCATENATE(IFERROR(IF(SEARCH(B115,_xlfn.TEXTJOIN(",",TRUE,IF(E$2:E114=E115,B$2:B114,"")))&gt;0,"Duplikát parametru","Parametr OK"),"Parametr OK"),"; ",MATCH(B115,B:B,0)))</f>
        <v>Parametr OK; 115</v>
      </c>
      <c r="B115" t="str">
        <f>IF('CZ Alfanumerické hodnoty'!B115="","",VLOOKUP('CZ Alfanumerické hodnoty'!B115,'Parametry a typy produktů'!C:E,3,0))</f>
        <v>Ventilator type</v>
      </c>
      <c r="C115" s="13" t="str" cm="1">
        <f t="array" ref="C115:D115">IF(A115="","",_xlfn.XLOOKUP(B115,'Parametry a typy produktů'!E:E,'Parametry a typy produktů'!A:B,"Parametr nenalezen"))</f>
        <v>Číselníková hodnota</v>
      </c>
      <c r="D115">
        <v>0</v>
      </c>
      <c r="E115" s="30" t="str">
        <f>IF('CZ Alfanumerické hodnoty'!B115="","",HLOOKUP('CZ Alfanumerické hodnoty'!E115,'Parametry a typy produktů'!$F$1:$AW$3,3,0))</f>
        <v>Ventilators</v>
      </c>
      <c r="F115" s="43" t="s">
        <v>732</v>
      </c>
      <c r="G115" s="43" t="s">
        <v>733</v>
      </c>
      <c r="H115" s="43" t="s">
        <v>150</v>
      </c>
      <c r="I115" s="43" t="s">
        <v>771</v>
      </c>
      <c r="J115" s="43" t="str">
        <f>IF($B115="","",IFERROR(IF(VLOOKUP($B115,$B$2:$O114,9,0)="","",VLOOKUP($B115,$B$2:$O114,9,0)),""))</f>
        <v/>
      </c>
      <c r="K115" s="43" t="str">
        <f>IF($B115="","",IFERROR(IF(VLOOKUP($B115,$B$2:$O114,10,0)="","",VLOOKUP($B115,$B$2:$O114,10,0)),""))</f>
        <v/>
      </c>
      <c r="L115" s="43" t="str">
        <f>IF($B115="","",IFERROR(IF(VLOOKUP($B115,$B$2:$O114,11,0)="","",VLOOKUP($B115,$B$2:$O114,11,0)),""))</f>
        <v/>
      </c>
      <c r="M115" s="43" t="str">
        <f>IF($B115="","",IFERROR(IF(VLOOKUP($B115,$B$2:$O114,12,0)="","",VLOOKUP($B115,$B$2:$O114,12,0)),""))</f>
        <v/>
      </c>
      <c r="N115" s="43" t="str">
        <f>IF($B115="","",IFERROR(IF(VLOOKUP($B115,$B$2:$O114,13,0)="","",VLOOKUP($B115,$B$2:$O114,13,0)),""))</f>
        <v/>
      </c>
      <c r="O115" s="43" t="str">
        <f>IF($B115="","",IFERROR(IF(VLOOKUP($B115,$B$2:$O114,14,0)="","",VLOOKUP($B115,$B$2:$O114,14,0)),""))</f>
        <v/>
      </c>
    </row>
    <row r="116" spans="1:15" x14ac:dyDescent="0.25">
      <c r="A116" t="str" cm="1">
        <f t="array" ref="A116">IF(OR(B116="",E116=""),"",CONCATENATE(IFERROR(IF(SEARCH(B116,_xlfn.TEXTJOIN(",",TRUE,IF(E$2:E115=E116,B$2:B115,"")))&gt;0,"Duplikát parametru","Parametr OK"),"Parametr OK"),"; ",MATCH(B116,B:B,0)))</f>
        <v>Parametr OK; 101</v>
      </c>
      <c r="B116" t="str">
        <f>IF('CZ Alfanumerické hodnoty'!B116="","",VLOOKUP('CZ Alfanumerické hodnoty'!B116,'Parametry a typy produktů'!C:E,3,0))</f>
        <v>Voltage (V)</v>
      </c>
      <c r="C116" s="13" t="str" cm="1">
        <f t="array" ref="C116:D116">IF(A116="","",_xlfn.XLOOKUP(B116,'Parametry a typy produktů'!E:E,'Parametry a typy produktů'!A:B,"Parametr nenalezen"))</f>
        <v>Číselníková hodnota</v>
      </c>
      <c r="D116" t="str">
        <v>V</v>
      </c>
      <c r="E116" s="30" t="str">
        <f>IF('CZ Alfanumerické hodnoty'!B116="","",HLOOKUP('CZ Alfanumerické hodnoty'!E116,'Parametry a typy produktů'!$F$1:$AW$3,3,0))</f>
        <v>Extension leads</v>
      </c>
      <c r="F116" s="43" t="s">
        <v>507</v>
      </c>
      <c r="G116" s="43" t="s">
        <v>656</v>
      </c>
      <c r="H116" s="43" t="str">
        <f>IF($B116="","",IFERROR(IF(VLOOKUP($B116,$B$2:$O115,7,0)="","",VLOOKUP($B116,$B$2:$O115,7,0)),""))</f>
        <v/>
      </c>
      <c r="I116" s="43" t="str">
        <f>IF($B116="","",IFERROR(IF(VLOOKUP($B116,$B$2:$O115,8,0)="","",VLOOKUP($B116,$B$2:$O115,8,0)),""))</f>
        <v/>
      </c>
      <c r="J116" s="43" t="str">
        <f>IF($B116="","",IFERROR(IF(VLOOKUP($B116,$B$2:$O115,9,0)="","",VLOOKUP($B116,$B$2:$O115,9,0)),""))</f>
        <v/>
      </c>
      <c r="K116" s="43" t="str">
        <f>IF($B116="","",IFERROR(IF(VLOOKUP($B116,$B$2:$O115,10,0)="","",VLOOKUP($B116,$B$2:$O115,10,0)),""))</f>
        <v/>
      </c>
      <c r="L116" s="43" t="str">
        <f>IF($B116="","",IFERROR(IF(VLOOKUP($B116,$B$2:$O115,11,0)="","",VLOOKUP($B116,$B$2:$O115,11,0)),""))</f>
        <v/>
      </c>
      <c r="M116" s="43" t="str">
        <f>IF($B116="","",IFERROR(IF(VLOOKUP($B116,$B$2:$O115,12,0)="","",VLOOKUP($B116,$B$2:$O115,12,0)),""))</f>
        <v/>
      </c>
      <c r="N116" s="43" t="str">
        <f>IF($B116="","",IFERROR(IF(VLOOKUP($B116,$B$2:$O115,13,0)="","",VLOOKUP($B116,$B$2:$O115,13,0)),""))</f>
        <v/>
      </c>
      <c r="O116" s="43" t="str">
        <f>IF($B116="","",IFERROR(IF(VLOOKUP($B116,$B$2:$O115,14,0)="","",VLOOKUP($B116,$B$2:$O115,14,0)),""))</f>
        <v/>
      </c>
    </row>
    <row r="117" spans="1:15" x14ac:dyDescent="0.25">
      <c r="A117" t="str" cm="1">
        <f t="array" ref="A117">IF(OR(B117="",E117=""),"",CONCATENATE(IFERROR(IF(SEARCH(B117,_xlfn.TEXTJOIN(",",TRUE,IF(E$2:E116=E117,B$2:B116,"")))&gt;0,"Duplikát parametru","Parametr OK"),"Parametr OK"),"; ",MATCH(B117,B:B,0)))</f>
        <v>Parametr OK; 117</v>
      </c>
      <c r="B117" t="str">
        <f>IF('CZ Alfanumerické hodnoty'!B117="","",VLOOKUP('CZ Alfanumerické hodnoty'!B117,'Parametry a typy produktů'!C:E,3,0))</f>
        <v>Additional functions</v>
      </c>
      <c r="C117" s="13" t="str" cm="1">
        <f t="array" ref="C117:D117">IF(A117="","",_xlfn.XLOOKUP(B117,'Parametry a typy produktů'!E:E,'Parametry a typy produktů'!A:B,"Parametr nenalezen"))</f>
        <v>Číselníková hodnota</v>
      </c>
      <c r="D117">
        <v>0</v>
      </c>
      <c r="E117" s="30" t="str">
        <f>IF('CZ Alfanumerické hodnoty'!B117="","",HLOOKUP('CZ Alfanumerické hodnoty'!E117,'Parametry a typy produktů'!$F$1:$AW$3,3,0))</f>
        <v>Purifiers</v>
      </c>
      <c r="F117" s="43" t="s">
        <v>777</v>
      </c>
      <c r="G117" s="43" t="s">
        <v>778</v>
      </c>
      <c r="H117" s="43" t="str">
        <f>IF($B117="","",IFERROR(IF(VLOOKUP($B117,$B$2:$O116,7,0)="","",VLOOKUP($B117,$B$2:$O116,7,0)),""))</f>
        <v/>
      </c>
      <c r="I117" s="43" t="str">
        <f>IF($B117="","",IFERROR(IF(VLOOKUP($B117,$B$2:$O116,8,0)="","",VLOOKUP($B117,$B$2:$O116,8,0)),""))</f>
        <v/>
      </c>
      <c r="J117" s="43" t="str">
        <f>IF($B117="","",IFERROR(IF(VLOOKUP($B117,$B$2:$O116,9,0)="","",VLOOKUP($B117,$B$2:$O116,9,0)),""))</f>
        <v/>
      </c>
      <c r="K117" s="43" t="str">
        <f>IF($B117="","",IFERROR(IF(VLOOKUP($B117,$B$2:$O116,10,0)="","",VLOOKUP($B117,$B$2:$O116,10,0)),""))</f>
        <v/>
      </c>
      <c r="L117" s="43" t="str">
        <f>IF($B117="","",IFERROR(IF(VLOOKUP($B117,$B$2:$O116,11,0)="","",VLOOKUP($B117,$B$2:$O116,11,0)),""))</f>
        <v/>
      </c>
      <c r="M117" s="43" t="str">
        <f>IF($B117="","",IFERROR(IF(VLOOKUP($B117,$B$2:$O116,12,0)="","",VLOOKUP($B117,$B$2:$O116,12,0)),""))</f>
        <v/>
      </c>
      <c r="N117" s="43" t="str">
        <f>IF($B117="","",IFERROR(IF(VLOOKUP($B117,$B$2:$O116,13,0)="","",VLOOKUP($B117,$B$2:$O116,13,0)),""))</f>
        <v/>
      </c>
      <c r="O117" s="43" t="str">
        <f>IF($B117="","",IFERROR(IF(VLOOKUP($B117,$B$2:$O116,14,0)="","",VLOOKUP($B117,$B$2:$O116,14,0)),""))</f>
        <v/>
      </c>
    </row>
    <row r="118" spans="1:15" x14ac:dyDescent="0.25">
      <c r="A118" t="str" cm="1">
        <f t="array" ref="A118">IF(OR(B118="",E118=""),"",CONCATENATE(IFERROR(IF(SEARCH(B118,_xlfn.TEXTJOIN(",",TRUE,IF(E$2:E117=E118,B$2:B117,"")))&gt;0,"Duplikát parametru","Parametr OK"),"Parametr OK"),"; ",MATCH(B118,B:B,0)))</f>
        <v>Parametr OK; 21</v>
      </c>
      <c r="B118" t="str">
        <f>IF('CZ Alfanumerické hodnoty'!B118="","",VLOOKUP('CZ Alfanumerické hodnoty'!B118,'Parametry a typy produktů'!C:E,3,0))</f>
        <v>OS compatibility</v>
      </c>
      <c r="C118" s="13" t="str" cm="1">
        <f t="array" ref="C118:D118">IF(A118="","",_xlfn.XLOOKUP(B118,'Parametry a typy produktů'!E:E,'Parametry a typy produktů'!A:B,"Parametr nenalezen"))</f>
        <v>Multihodnota</v>
      </c>
      <c r="D118">
        <v>0</v>
      </c>
      <c r="E118" s="30" t="str">
        <f>IF('CZ Alfanumerické hodnoty'!B118="","",HLOOKUP('CZ Alfanumerické hodnoty'!E118,'Parametry a typy produktů'!$F$1:$AW$3,3,0))</f>
        <v>Purifiers</v>
      </c>
      <c r="F118" s="43" t="str">
        <f>IF($B118="","",IFERROR(IF(VLOOKUP($B118,$B$2:$O117,5,0)="","",VLOOKUP($B118,$B$2:$O117,5,0)),""))</f>
        <v>Android|iOS</v>
      </c>
      <c r="G118" s="43" t="str">
        <f>IF($B118="","",IFERROR(IF(VLOOKUP($B118,$B$2:$O117,6,0)="","",VLOOKUP($B118,$B$2:$O117,6,0)),""))</f>
        <v/>
      </c>
      <c r="H118" s="43" t="str">
        <f>IF($B118="","",IFERROR(IF(VLOOKUP($B118,$B$2:$O117,7,0)="","",VLOOKUP($B118,$B$2:$O117,7,0)),""))</f>
        <v/>
      </c>
      <c r="I118" s="43" t="str">
        <f>IF($B118="","",IFERROR(IF(VLOOKUP($B118,$B$2:$O117,8,0)="","",VLOOKUP($B118,$B$2:$O117,8,0)),""))</f>
        <v/>
      </c>
      <c r="J118" s="43" t="str">
        <f>IF($B118="","",IFERROR(IF(VLOOKUP($B118,$B$2:$O117,9,0)="","",VLOOKUP($B118,$B$2:$O117,9,0)),""))</f>
        <v/>
      </c>
      <c r="K118" s="43" t="str">
        <f>IF($B118="","",IFERROR(IF(VLOOKUP($B118,$B$2:$O117,10,0)="","",VLOOKUP($B118,$B$2:$O117,10,0)),""))</f>
        <v/>
      </c>
      <c r="L118" s="43" t="str">
        <f>IF($B118="","",IFERROR(IF(VLOOKUP($B118,$B$2:$O117,11,0)="","",VLOOKUP($B118,$B$2:$O117,11,0)),""))</f>
        <v/>
      </c>
      <c r="M118" s="43" t="str">
        <f>IF($B118="","",IFERROR(IF(VLOOKUP($B118,$B$2:$O117,12,0)="","",VLOOKUP($B118,$B$2:$O117,12,0)),""))</f>
        <v/>
      </c>
      <c r="N118" s="43" t="str">
        <f>IF($B118="","",IFERROR(IF(VLOOKUP($B118,$B$2:$O117,13,0)="","",VLOOKUP($B118,$B$2:$O117,13,0)),""))</f>
        <v/>
      </c>
      <c r="O118" s="43" t="str">
        <f>IF($B118="","",IFERROR(IF(VLOOKUP($B118,$B$2:$O117,14,0)="","",VLOOKUP($B118,$B$2:$O117,14,0)),""))</f>
        <v/>
      </c>
    </row>
    <row r="119" spans="1:15" x14ac:dyDescent="0.25">
      <c r="A119" t="str" cm="1">
        <f t="array" ref="A119">IF(OR(B119="",E119=""),"",CONCATENATE(IFERROR(IF(SEARCH(B119,_xlfn.TEXTJOIN(",",TRUE,IF(E$2:E118=E119,B$2:B118,"")))&gt;0,"Duplikát parametru","Parametr OK"),"Parametr OK"),"; ",MATCH(B119,B:B,0)))</f>
        <v>Parametr OK; 67</v>
      </c>
      <c r="B119" t="str">
        <f>IF('CZ Alfanumerické hodnoty'!B119="","",VLOOKUP('CZ Alfanumerické hodnoty'!B119,'Parametry a typy produktů'!C:E,3,0))</f>
        <v>Battery type</v>
      </c>
      <c r="C119" s="13" t="str" cm="1">
        <f t="array" ref="C119:D119">IF(A119="","",_xlfn.XLOOKUP(B119,'Parametry a typy produktů'!E:E,'Parametry a typy produktů'!A:B,"Parametr nenalezen"))</f>
        <v>Multihodnota</v>
      </c>
      <c r="D119">
        <v>0</v>
      </c>
      <c r="E119" s="30" t="str">
        <f>IF('CZ Alfanumerické hodnoty'!B119="","",HLOOKUP('CZ Alfanumerické hodnoty'!E119,'Parametry a typy produktů'!$F$1:$CW$3,3,0))</f>
        <v>Vacuum cleaners</v>
      </c>
      <c r="F119" s="43" t="str">
        <f>IF($B119="","",IFERROR(IF(VLOOKUP($B119,$B$2:$O118,5,0)="","",VLOOKUP($B119,$B$2:$O118,5,0)),""))</f>
        <v>Integrated|AAA|AA|Li-Ion 18650</v>
      </c>
      <c r="G119" s="43" t="str">
        <f>IF($B119="","",IFERROR(IF(VLOOKUP($B119,$B$2:$O118,6,0)="","",VLOOKUP($B119,$B$2:$O118,6,0)),""))</f>
        <v/>
      </c>
      <c r="H119" s="43" t="str">
        <f>IF($B119="","",IFERROR(IF(VLOOKUP($B119,$B$2:$O118,7,0)="","",VLOOKUP($B119,$B$2:$O118,7,0)),""))</f>
        <v/>
      </c>
      <c r="I119" s="43" t="str">
        <f>IF($B119="","",IFERROR(IF(VLOOKUP($B119,$B$2:$O118,8,0)="","",VLOOKUP($B119,$B$2:$O118,8,0)),""))</f>
        <v/>
      </c>
      <c r="J119" s="43" t="str">
        <f>IF($B119="","",IFERROR(IF(VLOOKUP($B119,$B$2:$O118,9,0)="","",VLOOKUP($B119,$B$2:$O118,9,0)),""))</f>
        <v/>
      </c>
      <c r="K119" s="43" t="str">
        <f>IF($B119="","",IFERROR(IF(VLOOKUP($B119,$B$2:$O118,10,0)="","",VLOOKUP($B119,$B$2:$O118,10,0)),""))</f>
        <v/>
      </c>
      <c r="L119" s="43" t="str">
        <f>IF($B119="","",IFERROR(IF(VLOOKUP($B119,$B$2:$O118,11,0)="","",VLOOKUP($B119,$B$2:$O118,11,0)),""))</f>
        <v/>
      </c>
      <c r="M119" s="43" t="str">
        <f>IF($B119="","",IFERROR(IF(VLOOKUP($B119,$B$2:$O118,12,0)="","",VLOOKUP($B119,$B$2:$O118,12,0)),""))</f>
        <v/>
      </c>
      <c r="N119" s="43" t="str">
        <f>IF($B119="","",IFERROR(IF(VLOOKUP($B119,$B$2:$O118,13,0)="","",VLOOKUP($B119,$B$2:$O118,13,0)),""))</f>
        <v/>
      </c>
      <c r="O119" s="43" t="str">
        <f>IF($B119="","",IFERROR(IF(VLOOKUP($B119,$B$2:$O118,14,0)="","",VLOOKUP($B119,$B$2:$O118,14,0)),""))</f>
        <v/>
      </c>
    </row>
    <row r="120" spans="1:15" x14ac:dyDescent="0.25">
      <c r="A120" t="str" cm="1">
        <f t="array" ref="A120">IF(OR(B120="",E120=""),"",CONCATENATE(IFERROR(IF(SEARCH(B120,_xlfn.TEXTJOIN(",",TRUE,IF(E$2:E119=E120,B$2:B119,"")))&gt;0,"Duplikát parametru","Parametr OK"),"Parametr OK"),"; ",MATCH(B120,B:B,0)))</f>
        <v>Parametr OK; 120</v>
      </c>
      <c r="B120" t="str">
        <f>IF('CZ Alfanumerické hodnoty'!B120="","",VLOOKUP('CZ Alfanumerické hodnoty'!B120,'Parametry a typy produktů'!C:E,3,0))</f>
        <v>Usage</v>
      </c>
      <c r="C120" s="13" t="str" cm="1">
        <f t="array" ref="C120:D120">IF(A120="","",_xlfn.XLOOKUP(B120,'Parametry a typy produktů'!E:E,'Parametry a typy produktů'!A:B,"Parametr nenalezen"))</f>
        <v>Číselníková hodnota</v>
      </c>
      <c r="D120">
        <v>0</v>
      </c>
      <c r="E120" s="30" t="str">
        <f>IF('CZ Alfanumerické hodnoty'!B120="","",HLOOKUP('CZ Alfanumerické hodnoty'!E120,'Parametry a typy produktů'!$F$1:$CW$3,3,0))</f>
        <v>Vacuum cleaners</v>
      </c>
      <c r="F120" s="43" t="s">
        <v>830</v>
      </c>
      <c r="G120" s="43" t="s">
        <v>831</v>
      </c>
      <c r="H120" s="43" t="s">
        <v>832</v>
      </c>
      <c r="I120" s="43" t="str">
        <f>IF($B120="","",IFERROR(IF(VLOOKUP($B120,$B$2:$O119,8,0)="","",VLOOKUP($B120,$B$2:$O119,8,0)),""))</f>
        <v/>
      </c>
      <c r="J120" s="43" t="str">
        <f>IF($B120="","",IFERROR(IF(VLOOKUP($B120,$B$2:$O119,9,0)="","",VLOOKUP($B120,$B$2:$O119,9,0)),""))</f>
        <v/>
      </c>
      <c r="K120" s="43" t="str">
        <f>IF($B120="","",IFERROR(IF(VLOOKUP($B120,$B$2:$O119,10,0)="","",VLOOKUP($B120,$B$2:$O119,10,0)),""))</f>
        <v/>
      </c>
      <c r="L120" s="43" t="str">
        <f>IF($B120="","",IFERROR(IF(VLOOKUP($B120,$B$2:$O119,11,0)="","",VLOOKUP($B120,$B$2:$O119,11,0)),""))</f>
        <v/>
      </c>
      <c r="M120" s="43" t="str">
        <f>IF($B120="","",IFERROR(IF(VLOOKUP($B120,$B$2:$O119,12,0)="","",VLOOKUP($B120,$B$2:$O119,12,0)),""))</f>
        <v/>
      </c>
      <c r="N120" s="43" t="str">
        <f>IF($B120="","",IFERROR(IF(VLOOKUP($B120,$B$2:$O119,13,0)="","",VLOOKUP($B120,$B$2:$O119,13,0)),""))</f>
        <v/>
      </c>
      <c r="O120" s="43" t="str">
        <f>IF($B120="","",IFERROR(IF(VLOOKUP($B120,$B$2:$O119,14,0)="","",VLOOKUP($B120,$B$2:$O119,14,0)),""))</f>
        <v/>
      </c>
    </row>
    <row r="121" spans="1:15" x14ac:dyDescent="0.25">
      <c r="A121" t="str" cm="1">
        <f t="array" ref="A121">IF(OR(B121="",E121=""),"",CONCATENATE(IFERROR(IF(SEARCH(B121,_xlfn.TEXTJOIN(",",TRUE,IF(E$2:E120=E121,B$2:B120,"")))&gt;0,"Duplikát parametru","Parametr OK"),"Parametr OK"),"; ",MATCH(B121,B:B,0)))</f>
        <v>Parametr OK; 121</v>
      </c>
      <c r="B121" t="str">
        <f>IF('CZ Alfanumerické hodnoty'!B121="","",VLOOKUP('CZ Alfanumerické hodnoty'!B121,'Parametry a typy produktů'!C:E,3,0))</f>
        <v>Power modes</v>
      </c>
      <c r="C121" s="13" t="str" cm="1">
        <f t="array" ref="C121:D121">IF(A121="","",_xlfn.XLOOKUP(B121,'Parametry a typy produktů'!E:E,'Parametry a typy produktů'!A:B,"Parametr nenalezen"))</f>
        <v>Číselníková hodnota</v>
      </c>
      <c r="D121">
        <v>0</v>
      </c>
      <c r="E121" s="30" t="str">
        <f>IF('CZ Alfanumerické hodnoty'!B121="","",HLOOKUP('CZ Alfanumerické hodnoty'!E121,'Parametry a typy produktů'!$F$1:$CW$3,3,0))</f>
        <v>Vacuum cleaners</v>
      </c>
      <c r="F121" s="43" t="s">
        <v>811</v>
      </c>
      <c r="G121" s="43" t="s">
        <v>812</v>
      </c>
      <c r="H121" s="43" t="s">
        <v>813</v>
      </c>
      <c r="I121" s="43" t="str">
        <f>IF($B121="","",IFERROR(IF(VLOOKUP($B121,$B$2:$O120,8,0)="","",VLOOKUP($B121,$B$2:$O120,8,0)),""))</f>
        <v/>
      </c>
      <c r="J121" s="43" t="str">
        <f>IF($B121="","",IFERROR(IF(VLOOKUP($B121,$B$2:$O120,9,0)="","",VLOOKUP($B121,$B$2:$O120,9,0)),""))</f>
        <v/>
      </c>
      <c r="K121" s="43" t="str">
        <f>IF($B121="","",IFERROR(IF(VLOOKUP($B121,$B$2:$O120,10,0)="","",VLOOKUP($B121,$B$2:$O120,10,0)),""))</f>
        <v/>
      </c>
      <c r="L121" s="43" t="str">
        <f>IF($B121="","",IFERROR(IF(VLOOKUP($B121,$B$2:$O120,11,0)="","",VLOOKUP($B121,$B$2:$O120,11,0)),""))</f>
        <v/>
      </c>
      <c r="M121" s="43" t="str">
        <f>IF($B121="","",IFERROR(IF(VLOOKUP($B121,$B$2:$O120,12,0)="","",VLOOKUP($B121,$B$2:$O120,12,0)),""))</f>
        <v/>
      </c>
      <c r="N121" s="43" t="str">
        <f>IF($B121="","",IFERROR(IF(VLOOKUP($B121,$B$2:$O120,13,0)="","",VLOOKUP($B121,$B$2:$O120,13,0)),""))</f>
        <v/>
      </c>
      <c r="O121" s="43" t="str">
        <f>IF($B121="","",IFERROR(IF(VLOOKUP($B121,$B$2:$O120,14,0)="","",VLOOKUP($B121,$B$2:$O120,14,0)),""))</f>
        <v/>
      </c>
    </row>
    <row r="122" spans="1:15" x14ac:dyDescent="0.25">
      <c r="A122" t="str" cm="1">
        <f t="array" ref="A122">IF(OR(B122="",E122=""),"",CONCATENATE(IFERROR(IF(SEARCH(B122,_xlfn.TEXTJOIN(",",TRUE,IF(E$2:E121=E122,B$2:B121,"")))&gt;0,"Duplikát parametru","Parametr OK"),"Parametr OK"),"; ",MATCH(B122,B:B,0)))</f>
        <v>Parametr OK; 122</v>
      </c>
      <c r="B122" t="str">
        <f>IF('CZ Alfanumerické hodnoty'!B122="","",VLOOKUP('CZ Alfanumerické hodnoty'!B122,'Parametry a typy produktů'!C:E,3,0))</f>
        <v>Type of device</v>
      </c>
      <c r="C122" s="13" t="str" cm="1">
        <f t="array" ref="C122:D122">IF(A122="","",_xlfn.XLOOKUP(B122,'Parametry a typy produktů'!E:E,'Parametry a typy produktů'!A:B,"Parametr nenalezen"))</f>
        <v>Číselníková hodnota</v>
      </c>
      <c r="D122">
        <v>0</v>
      </c>
      <c r="E122" s="30" t="str">
        <f>IF('CZ Alfanumerické hodnoty'!B122="","",HLOOKUP('CZ Alfanumerické hodnoty'!E122,'Parametry a typy produktů'!$F$1:$CW$3,3,0))</f>
        <v>Hair Care</v>
      </c>
      <c r="F122" s="43" t="s">
        <v>834</v>
      </c>
      <c r="G122" s="43" t="s">
        <v>838</v>
      </c>
      <c r="H122" s="43" t="s">
        <v>837</v>
      </c>
      <c r="I122" s="43" t="str">
        <f>IF($B122="","",IFERROR(IF(VLOOKUP($B122,$B$2:$O121,8,0)="","",VLOOKUP($B122,$B$2:$O121,8,0)),""))</f>
        <v/>
      </c>
      <c r="J122" s="43" t="str">
        <f>IF($B122="","",IFERROR(IF(VLOOKUP($B122,$B$2:$O121,9,0)="","",VLOOKUP($B122,$B$2:$O121,9,0)),""))</f>
        <v/>
      </c>
      <c r="K122" s="43" t="str">
        <f>IF($B122="","",IFERROR(IF(VLOOKUP($B122,$B$2:$O121,10,0)="","",VLOOKUP($B122,$B$2:$O121,10,0)),""))</f>
        <v/>
      </c>
      <c r="L122" s="43" t="str">
        <f>IF($B122="","",IFERROR(IF(VLOOKUP($B122,$B$2:$O121,11,0)="","",VLOOKUP($B122,$B$2:$O121,11,0)),""))</f>
        <v/>
      </c>
      <c r="M122" s="43" t="str">
        <f>IF($B122="","",IFERROR(IF(VLOOKUP($B122,$B$2:$O121,12,0)="","",VLOOKUP($B122,$B$2:$O121,12,0)),""))</f>
        <v/>
      </c>
      <c r="N122" s="43" t="str">
        <f>IF($B122="","",IFERROR(IF(VLOOKUP($B122,$B$2:$O121,13,0)="","",VLOOKUP($B122,$B$2:$O121,13,0)),""))</f>
        <v/>
      </c>
      <c r="O122" s="43" t="str">
        <f>IF($B122="","",IFERROR(IF(VLOOKUP($B122,$B$2:$O121,14,0)="","",VLOOKUP($B122,$B$2:$O121,14,0)),""))</f>
        <v/>
      </c>
    </row>
    <row r="123" spans="1:15" x14ac:dyDescent="0.25">
      <c r="A123" t="str" cm="1">
        <f t="array" ref="A123">IF(OR(B123="",E123=""),"",CONCATENATE(IFERROR(IF(SEARCH(B123,_xlfn.TEXTJOIN(",",TRUE,IF(E$2:E122=E123,B$2:B122,"")))&gt;0,"Duplikát parametru","Parametr OK"),"Parametr OK"),"; ",MATCH(B123,B:B,0)))</f>
        <v>Parametr OK; 123</v>
      </c>
      <c r="B123" t="str">
        <f>IF('CZ Alfanumerické hodnoty'!B123="","",VLOOKUP('CZ Alfanumerické hodnoty'!B123,'Parametry a typy produktů'!C:E,3,0))</f>
        <v>Purpose of use</v>
      </c>
      <c r="C123" s="13" t="str" cm="1">
        <f t="array" ref="C123:D123">IF(A123="","",_xlfn.XLOOKUP(B123,'Parametry a typy produktů'!E:E,'Parametry a typy produktů'!A:B,"Parametr nenalezen"))</f>
        <v>Číselníková hodnota</v>
      </c>
      <c r="D123">
        <v>0</v>
      </c>
      <c r="E123" s="30" t="str">
        <f>IF('CZ Alfanumerické hodnoty'!B123="","",HLOOKUP('CZ Alfanumerické hodnoty'!E123,'Parametry a typy produktů'!$F$1:$CW$3,3,0))</f>
        <v>Hair Care</v>
      </c>
      <c r="F123" s="43" t="s">
        <v>835</v>
      </c>
      <c r="G123" s="43" t="s">
        <v>836</v>
      </c>
      <c r="H123" s="43" t="s">
        <v>833</v>
      </c>
      <c r="I123" s="43" t="str">
        <f>IF($B123="","",IFERROR(IF(VLOOKUP($B123,$B$2:$O122,8,0)="","",VLOOKUP($B123,$B$2:$O122,8,0)),""))</f>
        <v/>
      </c>
      <c r="J123" s="43" t="str">
        <f>IF($B123="","",IFERROR(IF(VLOOKUP($B123,$B$2:$O122,9,0)="","",VLOOKUP($B123,$B$2:$O122,9,0)),""))</f>
        <v/>
      </c>
      <c r="K123" s="43" t="str">
        <f>IF($B123="","",IFERROR(IF(VLOOKUP($B123,$B$2:$O122,10,0)="","",VLOOKUP($B123,$B$2:$O122,10,0)),""))</f>
        <v/>
      </c>
      <c r="L123" s="43" t="str">
        <f>IF($B123="","",IFERROR(IF(VLOOKUP($B123,$B$2:$O122,11,0)="","",VLOOKUP($B123,$B$2:$O122,11,0)),""))</f>
        <v/>
      </c>
      <c r="M123" s="43" t="str">
        <f>IF($B123="","",IFERROR(IF(VLOOKUP($B123,$B$2:$O122,12,0)="","",VLOOKUP($B123,$B$2:$O122,12,0)),""))</f>
        <v/>
      </c>
      <c r="N123" s="43" t="str">
        <f>IF($B123="","",IFERROR(IF(VLOOKUP($B123,$B$2:$O122,13,0)="","",VLOOKUP($B123,$B$2:$O122,13,0)),""))</f>
        <v/>
      </c>
      <c r="O123" s="43" t="str">
        <f>IF($B123="","",IFERROR(IF(VLOOKUP($B123,$B$2:$O122,14,0)="","",VLOOKUP($B123,$B$2:$O122,14,0)),""))</f>
        <v/>
      </c>
    </row>
    <row r="124" spans="1:15" x14ac:dyDescent="0.25">
      <c r="A124" t="str" cm="1">
        <f t="array" ref="A124">IF(OR(B124="",E124=""),"",CONCATENATE(IFERROR(IF(SEARCH(B124,_xlfn.TEXTJOIN(",",TRUE,IF(E$2:E123=E124,B$2:B123,"")))&gt;0,"Duplikát parametru","Parametr OK"),"Parametr OK"),"; ",MATCH(B124,B:B,0)))</f>
        <v>Parametr OK; 124</v>
      </c>
      <c r="B124" t="str">
        <f>IF('CZ Alfanumerické hodnoty'!B124="","",VLOOKUP('CZ Alfanumerické hodnoty'!B124,'Parametry a typy produktů'!C:E,3,0))</f>
        <v>Laptop size</v>
      </c>
      <c r="C124" s="13" t="str" cm="1">
        <f t="array" ref="C124:D124">IF(A124="","",_xlfn.XLOOKUP(B124,'Parametry a typy produktů'!E:E,'Parametry a typy produktů'!A:B,"Parametr nenalezen"))</f>
        <v>Číselníková hodnota</v>
      </c>
      <c r="D124">
        <v>0</v>
      </c>
      <c r="E124" s="30" t="str">
        <f>IF('CZ Alfanumerické hodnoty'!B124="","",HLOOKUP('CZ Alfanumerické hodnoty'!E124,'Parametry a typy produktů'!$F$1:$CW$3,3,0))</f>
        <v>Laptop bags</v>
      </c>
      <c r="F124" s="43" t="s">
        <v>975</v>
      </c>
      <c r="G124" s="43" t="s">
        <v>963</v>
      </c>
      <c r="H124" s="43" t="s">
        <v>964</v>
      </c>
      <c r="I124" s="43" t="s">
        <v>965</v>
      </c>
      <c r="J124" s="43" t="s">
        <v>966</v>
      </c>
      <c r="K124" s="43" t="s">
        <v>976</v>
      </c>
      <c r="L124" s="43" t="s">
        <v>972</v>
      </c>
      <c r="M124" s="43" t="s">
        <v>973</v>
      </c>
      <c r="N124" s="43" t="s">
        <v>974</v>
      </c>
      <c r="O124" s="43" t="str">
        <f>IF($B124="","",IFERROR(IF(VLOOKUP($B124,$B$2:$O123,14,0)="","",VLOOKUP($B124,$B$2:$O123,14,0)),""))</f>
        <v/>
      </c>
    </row>
    <row r="125" spans="1:15" x14ac:dyDescent="0.25">
      <c r="A125" t="str" cm="1">
        <f t="array" ref="A125">IF(OR(B125="",E125=""),"",CONCATENATE(IFERROR(IF(SEARCH(B125,_xlfn.TEXTJOIN(",",TRUE,IF(E$2:E124=E125,B$2:B124,"")))&gt;0,"Duplikát parametru","Parametr OK"),"Parametr OK"),"; ",MATCH(B125,B:B,0)))</f>
        <v>Parametr OK; 125</v>
      </c>
      <c r="B125" t="str">
        <f>IF('CZ Alfanumerické hodnoty'!B125="","",VLOOKUP('CZ Alfanumerické hodnoty'!B125,'Parametry a typy produktů'!C:E,3,0))</f>
        <v>Colour</v>
      </c>
      <c r="C125" s="13" t="str" cm="1">
        <f t="array" ref="C125:D125">IF(A125="","",_xlfn.XLOOKUP(B125,'Parametry a typy produktů'!E:E,'Parametry a typy produktů'!A:B,"Parametr nenalezen"))</f>
        <v>Číselníková hodnota</v>
      </c>
      <c r="D125">
        <v>0</v>
      </c>
      <c r="E125" s="30" t="str">
        <f>IF('CZ Alfanumerické hodnoty'!B125="","",HLOOKUP('CZ Alfanumerické hodnoty'!E125,'Parametry a typy produktů'!$F$1:$CW$3,3,0))</f>
        <v>Laptop bags</v>
      </c>
      <c r="F125" s="43" t="s">
        <v>247</v>
      </c>
      <c r="G125" s="43" t="s">
        <v>867</v>
      </c>
      <c r="H125" s="43" t="s">
        <v>547</v>
      </c>
      <c r="I125" s="43" t="s">
        <v>250</v>
      </c>
      <c r="J125" s="43" t="s">
        <v>251</v>
      </c>
      <c r="K125" s="43" t="s">
        <v>548</v>
      </c>
      <c r="L125" s="43" t="s">
        <v>868</v>
      </c>
      <c r="M125" s="43" t="s">
        <v>550</v>
      </c>
      <c r="N125" s="43" t="s">
        <v>253</v>
      </c>
      <c r="O125" s="43" t="s">
        <v>869</v>
      </c>
    </row>
    <row r="126" spans="1:15" x14ac:dyDescent="0.25">
      <c r="A126" t="str" cm="1">
        <f t="array" ref="A126">IF(OR(B126="",E126=""),"",CONCATENATE(IFERROR(IF(SEARCH(B126,_xlfn.TEXTJOIN(",",TRUE,IF(E$2:E125=E126,B$2:B125,"")))&gt;0,"Duplikát parametru","Parametr OK"),"Parametr OK"),"; ",MATCH(B126,B:B,0)))</f>
        <v>Parametr OK; 124</v>
      </c>
      <c r="B126" t="str">
        <f>IF('CZ Alfanumerické hodnoty'!B126="","",VLOOKUP('CZ Alfanumerické hodnoty'!B126,'Parametry a typy produktů'!C:E,3,0))</f>
        <v>Laptop size</v>
      </c>
      <c r="C126" s="13" t="str" cm="1">
        <f t="array" ref="C126:D126">IF(A126="","",_xlfn.XLOOKUP(B126,'Parametry a typy produktů'!E:E,'Parametry a typy produktů'!A:B,"Parametr nenalezen"))</f>
        <v>Číselníková hodnota</v>
      </c>
      <c r="D126">
        <v>0</v>
      </c>
      <c r="E126" s="30" t="str">
        <f>IF('CZ Alfanumerické hodnoty'!B126="","",HLOOKUP('CZ Alfanumerické hodnoty'!E126,'Parametry a typy produktů'!$F$1:$CW$3,3,0))</f>
        <v>Backpacks</v>
      </c>
      <c r="F126" s="43" t="str">
        <f>IF($B126="","",IFERROR(IF(VLOOKUP($B126,$B$2:$O125,5,0)="","",VLOOKUP($B126,$B$2:$O125,5,0)),""))</f>
        <v>11'' and less</v>
      </c>
      <c r="G126" s="43" t="str">
        <f>IF($B126="","",IFERROR(IF(VLOOKUP($B126,$B$2:$O125,6,0)="","",VLOOKUP($B126,$B$2:$O125,6,0)),""))</f>
        <v>12''</v>
      </c>
      <c r="H126" s="43" t="str">
        <f>IF($B126="","",IFERROR(IF(VLOOKUP($B126,$B$2:$O125,7,0)="","",VLOOKUP($B126,$B$2:$O125,7,0)),""))</f>
        <v>13''</v>
      </c>
      <c r="I126" s="43" t="str">
        <f>IF($B126="","",IFERROR(IF(VLOOKUP($B126,$B$2:$O125,8,0)="","",VLOOKUP($B126,$B$2:$O125,8,0)),""))</f>
        <v>14''</v>
      </c>
      <c r="J126" s="43" t="str">
        <f>IF($B126="","",IFERROR(IF(VLOOKUP($B126,$B$2:$O125,9,0)="","",VLOOKUP($B126,$B$2:$O125,9,0)),""))</f>
        <v>15-16''</v>
      </c>
      <c r="K126" s="43" t="str">
        <f>IF($B126="","",IFERROR(IF(VLOOKUP($B126,$B$2:$O125,10,0)="","",VLOOKUP($B126,$B$2:$O125,10,0)),""))</f>
        <v>17'' and more</v>
      </c>
      <c r="L126" s="43" t="str">
        <f>IF($B126="","",IFERROR(IF(VLOOKUP($B126,$B$2:$O125,11,0)="","",VLOOKUP($B126,$B$2:$O125,11,0)),""))</f>
        <v>MacBook 11''</v>
      </c>
      <c r="M126" s="43" t="str">
        <f>IF($B126="","",IFERROR(IF(VLOOKUP($B126,$B$2:$O125,12,0)="","",VLOOKUP($B126,$B$2:$O125,12,0)),""))</f>
        <v>MacBook 13''</v>
      </c>
      <c r="N126" s="43" t="str">
        <f>IF($B126="","",IFERROR(IF(VLOOKUP($B126,$B$2:$O125,13,0)="","",VLOOKUP($B126,$B$2:$O125,13,0)),""))</f>
        <v>MacBook 16''</v>
      </c>
      <c r="O126" s="43" t="s">
        <v>909</v>
      </c>
    </row>
    <row r="127" spans="1:15" x14ac:dyDescent="0.25">
      <c r="A127" t="str" cm="1">
        <f t="array" ref="A127">IF(OR(B127="",E127=""),"",CONCATENATE(IFERROR(IF(SEARCH(B127,_xlfn.TEXTJOIN(",",TRUE,IF(E$2:E126=E127,B$2:B126,"")))&gt;0,"Duplikát parametru","Parametr OK"),"Parametr OK"),"; ",MATCH(B127,B:B,0)))</f>
        <v>Parametr OK; 125</v>
      </c>
      <c r="B127" t="str">
        <f>IF('CZ Alfanumerické hodnoty'!B127="","",VLOOKUP('CZ Alfanumerické hodnoty'!B127,'Parametry a typy produktů'!C:E,3,0))</f>
        <v>Colour</v>
      </c>
      <c r="C127" s="13" t="str" cm="1">
        <f t="array" ref="C127:D127">IF(A127="","",_xlfn.XLOOKUP(B127,'Parametry a typy produktů'!E:E,'Parametry a typy produktů'!A:B,"Parametr nenalezen"))</f>
        <v>Číselníková hodnota</v>
      </c>
      <c r="D127">
        <v>0</v>
      </c>
      <c r="E127" s="30" t="str">
        <f>IF('CZ Alfanumerické hodnoty'!B127="","",HLOOKUP('CZ Alfanumerické hodnoty'!E127,'Parametry a typy produktů'!$F$1:$CW$3,3,0))</f>
        <v>Backpacks</v>
      </c>
      <c r="F127" s="43" t="str">
        <f>IF($B127="","",IFERROR(IF(VLOOKUP($B127,$B$2:$O126,5,0)="","",VLOOKUP($B127,$B$2:$O126,5,0)),""))</f>
        <v>Black</v>
      </c>
      <c r="G127" s="43" t="str">
        <f>IF($B127="","",IFERROR(IF(VLOOKUP($B127,$B$2:$O126,6,0)="","",VLOOKUP($B127,$B$2:$O126,6,0)),""))</f>
        <v>Grey</v>
      </c>
      <c r="H127" s="43" t="str">
        <f>IF($B127="","",IFERROR(IF(VLOOKUP($B127,$B$2:$O126,7,0)="","",VLOOKUP($B127,$B$2:$O126,7,0)),""))</f>
        <v>Blue</v>
      </c>
      <c r="I127" s="43" t="str">
        <f>IF($B127="","",IFERROR(IF(VLOOKUP($B127,$B$2:$O126,8,0)="","",VLOOKUP($B127,$B$2:$O126,8,0)),""))</f>
        <v>Red</v>
      </c>
      <c r="J127" s="43" t="str">
        <f>IF($B127="","",IFERROR(IF(VLOOKUP($B127,$B$2:$O126,9,0)="","",VLOOKUP($B127,$B$2:$O126,9,0)),""))</f>
        <v>Green</v>
      </c>
      <c r="K127" s="43" t="str">
        <f>IF($B127="","",IFERROR(IF(VLOOKUP($B127,$B$2:$O126,10,0)="","",VLOOKUP($B127,$B$2:$O126,10,0)),""))</f>
        <v>Yellow</v>
      </c>
      <c r="L127" s="43" t="str">
        <f>IF($B127="","",IFERROR(IF(VLOOKUP($B127,$B$2:$O126,11,0)="","",VLOOKUP($B127,$B$2:$O126,11,0)),""))</f>
        <v>Orange</v>
      </c>
      <c r="M127" s="43" t="str">
        <f>IF($B127="","",IFERROR(IF(VLOOKUP($B127,$B$2:$O126,12,0)="","",VLOOKUP($B127,$B$2:$O126,12,0)),""))</f>
        <v>Pink</v>
      </c>
      <c r="N127" s="43" t="str">
        <f>IF($B127="","",IFERROR(IF(VLOOKUP($B127,$B$2:$O126,13,0)="","",VLOOKUP($B127,$B$2:$O126,13,0)),""))</f>
        <v>Other</v>
      </c>
      <c r="O127" s="43" t="str">
        <f>IF($B127="","",IFERROR(IF(VLOOKUP($B127,$B$2:$O126,14,0)="","",VLOOKUP($B127,$B$2:$O126,14,0)),""))</f>
        <v>Multicolour</v>
      </c>
    </row>
    <row r="128" spans="1:15" x14ac:dyDescent="0.25">
      <c r="A128" t="str" cm="1">
        <f t="array" ref="A128">IF(OR(B128="",E128=""),"",CONCATENATE(IFERROR(IF(SEARCH(B128,_xlfn.TEXTJOIN(",",TRUE,IF(E$2:E127=E128,B$2:B127,"")))&gt;0,"Duplikát parametru","Parametr OK"),"Parametr OK"),"; ",MATCH(B128,B:B,0)))</f>
        <v>Parametr OK; 125</v>
      </c>
      <c r="B128" t="str">
        <f>IF('CZ Alfanumerické hodnoty'!B128="","",VLOOKUP('CZ Alfanumerické hodnoty'!B128,'Parametry a typy produktů'!C:E,3,0))</f>
        <v>Colour</v>
      </c>
      <c r="C128" s="13" t="str" cm="1">
        <f t="array" ref="C128:D128">IF(A128="","",_xlfn.XLOOKUP(B128,'Parametry a typy produktů'!E:E,'Parametry a typy produktů'!A:B,"Parametr nenalezen"))</f>
        <v>Číselníková hodnota</v>
      </c>
      <c r="D128">
        <v>0</v>
      </c>
      <c r="E128" s="30" t="str">
        <f>IF('CZ Alfanumerické hodnoty'!B128="","",HLOOKUP('CZ Alfanumerické hodnoty'!E128,'Parametry a typy produktů'!$F$1:$CW$3,3,0))</f>
        <v>Laptop sleeves</v>
      </c>
      <c r="F128" s="43" t="str">
        <f>IF($B128="","",IFERROR(IF(VLOOKUP($B128,$B$2:$O127,5,0)="","",VLOOKUP($B128,$B$2:$O127,5,0)),""))</f>
        <v>Black</v>
      </c>
      <c r="G128" s="43" t="str">
        <f>IF($B128="","",IFERROR(IF(VLOOKUP($B128,$B$2:$O127,6,0)="","",VLOOKUP($B128,$B$2:$O127,6,0)),""))</f>
        <v>Grey</v>
      </c>
      <c r="H128" s="43" t="str">
        <f>IF($B128="","",IFERROR(IF(VLOOKUP($B128,$B$2:$O127,7,0)="","",VLOOKUP($B128,$B$2:$O127,7,0)),""))</f>
        <v>Blue</v>
      </c>
      <c r="I128" s="43" t="str">
        <f>IF($B128="","",IFERROR(IF(VLOOKUP($B128,$B$2:$O127,8,0)="","",VLOOKUP($B128,$B$2:$O127,8,0)),""))</f>
        <v>Red</v>
      </c>
      <c r="J128" s="43" t="str">
        <f>IF($B128="","",IFERROR(IF(VLOOKUP($B128,$B$2:$O127,9,0)="","",VLOOKUP($B128,$B$2:$O127,9,0)),""))</f>
        <v>Green</v>
      </c>
      <c r="K128" s="43" t="str">
        <f>IF($B128="","",IFERROR(IF(VLOOKUP($B128,$B$2:$O127,10,0)="","",VLOOKUP($B128,$B$2:$O127,10,0)),""))</f>
        <v>Yellow</v>
      </c>
      <c r="L128" s="43" t="str">
        <f>IF($B128="","",IFERROR(IF(VLOOKUP($B128,$B$2:$O127,11,0)="","",VLOOKUP($B128,$B$2:$O127,11,0)),""))</f>
        <v>Orange</v>
      </c>
      <c r="M128" s="43" t="str">
        <f>IF($B128="","",IFERROR(IF(VLOOKUP($B128,$B$2:$O127,12,0)="","",VLOOKUP($B128,$B$2:$O127,12,0)),""))</f>
        <v>Pink</v>
      </c>
      <c r="N128" s="43" t="str">
        <f>IF($B128="","",IFERROR(IF(VLOOKUP($B128,$B$2:$O127,13,0)="","",VLOOKUP($B128,$B$2:$O127,13,0)),""))</f>
        <v>Other</v>
      </c>
      <c r="O128" s="43" t="str">
        <f>IF($B128="","",IFERROR(IF(VLOOKUP($B128,$B$2:$O127,14,0)="","",VLOOKUP($B128,$B$2:$O127,14,0)),""))</f>
        <v>Multicolour</v>
      </c>
    </row>
    <row r="129" spans="1:15" x14ac:dyDescent="0.25">
      <c r="A129" t="str" cm="1">
        <f t="array" ref="A129">IF(OR(B129="",E129=""),"",CONCATENATE(IFERROR(IF(SEARCH(B129,_xlfn.TEXTJOIN(",",TRUE,IF(E$2:E128=E129,B$2:B128,"")))&gt;0,"Duplikát parametru","Parametr OK"),"Parametr OK"),"; ",MATCH(B129,B:B,0)))</f>
        <v>Parametr OK; 124</v>
      </c>
      <c r="B129" t="str">
        <f>IF('CZ Alfanumerické hodnoty'!B129="","",VLOOKUP('CZ Alfanumerické hodnoty'!B129,'Parametry a typy produktů'!C:E,3,0))</f>
        <v>Laptop size</v>
      </c>
      <c r="C129" s="13" t="str" cm="1">
        <f t="array" ref="C129:D129">IF(A129="","",_xlfn.XLOOKUP(B129,'Parametry a typy produktů'!E:E,'Parametry a typy produktů'!A:B,"Parametr nenalezen"))</f>
        <v>Číselníková hodnota</v>
      </c>
      <c r="D129">
        <v>0</v>
      </c>
      <c r="E129" s="30" t="str">
        <f>IF('CZ Alfanumerické hodnoty'!B129="","",HLOOKUP('CZ Alfanumerické hodnoty'!E129,'Parametry a typy produktů'!$F$1:$CW$3,3,0))</f>
        <v>Laptop sleeves</v>
      </c>
      <c r="F129" s="43" t="str">
        <f>IF($B129="","",IFERROR(IF(VLOOKUP($B129,$B$2:$O128,5,0)="","",VLOOKUP($B129,$B$2:$O128,5,0)),""))</f>
        <v>11'' and less</v>
      </c>
      <c r="G129" s="43" t="str">
        <f>IF($B129="","",IFERROR(IF(VLOOKUP($B129,$B$2:$O128,6,0)="","",VLOOKUP($B129,$B$2:$O128,6,0)),""))</f>
        <v>12''</v>
      </c>
      <c r="H129" s="43" t="str">
        <f>IF($B129="","",IFERROR(IF(VLOOKUP($B129,$B$2:$O128,7,0)="","",VLOOKUP($B129,$B$2:$O128,7,0)),""))</f>
        <v>13''</v>
      </c>
      <c r="I129" s="43" t="str">
        <f>IF($B129="","",IFERROR(IF(VLOOKUP($B129,$B$2:$O128,8,0)="","",VLOOKUP($B129,$B$2:$O128,8,0)),""))</f>
        <v>14''</v>
      </c>
      <c r="J129" s="43" t="str">
        <f>IF($B129="","",IFERROR(IF(VLOOKUP($B129,$B$2:$O128,9,0)="","",VLOOKUP($B129,$B$2:$O128,9,0)),""))</f>
        <v>15-16''</v>
      </c>
      <c r="K129" s="43" t="str">
        <f>IF($B129="","",IFERROR(IF(VLOOKUP($B129,$B$2:$O128,10,0)="","",VLOOKUP($B129,$B$2:$O128,10,0)),""))</f>
        <v>17'' and more</v>
      </c>
      <c r="L129" s="43" t="str">
        <f>IF($B129="","",IFERROR(IF(VLOOKUP($B129,$B$2:$O128,11,0)="","",VLOOKUP($B129,$B$2:$O128,11,0)),""))</f>
        <v>MacBook 11''</v>
      </c>
      <c r="M129" s="43" t="str">
        <f>IF($B129="","",IFERROR(IF(VLOOKUP($B129,$B$2:$O128,12,0)="","",VLOOKUP($B129,$B$2:$O128,12,0)),""))</f>
        <v>MacBook 13''</v>
      </c>
      <c r="N129" s="43" t="str">
        <f>IF($B129="","",IFERROR(IF(VLOOKUP($B129,$B$2:$O128,13,0)="","",VLOOKUP($B129,$B$2:$O128,13,0)),""))</f>
        <v>MacBook 16''</v>
      </c>
      <c r="O129" s="43" t="str">
        <f>IF($B129="","",IFERROR(IF(VLOOKUP($B129,$B$2:$O128,14,0)="","",VLOOKUP($B129,$B$2:$O128,14,0)),""))</f>
        <v/>
      </c>
    </row>
    <row r="130" spans="1:15" x14ac:dyDescent="0.25">
      <c r="A130" t="str" cm="1">
        <f t="array" ref="A130">IF(OR(B130="",E130=""),"",CONCATENATE(IFERROR(IF(SEARCH(B130,_xlfn.TEXTJOIN(",",TRUE,IF(E$2:E129=E130,B$2:B129,"")))&gt;0,"Duplikát parametru","Parametr OK"),"Parametr OK"),"; ",MATCH(B130,B:B,0)))</f>
        <v>Parametr OK; 130</v>
      </c>
      <c r="B130" t="str">
        <f>IF('CZ Alfanumerické hodnoty'!B130="","",VLOOKUP('CZ Alfanumerické hodnoty'!B130,'Parametry a typy produktů'!C:E,3,0))</f>
        <v>Tablet size</v>
      </c>
      <c r="C130" s="13" t="str" cm="1">
        <f t="array" ref="C130:D130">IF(A130="","",_xlfn.XLOOKUP(B130,'Parametry a typy produktů'!E:E,'Parametry a typy produktů'!A:B,"Parametr nenalezen"))</f>
        <v>Číselníková hodnota</v>
      </c>
      <c r="D130">
        <v>0</v>
      </c>
      <c r="E130" s="30" t="str">
        <f>IF('CZ Alfanumerické hodnoty'!B130="","",HLOOKUP('CZ Alfanumerické hodnoty'!E130,'Parametry a typy produktů'!$F$1:$CW$3,3,0))</f>
        <v>Tablet cases</v>
      </c>
      <c r="F130" s="43" t="s">
        <v>960</v>
      </c>
      <c r="G130" s="43" t="s">
        <v>961</v>
      </c>
      <c r="H130" s="43" t="s">
        <v>962</v>
      </c>
      <c r="I130" s="43" t="str">
        <f>IF($B130="","",IFERROR(IF(VLOOKUP($B130,$B$2:$O129,8,0)="","",VLOOKUP($B130,$B$2:$O129,8,0)),""))</f>
        <v/>
      </c>
      <c r="J130" s="43" t="str">
        <f>IF($B130="","",IFERROR(IF(VLOOKUP($B130,$B$2:$O129,9,0)="","",VLOOKUP($B130,$B$2:$O129,9,0)),""))</f>
        <v/>
      </c>
      <c r="K130" s="43" t="str">
        <f>IF($B130="","",IFERROR(IF(VLOOKUP($B130,$B$2:$O129,10,0)="","",VLOOKUP($B130,$B$2:$O129,10,0)),""))</f>
        <v/>
      </c>
      <c r="L130" s="43" t="str">
        <f>IF($B130="","",IFERROR(IF(VLOOKUP($B130,$B$2:$O129,11,0)="","",VLOOKUP($B130,$B$2:$O129,11,0)),""))</f>
        <v/>
      </c>
      <c r="M130" s="43" t="str">
        <f>IF($B130="","",IFERROR(IF(VLOOKUP($B130,$B$2:$O129,12,0)="","",VLOOKUP($B130,$B$2:$O129,12,0)),""))</f>
        <v/>
      </c>
      <c r="N130" s="43" t="str">
        <f>IF($B130="","",IFERROR(IF(VLOOKUP($B130,$B$2:$O129,13,0)="","",VLOOKUP($B130,$B$2:$O129,13,0)),""))</f>
        <v/>
      </c>
      <c r="O130" s="43" t="str">
        <f>IF($B130="","",IFERROR(IF(VLOOKUP($B130,$B$2:$O129,14,0)="","",VLOOKUP($B130,$B$2:$O129,14,0)),""))</f>
        <v/>
      </c>
    </row>
    <row r="131" spans="1:15" x14ac:dyDescent="0.25">
      <c r="A131" t="str" cm="1">
        <f t="array" ref="A131">IF(OR(B131="",E131=""),"",CONCATENATE(IFERROR(IF(SEARCH(B131,_xlfn.TEXTJOIN(",",TRUE,IF(E$2:E130=E131,B$2:B130,"")))&gt;0,"Duplikát parametru","Parametr OK"),"Parametr OK"),"; ",MATCH(B131,B:B,0)))</f>
        <v>Parametr OK; 131</v>
      </c>
      <c r="B131" t="str">
        <f>IF('CZ Alfanumerické hodnoty'!B131="","",VLOOKUP('CZ Alfanumerické hodnoty'!B131,'Parametry a typy produktů'!C:E,3,0))</f>
        <v>Category</v>
      </c>
      <c r="C131" s="13" t="str" cm="1">
        <f t="array" ref="C131:D131">IF(A131="","",_xlfn.XLOOKUP(B131,'Parametry a typy produktů'!E:E,'Parametry a typy produktů'!A:B,"Parametr nenalezen"))</f>
        <v>Číselníková hodnota</v>
      </c>
      <c r="D131">
        <v>0</v>
      </c>
      <c r="E131" s="30" t="str">
        <f>IF('CZ Alfanumerické hodnoty'!B131="","",HLOOKUP('CZ Alfanumerické hodnoty'!E131,'Parametry a typy produktů'!$F$1:$CW$3,3,0))</f>
        <v>Tablet cases</v>
      </c>
      <c r="F131" s="43" t="s">
        <v>891</v>
      </c>
      <c r="G131" s="43" t="s">
        <v>892</v>
      </c>
      <c r="H131" s="43" t="s">
        <v>893</v>
      </c>
      <c r="I131" s="43" t="str">
        <f>IF($B131="","",IFERROR(IF(VLOOKUP($B131,$B$2:$O130,8,0)="","",VLOOKUP($B131,$B$2:$O130,8,0)),""))</f>
        <v/>
      </c>
      <c r="J131" s="43" t="str">
        <f>IF($B131="","",IFERROR(IF(VLOOKUP($B131,$B$2:$O130,9,0)="","",VLOOKUP($B131,$B$2:$O130,9,0)),""))</f>
        <v/>
      </c>
      <c r="K131" s="43" t="str">
        <f>IF($B131="","",IFERROR(IF(VLOOKUP($B131,$B$2:$O130,10,0)="","",VLOOKUP($B131,$B$2:$O130,10,0)),""))</f>
        <v/>
      </c>
      <c r="L131" s="43" t="str">
        <f>IF($B131="","",IFERROR(IF(VLOOKUP($B131,$B$2:$O130,11,0)="","",VLOOKUP($B131,$B$2:$O130,11,0)),""))</f>
        <v/>
      </c>
      <c r="M131" s="43" t="str">
        <f>IF($B131="","",IFERROR(IF(VLOOKUP($B131,$B$2:$O130,12,0)="","",VLOOKUP($B131,$B$2:$O130,12,0)),""))</f>
        <v/>
      </c>
      <c r="N131" s="43" t="str">
        <f>IF($B131="","",IFERROR(IF(VLOOKUP($B131,$B$2:$O130,13,0)="","",VLOOKUP($B131,$B$2:$O130,13,0)),""))</f>
        <v/>
      </c>
      <c r="O131" s="43" t="str">
        <f>IF($B131="","",IFERROR(IF(VLOOKUP($B131,$B$2:$O130,14,0)="","",VLOOKUP($B131,$B$2:$O130,14,0)),""))</f>
        <v/>
      </c>
    </row>
    <row r="132" spans="1:15" x14ac:dyDescent="0.25">
      <c r="A132" t="str" cm="1">
        <f t="array" ref="A132">IF(OR(B132="",E132=""),"",CONCATENATE(IFERROR(IF(SEARCH(B132,_xlfn.TEXTJOIN(",",TRUE,IF(E$2:E131=E132,B$2:B131,"")))&gt;0,"Duplikát parametru","Parametr OK"),"Parametr OK"),"; ",MATCH(B132,B:B,0)))</f>
        <v>Parametr OK; 132</v>
      </c>
      <c r="B132" t="str">
        <f>IF('CZ Alfanumerické hodnoty'!B132="","",VLOOKUP('CZ Alfanumerické hodnoty'!B132,'Parametry a typy produktů'!C:E,3,0))</f>
        <v>Backpack category</v>
      </c>
      <c r="C132" s="13" t="str" cm="1">
        <f t="array" ref="C132:D132">IF(A132="","",_xlfn.XLOOKUP(B132,'Parametry a typy produktů'!E:E,'Parametry a typy produktů'!A:B,"Parametr nenalezen"))</f>
        <v>Číselníková hodnota</v>
      </c>
      <c r="D132">
        <v>0</v>
      </c>
      <c r="E132" s="30" t="str">
        <f>IF('CZ Alfanumerické hodnoty'!B132="","",HLOOKUP('CZ Alfanumerické hodnoty'!E132,'Parametry a typy produktů'!$F$1:$CW$3,3,0))</f>
        <v>Backpacks</v>
      </c>
      <c r="F132" s="43" t="s">
        <v>870</v>
      </c>
      <c r="G132" s="43" t="s">
        <v>904</v>
      </c>
      <c r="H132" s="43" t="s">
        <v>905</v>
      </c>
      <c r="I132" s="46" t="s">
        <v>906</v>
      </c>
      <c r="J132" s="43" t="s">
        <v>253</v>
      </c>
      <c r="K132" s="43" t="str">
        <f>IF($B132="","",IFERROR(IF(VLOOKUP($B132,$B$2:$O131,10,0)="","",VLOOKUP($B132,$B$2:$O131,10,0)),""))</f>
        <v/>
      </c>
      <c r="L132" s="43" t="str">
        <f>IF($B132="","",IFERROR(IF(VLOOKUP($B132,$B$2:$O131,11,0)="","",VLOOKUP($B132,$B$2:$O131,11,0)),""))</f>
        <v/>
      </c>
      <c r="M132" s="43" t="str">
        <f>IF($B132="","",IFERROR(IF(VLOOKUP($B132,$B$2:$O131,12,0)="","",VLOOKUP($B132,$B$2:$O131,12,0)),""))</f>
        <v/>
      </c>
      <c r="N132" s="43" t="str">
        <f>IF($B132="","",IFERROR(IF(VLOOKUP($B132,$B$2:$O131,13,0)="","",VLOOKUP($B132,$B$2:$O131,13,0)),""))</f>
        <v/>
      </c>
      <c r="O132" s="43" t="str">
        <f>IF($B132="","",IFERROR(IF(VLOOKUP($B132,$B$2:$O131,14,0)="","",VLOOKUP($B132,$B$2:$O131,14,0)),""))</f>
        <v/>
      </c>
    </row>
    <row r="133" spans="1:15" x14ac:dyDescent="0.25">
      <c r="A133" t="str" cm="1">
        <f t="array" ref="A133">IF(OR(B133="",E133=""),"",CONCATENATE(IFERROR(IF(SEARCH(B133,_xlfn.TEXTJOIN(",",TRUE,IF(E$2:E132=E133,B$2:B132,"")))&gt;0,"Duplikát parametru","Parametr OK"),"Parametr OK"),"; ",MATCH(B133,B:B,0)))</f>
        <v>Parametr OK; 133</v>
      </c>
      <c r="B133" t="str">
        <f>IF('CZ Alfanumerické hodnoty'!B133="","",VLOOKUP('CZ Alfanumerické hodnoty'!B133,'Parametry a typy produktů'!C:E,3,0))</f>
        <v>Case category</v>
      </c>
      <c r="C133" s="13" t="str" cm="1">
        <f t="array" ref="C133:D133">IF(A133="","",_xlfn.XLOOKUP(B133,'Parametry a typy produktů'!E:E,'Parametry a typy produktů'!A:B,"Parametr nenalezen"))</f>
        <v>Číselníková hodnota</v>
      </c>
      <c r="D133">
        <v>0</v>
      </c>
      <c r="E133" s="30" t="str">
        <f>IF('CZ Alfanumerické hodnoty'!B133="","",HLOOKUP('CZ Alfanumerické hodnoty'!E133,'Parametry a typy produktů'!$F$1:$CW$3,3,0))</f>
        <v>Cases</v>
      </c>
      <c r="F133" s="43" t="s">
        <v>939</v>
      </c>
      <c r="G133" s="43" t="s">
        <v>938</v>
      </c>
      <c r="H133" s="43" t="s">
        <v>937</v>
      </c>
      <c r="I133" s="43" t="s">
        <v>940</v>
      </c>
      <c r="J133" s="43" t="s">
        <v>941</v>
      </c>
      <c r="K133" s="43" t="s">
        <v>942</v>
      </c>
      <c r="L133" s="43" t="s">
        <v>253</v>
      </c>
      <c r="M133" s="43" t="str">
        <f>IF($B133="","",IFERROR(IF(VLOOKUP($B133,$B$2:$O132,12,0)="","",VLOOKUP($B133,$B$2:$O132,12,0)),""))</f>
        <v/>
      </c>
      <c r="N133" s="43" t="str">
        <f>IF($B133="","",IFERROR(IF(VLOOKUP($B133,$B$2:$O132,13,0)="","",VLOOKUP($B133,$B$2:$O132,13,0)),""))</f>
        <v/>
      </c>
      <c r="O133" s="43" t="str">
        <f>IF($B133="","",IFERROR(IF(VLOOKUP($B133,$B$2:$O132,14,0)="","",VLOOKUP($B133,$B$2:$O132,14,0)),""))</f>
        <v/>
      </c>
    </row>
    <row r="134" spans="1:15" x14ac:dyDescent="0.25">
      <c r="A134" t="str" cm="1">
        <f t="array" ref="A134">IF(OR(B134="",E134=""),"",CONCATENATE(IFERROR(IF(SEARCH(B134,_xlfn.TEXTJOIN(",",TRUE,IF(E$2:E133=E134,B$2:B133,"")))&gt;0,"Duplikát parametru","Parametr OK"),"Parametr OK"),"; ",MATCH(B134,B:B,0)))</f>
        <v>Parametr OK; 134</v>
      </c>
      <c r="B134" t="str">
        <f>IF('CZ Alfanumerické hodnoty'!B134="","",VLOOKUP('CZ Alfanumerické hodnoty'!B134,'Parametry a typy produktů'!C:E,3,0))</f>
        <v>Bag category</v>
      </c>
      <c r="C134" s="13" t="str" cm="1">
        <f t="array" ref="C134:D134">IF(A134="","",_xlfn.XLOOKUP(B134,'Parametry a typy produktů'!E:E,'Parametry a typy produktů'!A:B,"Parametr nenalezen"))</f>
        <v>Číselníková hodnota</v>
      </c>
      <c r="D134">
        <v>0</v>
      </c>
      <c r="E134" s="30" t="str">
        <f>IF('CZ Alfanumerické hodnoty'!B134="","",HLOOKUP('CZ Alfanumerické hodnoty'!E134,'Parametry a typy produktů'!$F$1:$CW$3,3,0))</f>
        <v>Bags</v>
      </c>
      <c r="F134" s="43" t="s">
        <v>934</v>
      </c>
      <c r="G134" s="43" t="s">
        <v>935</v>
      </c>
      <c r="H134" s="43" t="s">
        <v>936</v>
      </c>
      <c r="I134" s="43" t="s">
        <v>253</v>
      </c>
      <c r="J134" s="43" t="str">
        <f>IF($B134="","",IFERROR(IF(VLOOKUP($B134,$B$2:$O133,9,0)="","",VLOOKUP($B134,$B$2:$O133,9,0)),""))</f>
        <v/>
      </c>
      <c r="K134" s="43" t="str">
        <f>IF($B134="","",IFERROR(IF(VLOOKUP($B134,$B$2:$O133,10,0)="","",VLOOKUP($B134,$B$2:$O133,10,0)),""))</f>
        <v/>
      </c>
      <c r="L134" s="43" t="str">
        <f>IF($B134="","",IFERROR(IF(VLOOKUP($B134,$B$2:$O133,11,0)="","",VLOOKUP($B134,$B$2:$O133,11,0)),""))</f>
        <v/>
      </c>
      <c r="M134" s="43" t="str">
        <f>IF($B134="","",IFERROR(IF(VLOOKUP($B134,$B$2:$O133,12,0)="","",VLOOKUP($B134,$B$2:$O133,12,0)),""))</f>
        <v/>
      </c>
      <c r="N134" s="43" t="str">
        <f>IF($B134="","",IFERROR(IF(VLOOKUP($B134,$B$2:$O133,13,0)="","",VLOOKUP($B134,$B$2:$O133,13,0)),""))</f>
        <v/>
      </c>
      <c r="O134" s="43" t="str">
        <f>IF($B134="","",IFERROR(IF(VLOOKUP($B134,$B$2:$O133,14,0)="","",VLOOKUP($B134,$B$2:$O133,14,0)),""))</f>
        <v/>
      </c>
    </row>
    <row r="135" spans="1:15" x14ac:dyDescent="0.25">
      <c r="A135" t="str" cm="1">
        <f t="array" ref="A135">IF(OR(B135="",E135=""),"",CONCATENATE(IFERROR(IF(SEARCH(B135,_xlfn.TEXTJOIN(",",TRUE,IF(E$2:E134=E135,B$2:B134,"")))&gt;0,"Duplikát parametru","Parametr OK"),"Parametr OK"),"; ",MATCH(B135,B:B,0)))</f>
        <v>Parametr OK; 125</v>
      </c>
      <c r="B135" t="str">
        <f>IF('CZ Alfanumerické hodnoty'!B135="","",VLOOKUP('CZ Alfanumerické hodnoty'!B135,'Parametry a typy produktů'!C:E,3,0))</f>
        <v>Colour</v>
      </c>
      <c r="C135" s="13" t="str" cm="1">
        <f t="array" ref="C135:D135">IF(A135="","",_xlfn.XLOOKUP(B135,'Parametry a typy produktů'!E:E,'Parametry a typy produktů'!A:B,"Parametr nenalezen"))</f>
        <v>Číselníková hodnota</v>
      </c>
      <c r="D135">
        <v>0</v>
      </c>
      <c r="E135" s="30" t="str">
        <f>IF('CZ Alfanumerické hodnoty'!B135="","",HLOOKUP('CZ Alfanumerické hodnoty'!E135,'Parametry a typy produktů'!$F$1:$CW$3,3,0))</f>
        <v>Luggage</v>
      </c>
      <c r="F135" s="43" t="str">
        <f>IF($B135="","",IFERROR(IF(VLOOKUP($B135,$B$2:$O134,5,0)="","",VLOOKUP($B135,$B$2:$O134,5,0)),""))</f>
        <v>Black</v>
      </c>
      <c r="G135" s="43" t="str">
        <f>IF($B135="","",IFERROR(IF(VLOOKUP($B135,$B$2:$O134,6,0)="","",VLOOKUP($B135,$B$2:$O134,6,0)),""))</f>
        <v>Grey</v>
      </c>
      <c r="H135" s="43" t="str">
        <f>IF($B135="","",IFERROR(IF(VLOOKUP($B135,$B$2:$O134,7,0)="","",VLOOKUP($B135,$B$2:$O134,7,0)),""))</f>
        <v>Blue</v>
      </c>
      <c r="I135" s="43" t="str">
        <f>IF($B135="","",IFERROR(IF(VLOOKUP($B135,$B$2:$O134,8,0)="","",VLOOKUP($B135,$B$2:$O134,8,0)),""))</f>
        <v>Red</v>
      </c>
      <c r="J135" s="43" t="str">
        <f>IF($B135="","",IFERROR(IF(VLOOKUP($B135,$B$2:$O134,9,0)="","",VLOOKUP($B135,$B$2:$O134,9,0)),""))</f>
        <v>Green</v>
      </c>
      <c r="K135" s="43" t="str">
        <f>IF($B135="","",IFERROR(IF(VLOOKUP($B135,$B$2:$O134,10,0)="","",VLOOKUP($B135,$B$2:$O134,10,0)),""))</f>
        <v>Yellow</v>
      </c>
      <c r="L135" s="43" t="str">
        <f>IF($B135="","",IFERROR(IF(VLOOKUP($B135,$B$2:$O134,11,0)="","",VLOOKUP($B135,$B$2:$O134,11,0)),""))</f>
        <v>Orange</v>
      </c>
      <c r="M135" s="43" t="str">
        <f>IF($B135="","",IFERROR(IF(VLOOKUP($B135,$B$2:$O134,12,0)="","",VLOOKUP($B135,$B$2:$O134,12,0)),""))</f>
        <v>Pink</v>
      </c>
      <c r="N135" s="43" t="str">
        <f>IF($B135="","",IFERROR(IF(VLOOKUP($B135,$B$2:$O134,13,0)="","",VLOOKUP($B135,$B$2:$O134,13,0)),""))</f>
        <v>Other</v>
      </c>
      <c r="O135" s="43" t="str">
        <f>IF($B135="","",IFERROR(IF(VLOOKUP($B135,$B$2:$O134,14,0)="","",VLOOKUP($B135,$B$2:$O134,14,0)),""))</f>
        <v>Multicolour</v>
      </c>
    </row>
    <row r="136" spans="1:15" x14ac:dyDescent="0.25">
      <c r="A136" t="str" cm="1">
        <f t="array" ref="A136">IF(OR(B136="",E136=""),"",CONCATENATE(IFERROR(IF(SEARCH(B136,_xlfn.TEXTJOIN(",",TRUE,IF(E$2:E135=E136,B$2:B135,"")))&gt;0,"Duplikát parametru","Parametr OK"),"Parametr OK"),"; ",MATCH(B136,B:B,0)))</f>
        <v>Parametr OK; 136</v>
      </c>
      <c r="B136" t="str">
        <f>IF('CZ Alfanumerické hodnoty'!B136="","",VLOOKUP('CZ Alfanumerické hodnoty'!B136,'Parametry a typy produktů'!C:E,3,0))</f>
        <v>Luggage category</v>
      </c>
      <c r="C136" s="13" t="str" cm="1">
        <f t="array" ref="C136:D136">IF(A136="","",_xlfn.XLOOKUP(B136,'Parametry a typy produktů'!E:E,'Parametry a typy produktů'!A:B,"Parametr nenalezen"))</f>
        <v>Číselníková hodnota</v>
      </c>
      <c r="D136">
        <v>0</v>
      </c>
      <c r="E136" s="30" t="str">
        <f>IF('CZ Alfanumerické hodnoty'!B136="","",HLOOKUP('CZ Alfanumerické hodnoty'!E136,'Parametry a typy produktů'!$F$1:$CW$3,3,0))</f>
        <v>Luggage</v>
      </c>
      <c r="F136" s="43" t="s">
        <v>955</v>
      </c>
      <c r="G136" s="43" t="s">
        <v>956</v>
      </c>
      <c r="H136" s="43" t="s">
        <v>957</v>
      </c>
      <c r="I136" s="43" t="s">
        <v>958</v>
      </c>
      <c r="J136" s="43" t="s">
        <v>253</v>
      </c>
      <c r="K136" s="43" t="str">
        <f>IF($B136="","",IFERROR(IF(VLOOKUP($B136,$B$2:$O135,10,0)="","",VLOOKUP($B136,$B$2:$O135,10,0)),""))</f>
        <v/>
      </c>
      <c r="L136" s="43" t="str">
        <f>IF($B136="","",IFERROR(IF(VLOOKUP($B136,$B$2:$O135,11,0)="","",VLOOKUP($B136,$B$2:$O135,11,0)),""))</f>
        <v/>
      </c>
      <c r="M136" s="43" t="str">
        <f>IF($B136="","",IFERROR(IF(VLOOKUP($B136,$B$2:$O135,12,0)="","",VLOOKUP($B136,$B$2:$O135,12,0)),""))</f>
        <v/>
      </c>
      <c r="N136" s="43" t="str">
        <f>IF($B136="","",IFERROR(IF(VLOOKUP($B136,$B$2:$O135,13,0)="","",VLOOKUP($B136,$B$2:$O135,13,0)),""))</f>
        <v/>
      </c>
      <c r="O136" s="43" t="str">
        <f>IF($B136="","",IFERROR(IF(VLOOKUP($B136,$B$2:$O135,14,0)="","",VLOOKUP($B136,$B$2:$O135,14,0)),""))</f>
        <v/>
      </c>
    </row>
    <row r="137" spans="1:15" x14ac:dyDescent="0.25">
      <c r="A137" t="str" cm="1">
        <f t="array" ref="A137">IF(OR(B137="",E137=""),"",CONCATENATE(IFERROR(IF(SEARCH(B137,_xlfn.TEXTJOIN(",",TRUE,IF(E$2:E136=E137,B$2:B136,"")))&gt;0,"Duplikát parametru","Parametr OK"),"Parametr OK"),"; ",MATCH(B137,B:B,0)))</f>
        <v/>
      </c>
      <c r="B137" t="str">
        <f>IF('CZ Alfanumerické hodnoty'!B137="","",VLOOKUP('CZ Alfanumerické hodnoty'!B137,'Parametry a typy produktů'!C:E,3,0))</f>
        <v/>
      </c>
      <c r="C137" s="13" t="str" cm="1">
        <f t="array" ref="C137">IF(A137="","",_xlfn.XLOOKUP(B137,'Parametry a typy produktů'!E:E,'Parametry a typy produktů'!A:B,"Parametr nenalezen"))</f>
        <v/>
      </c>
      <c r="E137" s="30" t="str">
        <f>IF('CZ Alfanumerické hodnoty'!B137="","",HLOOKUP('CZ Alfanumerické hodnoty'!E137,'Parametry a typy produktů'!$F$1:$CW$3,3,0))</f>
        <v/>
      </c>
      <c r="F137" s="43" t="str">
        <f>IF($B137="","",IFERROR(IF(VLOOKUP($B137,$B$2:$O136,5,0)="","",VLOOKUP($B137,$B$2:$O136,5,0)),""))</f>
        <v/>
      </c>
      <c r="G137" s="43" t="str">
        <f>IF($B137="","",IFERROR(IF(VLOOKUP($B137,$B$2:$O136,6,0)="","",VLOOKUP($B137,$B$2:$O136,6,0)),""))</f>
        <v/>
      </c>
      <c r="H137" s="43" t="str">
        <f>IF($B137="","",IFERROR(IF(VLOOKUP($B137,$B$2:$O136,7,0)="","",VLOOKUP($B137,$B$2:$O136,7,0)),""))</f>
        <v/>
      </c>
      <c r="I137" s="43" t="str">
        <f>IF($B137="","",IFERROR(IF(VLOOKUP($B137,$B$2:$O136,8,0)="","",VLOOKUP($B137,$B$2:$O136,8,0)),""))</f>
        <v/>
      </c>
      <c r="J137" s="43" t="str">
        <f>IF($B137="","",IFERROR(IF(VLOOKUP($B137,$B$2:$O136,9,0)="","",VLOOKUP($B137,$B$2:$O136,9,0)),""))</f>
        <v/>
      </c>
      <c r="K137" s="43" t="str">
        <f>IF($B137="","",IFERROR(IF(VLOOKUP($B137,$B$2:$O136,10,0)="","",VLOOKUP($B137,$B$2:$O136,10,0)),""))</f>
        <v/>
      </c>
      <c r="L137" s="43" t="str">
        <f>IF($B137="","",IFERROR(IF(VLOOKUP($B137,$B$2:$O136,11,0)="","",VLOOKUP($B137,$B$2:$O136,11,0)),""))</f>
        <v/>
      </c>
      <c r="M137" s="43" t="str">
        <f>IF($B137="","",IFERROR(IF(VLOOKUP($B137,$B$2:$O136,12,0)="","",VLOOKUP($B137,$B$2:$O136,12,0)),""))</f>
        <v/>
      </c>
      <c r="N137" s="43" t="str">
        <f>IF($B137="","",IFERROR(IF(VLOOKUP($B137,$B$2:$O136,13,0)="","",VLOOKUP($B137,$B$2:$O136,13,0)),""))</f>
        <v/>
      </c>
      <c r="O137" s="43" t="str">
        <f>IF($B137="","",IFERROR(IF(VLOOKUP($B137,$B$2:$O136,14,0)="","",VLOOKUP($B137,$B$2:$O136,14,0)),""))</f>
        <v/>
      </c>
    </row>
    <row r="138" spans="1:15" x14ac:dyDescent="0.25">
      <c r="A138" t="str" cm="1">
        <f t="array" ref="A138">IF(OR(B138="",E138=""),"",CONCATENATE(IFERROR(IF(SEARCH(B138,_xlfn.TEXTJOIN(",",TRUE,IF(E$2:E137=E138,B$2:B137,"")))&gt;0,"Duplikát parametru","Parametr OK"),"Parametr OK"),"; ",MATCH(B138,B:B,0)))</f>
        <v/>
      </c>
      <c r="B138" t="str">
        <f>IF('CZ Alfanumerické hodnoty'!B138="","",VLOOKUP('CZ Alfanumerické hodnoty'!B138,'Parametry a typy produktů'!C:E,3,0))</f>
        <v/>
      </c>
      <c r="C138" s="13" t="str" cm="1">
        <f t="array" ref="C138">IF(A138="","",_xlfn.XLOOKUP(B138,'Parametry a typy produktů'!E:E,'Parametry a typy produktů'!A:B,"Parametr nenalezen"))</f>
        <v/>
      </c>
      <c r="E138" s="30" t="str">
        <f>IF('CZ Alfanumerické hodnoty'!B138="","",HLOOKUP('CZ Alfanumerické hodnoty'!E138,'Parametry a typy produktů'!$F$1:$CW$3,3,0))</f>
        <v/>
      </c>
      <c r="F138" s="43" t="str">
        <f>IF($B138="","",IFERROR(IF(VLOOKUP($B138,$B$2:$O137,5,0)="","",VLOOKUP($B138,$B$2:$O137,5,0)),""))</f>
        <v/>
      </c>
      <c r="G138" s="43" t="str">
        <f>IF($B138="","",IFERROR(IF(VLOOKUP($B138,$B$2:$O137,6,0)="","",VLOOKUP($B138,$B$2:$O137,6,0)),""))</f>
        <v/>
      </c>
      <c r="H138" s="43" t="str">
        <f>IF($B138="","",IFERROR(IF(VLOOKUP($B138,$B$2:$O137,7,0)="","",VLOOKUP($B138,$B$2:$O137,7,0)),""))</f>
        <v/>
      </c>
      <c r="I138" s="43" t="str">
        <f>IF($B138="","",IFERROR(IF(VLOOKUP($B138,$B$2:$O137,8,0)="","",VLOOKUP($B138,$B$2:$O137,8,0)),""))</f>
        <v/>
      </c>
      <c r="J138" s="43" t="str">
        <f>IF($B138="","",IFERROR(IF(VLOOKUP($B138,$B$2:$O137,9,0)="","",VLOOKUP($B138,$B$2:$O137,9,0)),""))</f>
        <v/>
      </c>
      <c r="K138" s="43" t="str">
        <f>IF($B138="","",IFERROR(IF(VLOOKUP($B138,$B$2:$O137,10,0)="","",VLOOKUP($B138,$B$2:$O137,10,0)),""))</f>
        <v/>
      </c>
      <c r="L138" s="43" t="str">
        <f>IF($B138="","",IFERROR(IF(VLOOKUP($B138,$B$2:$O137,11,0)="","",VLOOKUP($B138,$B$2:$O137,11,0)),""))</f>
        <v/>
      </c>
      <c r="M138" s="43" t="str">
        <f>IF($B138="","",IFERROR(IF(VLOOKUP($B138,$B$2:$O137,12,0)="","",VLOOKUP($B138,$B$2:$O137,12,0)),""))</f>
        <v/>
      </c>
      <c r="N138" s="43" t="str">
        <f>IF($B138="","",IFERROR(IF(VLOOKUP($B138,$B$2:$O137,13,0)="","",VLOOKUP($B138,$B$2:$O137,13,0)),""))</f>
        <v/>
      </c>
      <c r="O138" s="43" t="str">
        <f>IF($B138="","",IFERROR(IF(VLOOKUP($B138,$B$2:$O137,14,0)="","",VLOOKUP($B138,$B$2:$O137,14,0)),""))</f>
        <v/>
      </c>
    </row>
    <row r="139" spans="1:15" x14ac:dyDescent="0.25">
      <c r="A139" t="str" cm="1">
        <f t="array" ref="A139">IF(OR(B139="",E139=""),"",CONCATENATE(IFERROR(IF(SEARCH(B139,_xlfn.TEXTJOIN(",",TRUE,IF(E$2:E138=E139,B$2:B138,"")))&gt;0,"Duplikát parametru","Parametr OK"),"Parametr OK"),"; ",MATCH(B139,B:B,0)))</f>
        <v/>
      </c>
      <c r="B139" t="str">
        <f>IF('CZ Alfanumerické hodnoty'!B139="","",VLOOKUP('CZ Alfanumerické hodnoty'!B139,'Parametry a typy produktů'!C:E,3,0))</f>
        <v/>
      </c>
      <c r="C139" s="13" t="str" cm="1">
        <f t="array" ref="C139">IF(A139="","",_xlfn.XLOOKUP(B139,'Parametry a typy produktů'!E:E,'Parametry a typy produktů'!A:B,"Parametr nenalezen"))</f>
        <v/>
      </c>
      <c r="E139" s="30" t="str">
        <f>IF('CZ Alfanumerické hodnoty'!B139="","",HLOOKUP('CZ Alfanumerické hodnoty'!E139,'Parametry a typy produktů'!$F$1:$CW$3,3,0))</f>
        <v/>
      </c>
      <c r="F139" s="43" t="str">
        <f>IF($B139="","",IFERROR(IF(VLOOKUP($B139,$B$2:$O138,5,0)="","",VLOOKUP($B139,$B$2:$O138,5,0)),""))</f>
        <v/>
      </c>
      <c r="G139" s="43" t="str">
        <f>IF($B139="","",IFERROR(IF(VLOOKUP($B139,$B$2:$O138,6,0)="","",VLOOKUP($B139,$B$2:$O138,6,0)),""))</f>
        <v/>
      </c>
      <c r="H139" s="43" t="str">
        <f>IF($B139="","",IFERROR(IF(VLOOKUP($B139,$B$2:$O138,7,0)="","",VLOOKUP($B139,$B$2:$O138,7,0)),""))</f>
        <v/>
      </c>
      <c r="I139" s="43" t="str">
        <f>IF($B139="","",IFERROR(IF(VLOOKUP($B139,$B$2:$O138,8,0)="","",VLOOKUP($B139,$B$2:$O138,8,0)),""))</f>
        <v/>
      </c>
      <c r="J139" s="43" t="str">
        <f>IF($B139="","",IFERROR(IF(VLOOKUP($B139,$B$2:$O138,9,0)="","",VLOOKUP($B139,$B$2:$O138,9,0)),""))</f>
        <v/>
      </c>
      <c r="K139" s="43" t="str">
        <f>IF($B139="","",IFERROR(IF(VLOOKUP($B139,$B$2:$O138,10,0)="","",VLOOKUP($B139,$B$2:$O138,10,0)),""))</f>
        <v/>
      </c>
      <c r="L139" s="43" t="str">
        <f>IF($B139="","",IFERROR(IF(VLOOKUP($B139,$B$2:$O138,11,0)="","",VLOOKUP($B139,$B$2:$O138,11,0)),""))</f>
        <v/>
      </c>
      <c r="M139" s="43" t="str">
        <f>IF($B139="","",IFERROR(IF(VLOOKUP($B139,$B$2:$O138,12,0)="","",VLOOKUP($B139,$B$2:$O138,12,0)),""))</f>
        <v/>
      </c>
      <c r="N139" s="43" t="str">
        <f>IF($B139="","",IFERROR(IF(VLOOKUP($B139,$B$2:$O138,13,0)="","",VLOOKUP($B139,$B$2:$O138,13,0)),""))</f>
        <v/>
      </c>
      <c r="O139" s="43" t="str">
        <f>IF($B139="","",IFERROR(IF(VLOOKUP($B139,$B$2:$O138,14,0)="","",VLOOKUP($B139,$B$2:$O138,14,0)),""))</f>
        <v/>
      </c>
    </row>
    <row r="140" spans="1:15" x14ac:dyDescent="0.25">
      <c r="A140" t="str" cm="1">
        <f t="array" ref="A140">IF(OR(B140="",E140=""),"",CONCATENATE(IFERROR(IF(SEARCH(B140,_xlfn.TEXTJOIN(",",TRUE,IF(E$2:E139=E140,B$2:B139,"")))&gt;0,"Duplikát parametru","Parametr OK"),"Parametr OK"),"; ",MATCH(B140,B:B,0)))</f>
        <v/>
      </c>
      <c r="B140" t="str">
        <f>IF('CZ Alfanumerické hodnoty'!B140="","",VLOOKUP('CZ Alfanumerické hodnoty'!B140,'Parametry a typy produktů'!C:E,3,0))</f>
        <v/>
      </c>
      <c r="C140" s="13" t="str" cm="1">
        <f t="array" ref="C140">IF(A140="","",_xlfn.XLOOKUP(B140,'Parametry a typy produktů'!E:E,'Parametry a typy produktů'!A:B,"Parametr nenalezen"))</f>
        <v/>
      </c>
      <c r="E140" s="30" t="str">
        <f>IF('CZ Alfanumerické hodnoty'!B140="","",HLOOKUP('CZ Alfanumerické hodnoty'!E140,'Parametry a typy produktů'!$F$1:$CW$3,3,0))</f>
        <v/>
      </c>
      <c r="F140" s="43" t="str">
        <f>IF($B140="","",IFERROR(IF(VLOOKUP($B140,$B$2:$O139,5,0)="","",VLOOKUP($B140,$B$2:$O139,5,0)),""))</f>
        <v/>
      </c>
      <c r="G140" s="43" t="str">
        <f>IF($B140="","",IFERROR(IF(VLOOKUP($B140,$B$2:$O139,6,0)="","",VLOOKUP($B140,$B$2:$O139,6,0)),""))</f>
        <v/>
      </c>
      <c r="H140" s="43" t="str">
        <f>IF($B140="","",IFERROR(IF(VLOOKUP($B140,$B$2:$O139,7,0)="","",VLOOKUP($B140,$B$2:$O139,7,0)),""))</f>
        <v/>
      </c>
      <c r="I140" s="43" t="str">
        <f>IF($B140="","",IFERROR(IF(VLOOKUP($B140,$B$2:$O139,8,0)="","",VLOOKUP($B140,$B$2:$O139,8,0)),""))</f>
        <v/>
      </c>
      <c r="J140" s="43" t="str">
        <f>IF($B140="","",IFERROR(IF(VLOOKUP($B140,$B$2:$O139,9,0)="","",VLOOKUP($B140,$B$2:$O139,9,0)),""))</f>
        <v/>
      </c>
      <c r="K140" s="43" t="str">
        <f>IF($B140="","",IFERROR(IF(VLOOKUP($B140,$B$2:$O139,10,0)="","",VLOOKUP($B140,$B$2:$O139,10,0)),""))</f>
        <v/>
      </c>
      <c r="L140" s="43" t="str">
        <f>IF($B140="","",IFERROR(IF(VLOOKUP($B140,$B$2:$O139,11,0)="","",VLOOKUP($B140,$B$2:$O139,11,0)),""))</f>
        <v/>
      </c>
      <c r="M140" s="43" t="str">
        <f>IF($B140="","",IFERROR(IF(VLOOKUP($B140,$B$2:$O139,12,0)="","",VLOOKUP($B140,$B$2:$O139,12,0)),""))</f>
        <v/>
      </c>
      <c r="N140" s="43" t="str">
        <f>IF($B140="","",IFERROR(IF(VLOOKUP($B140,$B$2:$O139,13,0)="","",VLOOKUP($B140,$B$2:$O139,13,0)),""))</f>
        <v/>
      </c>
      <c r="O140" s="43" t="str">
        <f>IF($B140="","",IFERROR(IF(VLOOKUP($B140,$B$2:$O139,14,0)="","",VLOOKUP($B140,$B$2:$O139,14,0)),""))</f>
        <v/>
      </c>
    </row>
    <row r="141" spans="1:15" x14ac:dyDescent="0.25">
      <c r="A141" t="str" cm="1">
        <f t="array" ref="A141">IF(OR(B141="",E141=""),"",CONCATENATE(IFERROR(IF(SEARCH(B141,_xlfn.TEXTJOIN(",",TRUE,IF(E$2:E140=E141,B$2:B140,"")))&gt;0,"Duplikát parametru","Parametr OK"),"Parametr OK"),"; ",MATCH(B141,B:B,0)))</f>
        <v/>
      </c>
      <c r="B141" t="str">
        <f>IF('CZ Alfanumerické hodnoty'!B141="","",VLOOKUP('CZ Alfanumerické hodnoty'!B141,'Parametry a typy produktů'!C:E,3,0))</f>
        <v/>
      </c>
      <c r="C141" s="13" t="str" cm="1">
        <f t="array" ref="C141">IF(A141="","",_xlfn.XLOOKUP(B141,'Parametry a typy produktů'!E:E,'Parametry a typy produktů'!A:B,"Parametr nenalezen"))</f>
        <v/>
      </c>
      <c r="E141" s="30" t="str">
        <f>IF('CZ Alfanumerické hodnoty'!B141="","",HLOOKUP('CZ Alfanumerické hodnoty'!E141,'Parametry a typy produktů'!$F$1:$CW$3,3,0))</f>
        <v/>
      </c>
      <c r="F141" s="43" t="str">
        <f>IF($B141="","",IFERROR(IF(VLOOKUP($B141,$B$2:$O140,5,0)="","",VLOOKUP($B141,$B$2:$O140,5,0)),""))</f>
        <v/>
      </c>
      <c r="G141" s="43" t="str">
        <f>IF($B141="","",IFERROR(IF(VLOOKUP($B141,$B$2:$O140,6,0)="","",VLOOKUP($B141,$B$2:$O140,6,0)),""))</f>
        <v/>
      </c>
      <c r="H141" s="43" t="str">
        <f>IF($B141="","",IFERROR(IF(VLOOKUP($B141,$B$2:$O140,7,0)="","",VLOOKUP($B141,$B$2:$O140,7,0)),""))</f>
        <v/>
      </c>
      <c r="I141" s="43" t="str">
        <f>IF($B141="","",IFERROR(IF(VLOOKUP($B141,$B$2:$O140,8,0)="","",VLOOKUP($B141,$B$2:$O140,8,0)),""))</f>
        <v/>
      </c>
      <c r="J141" s="43" t="str">
        <f>IF($B141="","",IFERROR(IF(VLOOKUP($B141,$B$2:$O140,9,0)="","",VLOOKUP($B141,$B$2:$O140,9,0)),""))</f>
        <v/>
      </c>
      <c r="K141" s="43" t="str">
        <f>IF($B141="","",IFERROR(IF(VLOOKUP($B141,$B$2:$O140,10,0)="","",VLOOKUP($B141,$B$2:$O140,10,0)),""))</f>
        <v/>
      </c>
      <c r="L141" s="43" t="str">
        <f>IF($B141="","",IFERROR(IF(VLOOKUP($B141,$B$2:$O140,11,0)="","",VLOOKUP($B141,$B$2:$O140,11,0)),""))</f>
        <v/>
      </c>
      <c r="M141" s="43" t="str">
        <f>IF($B141="","",IFERROR(IF(VLOOKUP($B141,$B$2:$O140,12,0)="","",VLOOKUP($B141,$B$2:$O140,12,0)),""))</f>
        <v/>
      </c>
      <c r="N141" s="43" t="str">
        <f>IF($B141="","",IFERROR(IF(VLOOKUP($B141,$B$2:$O140,13,0)="","",VLOOKUP($B141,$B$2:$O140,13,0)),""))</f>
        <v/>
      </c>
      <c r="O141" s="43" t="str">
        <f>IF($B141="","",IFERROR(IF(VLOOKUP($B141,$B$2:$O140,14,0)="","",VLOOKUP($B141,$B$2:$O140,14,0)),""))</f>
        <v/>
      </c>
    </row>
    <row r="142" spans="1:15" x14ac:dyDescent="0.25">
      <c r="A142" t="str" cm="1">
        <f t="array" ref="A142">IF(OR(B142="",E142=""),"",CONCATENATE(IFERROR(IF(SEARCH(B142,_xlfn.TEXTJOIN(",",TRUE,IF(E$2:E141=E142,B$2:B141,"")))&gt;0,"Duplikát parametru","Parametr OK"),"Parametr OK"),"; ",MATCH(B142,B:B,0)))</f>
        <v/>
      </c>
      <c r="B142" t="str">
        <f>IF('CZ Alfanumerické hodnoty'!B142="","",VLOOKUP('CZ Alfanumerické hodnoty'!B142,'Parametry a typy produktů'!C:E,3,0))</f>
        <v/>
      </c>
      <c r="C142" s="13" t="str" cm="1">
        <f t="array" ref="C142">IF(A142="","",_xlfn.XLOOKUP(B142,'Parametry a typy produktů'!E:E,'Parametry a typy produktů'!A:B,"Parametr nenalezen"))</f>
        <v/>
      </c>
      <c r="E142" s="30" t="str">
        <f>IF('CZ Alfanumerické hodnoty'!B142="","",HLOOKUP('CZ Alfanumerické hodnoty'!E142,'Parametry a typy produktů'!$F$1:$CW$3,3,0))</f>
        <v/>
      </c>
      <c r="F142" s="43" t="str">
        <f>IF($B142="","",IFERROR(IF(VLOOKUP($B142,$B$2:$O141,5,0)="","",VLOOKUP($B142,$B$2:$O141,5,0)),""))</f>
        <v/>
      </c>
      <c r="G142" s="43" t="str">
        <f>IF($B142="","",IFERROR(IF(VLOOKUP($B142,$B$2:$O141,6,0)="","",VLOOKUP($B142,$B$2:$O141,6,0)),""))</f>
        <v/>
      </c>
      <c r="H142" s="43" t="str">
        <f>IF($B142="","",IFERROR(IF(VLOOKUP($B142,$B$2:$O141,7,0)="","",VLOOKUP($B142,$B$2:$O141,7,0)),""))</f>
        <v/>
      </c>
      <c r="I142" s="43" t="str">
        <f>IF($B142="","",IFERROR(IF(VLOOKUP($B142,$B$2:$O141,8,0)="","",VLOOKUP($B142,$B$2:$O141,8,0)),""))</f>
        <v/>
      </c>
      <c r="J142" s="43" t="str">
        <f>IF($B142="","",IFERROR(IF(VLOOKUP($B142,$B$2:$O141,9,0)="","",VLOOKUP($B142,$B$2:$O141,9,0)),""))</f>
        <v/>
      </c>
      <c r="K142" s="43" t="str">
        <f>IF($B142="","",IFERROR(IF(VLOOKUP($B142,$B$2:$O141,10,0)="","",VLOOKUP($B142,$B$2:$O141,10,0)),""))</f>
        <v/>
      </c>
      <c r="L142" s="43" t="str">
        <f>IF($B142="","",IFERROR(IF(VLOOKUP($B142,$B$2:$O141,11,0)="","",VLOOKUP($B142,$B$2:$O141,11,0)),""))</f>
        <v/>
      </c>
      <c r="M142" s="43" t="str">
        <f>IF($B142="","",IFERROR(IF(VLOOKUP($B142,$B$2:$O141,12,0)="","",VLOOKUP($B142,$B$2:$O141,12,0)),""))</f>
        <v/>
      </c>
      <c r="N142" s="43" t="str">
        <f>IF($B142="","",IFERROR(IF(VLOOKUP($B142,$B$2:$O141,13,0)="","",VLOOKUP($B142,$B$2:$O141,13,0)),""))</f>
        <v/>
      </c>
      <c r="O142" s="43" t="str">
        <f>IF($B142="","",IFERROR(IF(VLOOKUP($B142,$B$2:$O141,14,0)="","",VLOOKUP($B142,$B$2:$O141,14,0)),""))</f>
        <v/>
      </c>
    </row>
    <row r="143" spans="1:15" x14ac:dyDescent="0.25">
      <c r="A143" t="str" cm="1">
        <f t="array" ref="A143">IF(OR(B143="",E143=""),"",CONCATENATE(IFERROR(IF(SEARCH(B143,_xlfn.TEXTJOIN(",",TRUE,IF(E$2:E142=E143,B$2:B142,"")))&gt;0,"Duplikát parametru","Parametr OK"),"Parametr OK"),"; ",MATCH(B143,B:B,0)))</f>
        <v/>
      </c>
      <c r="B143" t="str">
        <f>IF('CZ Alfanumerické hodnoty'!B143="","",VLOOKUP('CZ Alfanumerické hodnoty'!B143,'Parametry a typy produktů'!C:E,3,0))</f>
        <v/>
      </c>
      <c r="C143" s="13" t="str" cm="1">
        <f t="array" ref="C143">IF(A143="","",_xlfn.XLOOKUP(B143,'Parametry a typy produktů'!E:E,'Parametry a typy produktů'!A:B,"Parametr nenalezen"))</f>
        <v/>
      </c>
      <c r="E143" s="30" t="str">
        <f>IF('CZ Alfanumerické hodnoty'!B143="","",HLOOKUP('CZ Alfanumerické hodnoty'!E143,'Parametry a typy produktů'!$F$1:$CW$3,3,0))</f>
        <v/>
      </c>
      <c r="F143" s="43" t="str">
        <f>IF($B143="","",IFERROR(IF(VLOOKUP($B143,$B$2:$O142,5,0)="","",VLOOKUP($B143,$B$2:$O142,5,0)),""))</f>
        <v/>
      </c>
      <c r="G143" s="43" t="str">
        <f>IF($B143="","",IFERROR(IF(VLOOKUP($B143,$B$2:$O142,6,0)="","",VLOOKUP($B143,$B$2:$O142,6,0)),""))</f>
        <v/>
      </c>
      <c r="H143" s="43" t="str">
        <f>IF($B143="","",IFERROR(IF(VLOOKUP($B143,$B$2:$O142,7,0)="","",VLOOKUP($B143,$B$2:$O142,7,0)),""))</f>
        <v/>
      </c>
      <c r="I143" s="43" t="str">
        <f>IF($B143="","",IFERROR(IF(VLOOKUP($B143,$B$2:$O142,8,0)="","",VLOOKUP($B143,$B$2:$O142,8,0)),""))</f>
        <v/>
      </c>
      <c r="J143" s="43" t="str">
        <f>IF($B143="","",IFERROR(IF(VLOOKUP($B143,$B$2:$O142,9,0)="","",VLOOKUP($B143,$B$2:$O142,9,0)),""))</f>
        <v/>
      </c>
      <c r="K143" s="43" t="str">
        <f>IF($B143="","",IFERROR(IF(VLOOKUP($B143,$B$2:$O142,10,0)="","",VLOOKUP($B143,$B$2:$O142,10,0)),""))</f>
        <v/>
      </c>
      <c r="L143" s="43" t="str">
        <f>IF($B143="","",IFERROR(IF(VLOOKUP($B143,$B$2:$O142,11,0)="","",VLOOKUP($B143,$B$2:$O142,11,0)),""))</f>
        <v/>
      </c>
      <c r="M143" s="43" t="str">
        <f>IF($B143="","",IFERROR(IF(VLOOKUP($B143,$B$2:$O142,12,0)="","",VLOOKUP($B143,$B$2:$O142,12,0)),""))</f>
        <v/>
      </c>
      <c r="N143" s="43" t="str">
        <f>IF($B143="","",IFERROR(IF(VLOOKUP($B143,$B$2:$O142,13,0)="","",VLOOKUP($B143,$B$2:$O142,13,0)),""))</f>
        <v/>
      </c>
      <c r="O143" s="43" t="str">
        <f>IF($B143="","",IFERROR(IF(VLOOKUP($B143,$B$2:$O142,14,0)="","",VLOOKUP($B143,$B$2:$O142,14,0)),""))</f>
        <v/>
      </c>
    </row>
    <row r="144" spans="1:15" x14ac:dyDescent="0.25">
      <c r="A144" t="str" cm="1">
        <f t="array" ref="A144">IF(OR(B144="",E144=""),"",CONCATENATE(IFERROR(IF(SEARCH(B144,_xlfn.TEXTJOIN(",",TRUE,IF(E$2:E143=E144,B$2:B143,"")))&gt;0,"Duplikát parametru","Parametr OK"),"Parametr OK"),"; ",MATCH(B144,B:B,0)))</f>
        <v/>
      </c>
      <c r="B144" t="str">
        <f>IF('CZ Alfanumerické hodnoty'!B144="","",VLOOKUP('CZ Alfanumerické hodnoty'!B144,'Parametry a typy produktů'!C:E,3,0))</f>
        <v/>
      </c>
      <c r="C144" s="13" t="str" cm="1">
        <f t="array" ref="C144">IF(A144="","",_xlfn.XLOOKUP(B144,'Parametry a typy produktů'!E:E,'Parametry a typy produktů'!A:B,"Parametr nenalezen"))</f>
        <v/>
      </c>
      <c r="E144" s="30" t="str">
        <f>IF('CZ Alfanumerické hodnoty'!B144="","",HLOOKUP('CZ Alfanumerické hodnoty'!E144,'Parametry a typy produktů'!$F$1:$CW$3,3,0))</f>
        <v/>
      </c>
      <c r="F144" s="43" t="str">
        <f>IF($B144="","",IFERROR(IF(VLOOKUP($B144,$B$2:$O143,5,0)="","",VLOOKUP($B144,$B$2:$O143,5,0)),""))</f>
        <v/>
      </c>
      <c r="G144" s="43" t="str">
        <f>IF($B144="","",IFERROR(IF(VLOOKUP($B144,$B$2:$O143,6,0)="","",VLOOKUP($B144,$B$2:$O143,6,0)),""))</f>
        <v/>
      </c>
      <c r="H144" s="43" t="str">
        <f>IF($B144="","",IFERROR(IF(VLOOKUP($B144,$B$2:$O143,7,0)="","",VLOOKUP($B144,$B$2:$O143,7,0)),""))</f>
        <v/>
      </c>
      <c r="I144" s="43" t="str">
        <f>IF($B144="","",IFERROR(IF(VLOOKUP($B144,$B$2:$O143,8,0)="","",VLOOKUP($B144,$B$2:$O143,8,0)),""))</f>
        <v/>
      </c>
      <c r="J144" s="43" t="str">
        <f>IF($B144="","",IFERROR(IF(VLOOKUP($B144,$B$2:$O143,9,0)="","",VLOOKUP($B144,$B$2:$O143,9,0)),""))</f>
        <v/>
      </c>
      <c r="K144" s="43" t="str">
        <f>IF($B144="","",IFERROR(IF(VLOOKUP($B144,$B$2:$O143,10,0)="","",VLOOKUP($B144,$B$2:$O143,10,0)),""))</f>
        <v/>
      </c>
      <c r="L144" s="43" t="str">
        <f>IF($B144="","",IFERROR(IF(VLOOKUP($B144,$B$2:$O143,11,0)="","",VLOOKUP($B144,$B$2:$O143,11,0)),""))</f>
        <v/>
      </c>
      <c r="M144" s="43" t="str">
        <f>IF($B144="","",IFERROR(IF(VLOOKUP($B144,$B$2:$O143,12,0)="","",VLOOKUP($B144,$B$2:$O143,12,0)),""))</f>
        <v/>
      </c>
      <c r="N144" s="43" t="str">
        <f>IF($B144="","",IFERROR(IF(VLOOKUP($B144,$B$2:$O143,13,0)="","",VLOOKUP($B144,$B$2:$O143,13,0)),""))</f>
        <v/>
      </c>
      <c r="O144" s="43" t="str">
        <f>IF($B144="","",IFERROR(IF(VLOOKUP($B144,$B$2:$O143,14,0)="","",VLOOKUP($B144,$B$2:$O143,14,0)),""))</f>
        <v/>
      </c>
    </row>
    <row r="145" spans="1:15" x14ac:dyDescent="0.25">
      <c r="A145" t="str" cm="1">
        <f t="array" ref="A145">IF(OR(B145="",E145=""),"",CONCATENATE(IFERROR(IF(SEARCH(B145,_xlfn.TEXTJOIN(",",TRUE,IF(E$2:E144=E145,B$2:B144,"")))&gt;0,"Duplikát parametru","Parametr OK"),"Parametr OK"),"; ",MATCH(B145,B:B,0)))</f>
        <v/>
      </c>
      <c r="B145" t="str">
        <f>IF('CZ Alfanumerické hodnoty'!B145="","",VLOOKUP('CZ Alfanumerické hodnoty'!B145,'Parametry a typy produktů'!C:E,3,0))</f>
        <v/>
      </c>
      <c r="C145" s="13" t="str" cm="1">
        <f t="array" ref="C145">IF(A145="","",_xlfn.XLOOKUP(B145,'Parametry a typy produktů'!E:E,'Parametry a typy produktů'!A:B,"Parametr nenalezen"))</f>
        <v/>
      </c>
      <c r="E145" s="30" t="str">
        <f>IF('CZ Alfanumerické hodnoty'!B145="","",HLOOKUP('CZ Alfanumerické hodnoty'!E145,'Parametry a typy produktů'!$F$1:$CW$3,3,0))</f>
        <v/>
      </c>
      <c r="F145" s="43" t="str">
        <f>IF($B145="","",IFERROR(IF(VLOOKUP($B145,$B$2:$O144,5,0)="","",VLOOKUP($B145,$B$2:$O144,5,0)),""))</f>
        <v/>
      </c>
      <c r="G145" s="43" t="str">
        <f>IF($B145="","",IFERROR(IF(VLOOKUP($B145,$B$2:$O144,6,0)="","",VLOOKUP($B145,$B$2:$O144,6,0)),""))</f>
        <v/>
      </c>
      <c r="H145" s="43" t="str">
        <f>IF($B145="","",IFERROR(IF(VLOOKUP($B145,$B$2:$O144,7,0)="","",VLOOKUP($B145,$B$2:$O144,7,0)),""))</f>
        <v/>
      </c>
      <c r="I145" s="43" t="str">
        <f>IF($B145="","",IFERROR(IF(VLOOKUP($B145,$B$2:$O144,8,0)="","",VLOOKUP($B145,$B$2:$O144,8,0)),""))</f>
        <v/>
      </c>
      <c r="J145" s="43" t="str">
        <f>IF($B145="","",IFERROR(IF(VLOOKUP($B145,$B$2:$O144,9,0)="","",VLOOKUP($B145,$B$2:$O144,9,0)),""))</f>
        <v/>
      </c>
      <c r="K145" s="43" t="str">
        <f>IF($B145="","",IFERROR(IF(VLOOKUP($B145,$B$2:$O144,10,0)="","",VLOOKUP($B145,$B$2:$O144,10,0)),""))</f>
        <v/>
      </c>
      <c r="L145" s="43" t="str">
        <f>IF($B145="","",IFERROR(IF(VLOOKUP($B145,$B$2:$O144,11,0)="","",VLOOKUP($B145,$B$2:$O144,11,0)),""))</f>
        <v/>
      </c>
      <c r="M145" s="43" t="str">
        <f>IF($B145="","",IFERROR(IF(VLOOKUP($B145,$B$2:$O144,12,0)="","",VLOOKUP($B145,$B$2:$O144,12,0)),""))</f>
        <v/>
      </c>
      <c r="N145" s="43" t="str">
        <f>IF($B145="","",IFERROR(IF(VLOOKUP($B145,$B$2:$O144,13,0)="","",VLOOKUP($B145,$B$2:$O144,13,0)),""))</f>
        <v/>
      </c>
      <c r="O145" s="43" t="str">
        <f>IF($B145="","",IFERROR(IF(VLOOKUP($B145,$B$2:$O144,14,0)="","",VLOOKUP($B145,$B$2:$O144,14,0)),""))</f>
        <v/>
      </c>
    </row>
    <row r="146" spans="1:15" x14ac:dyDescent="0.25">
      <c r="A146" t="str" cm="1">
        <f t="array" ref="A146">IF(OR(B146="",E146=""),"",CONCATENATE(IFERROR(IF(SEARCH(B146,_xlfn.TEXTJOIN(",",TRUE,IF(E$2:E145=E146,B$2:B145,"")))&gt;0,"Duplikát parametru","Parametr OK"),"Parametr OK"),"; ",MATCH(B146,B:B,0)))</f>
        <v/>
      </c>
      <c r="B146" t="str">
        <f>IF('CZ Alfanumerické hodnoty'!B146="","",VLOOKUP('CZ Alfanumerické hodnoty'!B146,'Parametry a typy produktů'!C:E,3,0))</f>
        <v/>
      </c>
      <c r="C146" s="13" t="str" cm="1">
        <f t="array" ref="C146">IF(A146="","",_xlfn.XLOOKUP(B146,'Parametry a typy produktů'!E:E,'Parametry a typy produktů'!A:B,"Parametr nenalezen"))</f>
        <v/>
      </c>
      <c r="E146" s="30" t="str">
        <f>IF('CZ Alfanumerické hodnoty'!B146="","",HLOOKUP('CZ Alfanumerické hodnoty'!E146,'Parametry a typy produktů'!$F$1:$CW$3,3,0))</f>
        <v/>
      </c>
      <c r="F146" s="43" t="str">
        <f>IF($B146="","",IFERROR(IF(VLOOKUP($B146,$B$2:$O145,5,0)="","",VLOOKUP($B146,$B$2:$O145,5,0)),""))</f>
        <v/>
      </c>
      <c r="G146" s="43" t="str">
        <f>IF($B146="","",IFERROR(IF(VLOOKUP($B146,$B$2:$O145,6,0)="","",VLOOKUP($B146,$B$2:$O145,6,0)),""))</f>
        <v/>
      </c>
      <c r="H146" s="43" t="str">
        <f>IF($B146="","",IFERROR(IF(VLOOKUP($B146,$B$2:$O145,7,0)="","",VLOOKUP($B146,$B$2:$O145,7,0)),""))</f>
        <v/>
      </c>
      <c r="I146" s="43" t="str">
        <f>IF($B146="","",IFERROR(IF(VLOOKUP($B146,$B$2:$O145,8,0)="","",VLOOKUP($B146,$B$2:$O145,8,0)),""))</f>
        <v/>
      </c>
      <c r="J146" s="43" t="str">
        <f>IF($B146="","",IFERROR(IF(VLOOKUP($B146,$B$2:$O145,9,0)="","",VLOOKUP($B146,$B$2:$O145,9,0)),""))</f>
        <v/>
      </c>
      <c r="K146" s="43" t="str">
        <f>IF($B146="","",IFERROR(IF(VLOOKUP($B146,$B$2:$O145,10,0)="","",VLOOKUP($B146,$B$2:$O145,10,0)),""))</f>
        <v/>
      </c>
      <c r="L146" s="43" t="str">
        <f>IF($B146="","",IFERROR(IF(VLOOKUP($B146,$B$2:$O145,11,0)="","",VLOOKUP($B146,$B$2:$O145,11,0)),""))</f>
        <v/>
      </c>
      <c r="M146" s="43" t="str">
        <f>IF($B146="","",IFERROR(IF(VLOOKUP($B146,$B$2:$O145,12,0)="","",VLOOKUP($B146,$B$2:$O145,12,0)),""))</f>
        <v/>
      </c>
      <c r="N146" s="43" t="str">
        <f>IF($B146="","",IFERROR(IF(VLOOKUP($B146,$B$2:$O145,13,0)="","",VLOOKUP($B146,$B$2:$O145,13,0)),""))</f>
        <v/>
      </c>
      <c r="O146" s="43" t="str">
        <f>IF($B146="","",IFERROR(IF(VLOOKUP($B146,$B$2:$O145,14,0)="","",VLOOKUP($B146,$B$2:$O145,14,0)),""))</f>
        <v/>
      </c>
    </row>
    <row r="147" spans="1:15" x14ac:dyDescent="0.25">
      <c r="A147" t="str" cm="1">
        <f t="array" ref="A147">IF(OR(B147="",E147=""),"",CONCATENATE(IFERROR(IF(SEARCH(B147,_xlfn.TEXTJOIN(",",TRUE,IF(E$2:E146=E147,B$2:B146,"")))&gt;0,"Duplikát parametru","Parametr OK"),"Parametr OK"),"; ",MATCH(B147,B:B,0)))</f>
        <v/>
      </c>
      <c r="B147" t="str">
        <f>IF('CZ Alfanumerické hodnoty'!B147="","",VLOOKUP('CZ Alfanumerické hodnoty'!B147,'Parametry a typy produktů'!C:E,3,0))</f>
        <v/>
      </c>
      <c r="C147" s="13" t="str" cm="1">
        <f t="array" ref="C147">IF(A147="","",_xlfn.XLOOKUP(B147,'Parametry a typy produktů'!E:E,'Parametry a typy produktů'!A:B,"Parametr nenalezen"))</f>
        <v/>
      </c>
      <c r="E147" s="30" t="str">
        <f>IF('CZ Alfanumerické hodnoty'!B147="","",HLOOKUP('CZ Alfanumerické hodnoty'!E147,'Parametry a typy produktů'!$F$1:$CW$3,3,0))</f>
        <v/>
      </c>
      <c r="F147" s="43" t="str">
        <f>IF($B147="","",IFERROR(IF(VLOOKUP($B147,$B$2:$O146,5,0)="","",VLOOKUP($B147,$B$2:$O146,5,0)),""))</f>
        <v/>
      </c>
      <c r="G147" s="43" t="str">
        <f>IF($B147="","",IFERROR(IF(VLOOKUP($B147,$B$2:$O146,6,0)="","",VLOOKUP($B147,$B$2:$O146,6,0)),""))</f>
        <v/>
      </c>
      <c r="H147" s="43" t="str">
        <f>IF($B147="","",IFERROR(IF(VLOOKUP($B147,$B$2:$O146,7,0)="","",VLOOKUP($B147,$B$2:$O146,7,0)),""))</f>
        <v/>
      </c>
      <c r="I147" s="43" t="str">
        <f>IF($B147="","",IFERROR(IF(VLOOKUP($B147,$B$2:$O146,8,0)="","",VLOOKUP($B147,$B$2:$O146,8,0)),""))</f>
        <v/>
      </c>
      <c r="J147" s="43" t="str">
        <f>IF($B147="","",IFERROR(IF(VLOOKUP($B147,$B$2:$O146,9,0)="","",VLOOKUP($B147,$B$2:$O146,9,0)),""))</f>
        <v/>
      </c>
      <c r="K147" s="43" t="str">
        <f>IF($B147="","",IFERROR(IF(VLOOKUP($B147,$B$2:$O146,10,0)="","",VLOOKUP($B147,$B$2:$O146,10,0)),""))</f>
        <v/>
      </c>
      <c r="L147" s="43" t="str">
        <f>IF($B147="","",IFERROR(IF(VLOOKUP($B147,$B$2:$O146,11,0)="","",VLOOKUP($B147,$B$2:$O146,11,0)),""))</f>
        <v/>
      </c>
      <c r="M147" s="43" t="str">
        <f>IF($B147="","",IFERROR(IF(VLOOKUP($B147,$B$2:$O146,12,0)="","",VLOOKUP($B147,$B$2:$O146,12,0)),""))</f>
        <v/>
      </c>
      <c r="N147" s="43" t="str">
        <f>IF($B147="","",IFERROR(IF(VLOOKUP($B147,$B$2:$O146,13,0)="","",VLOOKUP($B147,$B$2:$O146,13,0)),""))</f>
        <v/>
      </c>
      <c r="O147" s="43" t="str">
        <f>IF($B147="","",IFERROR(IF(VLOOKUP($B147,$B$2:$O146,14,0)="","",VLOOKUP($B147,$B$2:$O146,14,0)),""))</f>
        <v/>
      </c>
    </row>
    <row r="148" spans="1:15" x14ac:dyDescent="0.25">
      <c r="A148" t="str" cm="1">
        <f t="array" ref="A148">IF(OR(B148="",E148=""),"",CONCATENATE(IFERROR(IF(SEARCH(B148,_xlfn.TEXTJOIN(",",TRUE,IF(E$2:E147=E148,B$2:B147,"")))&gt;0,"Duplikát parametru","Parametr OK"),"Parametr OK"),"; ",MATCH(B148,B:B,0)))</f>
        <v/>
      </c>
      <c r="B148" t="str">
        <f>IF('CZ Alfanumerické hodnoty'!B148="","",VLOOKUP('CZ Alfanumerické hodnoty'!B148,'Parametry a typy produktů'!C:E,3,0))</f>
        <v/>
      </c>
      <c r="C148" s="13" t="str" cm="1">
        <f t="array" ref="C148">IF(A148="","",_xlfn.XLOOKUP(B148,'Parametry a typy produktů'!E:E,'Parametry a typy produktů'!A:B,"Parametr nenalezen"))</f>
        <v/>
      </c>
      <c r="E148" s="30" t="str">
        <f>IF('CZ Alfanumerické hodnoty'!B148="","",HLOOKUP('CZ Alfanumerické hodnoty'!E148,'Parametry a typy produktů'!$F$1:$CW$3,3,0))</f>
        <v/>
      </c>
      <c r="F148" s="43" t="str">
        <f>IF($B148="","",IFERROR(IF(VLOOKUP($B148,$B$2:$O147,5,0)="","",VLOOKUP($B148,$B$2:$O147,5,0)),""))</f>
        <v/>
      </c>
      <c r="G148" s="43" t="str">
        <f>IF($B148="","",IFERROR(IF(VLOOKUP($B148,$B$2:$O147,6,0)="","",VLOOKUP($B148,$B$2:$O147,6,0)),""))</f>
        <v/>
      </c>
      <c r="H148" s="43" t="str">
        <f>IF($B148="","",IFERROR(IF(VLOOKUP($B148,$B$2:$O147,7,0)="","",VLOOKUP($B148,$B$2:$O147,7,0)),""))</f>
        <v/>
      </c>
      <c r="I148" s="43" t="str">
        <f>IF($B148="","",IFERROR(IF(VLOOKUP($B148,$B$2:$O147,8,0)="","",VLOOKUP($B148,$B$2:$O147,8,0)),""))</f>
        <v/>
      </c>
      <c r="J148" s="43" t="str">
        <f>IF($B148="","",IFERROR(IF(VLOOKUP($B148,$B$2:$O147,9,0)="","",VLOOKUP($B148,$B$2:$O147,9,0)),""))</f>
        <v/>
      </c>
      <c r="K148" s="43" t="str">
        <f>IF($B148="","",IFERROR(IF(VLOOKUP($B148,$B$2:$O147,10,0)="","",VLOOKUP($B148,$B$2:$O147,10,0)),""))</f>
        <v/>
      </c>
      <c r="L148" s="43" t="str">
        <f>IF($B148="","",IFERROR(IF(VLOOKUP($B148,$B$2:$O147,11,0)="","",VLOOKUP($B148,$B$2:$O147,11,0)),""))</f>
        <v/>
      </c>
      <c r="M148" s="43" t="str">
        <f>IF($B148="","",IFERROR(IF(VLOOKUP($B148,$B$2:$O147,12,0)="","",VLOOKUP($B148,$B$2:$O147,12,0)),""))</f>
        <v/>
      </c>
      <c r="N148" s="43" t="str">
        <f>IF($B148="","",IFERROR(IF(VLOOKUP($B148,$B$2:$O147,13,0)="","",VLOOKUP($B148,$B$2:$O147,13,0)),""))</f>
        <v/>
      </c>
      <c r="O148" s="43" t="str">
        <f>IF($B148="","",IFERROR(IF(VLOOKUP($B148,$B$2:$O147,14,0)="","",VLOOKUP($B148,$B$2:$O147,14,0)),""))</f>
        <v/>
      </c>
    </row>
    <row r="149" spans="1:15" x14ac:dyDescent="0.25">
      <c r="A149" t="str" cm="1">
        <f t="array" ref="A149">IF(OR(B149="",E149=""),"",CONCATENATE(IFERROR(IF(SEARCH(B149,_xlfn.TEXTJOIN(",",TRUE,IF(E$2:E148=E149,B$2:B148,"")))&gt;0,"Duplikát parametru","Parametr OK"),"Parametr OK"),"; ",MATCH(B149,B:B,0)))</f>
        <v/>
      </c>
      <c r="B149" t="str">
        <f>IF('CZ Alfanumerické hodnoty'!B149="","",VLOOKUP('CZ Alfanumerické hodnoty'!B149,'Parametry a typy produktů'!C:E,3,0))</f>
        <v/>
      </c>
      <c r="C149" s="13" t="str" cm="1">
        <f t="array" ref="C149">IF(A149="","",_xlfn.XLOOKUP(B149,'Parametry a typy produktů'!E:E,'Parametry a typy produktů'!A:B,"Parametr nenalezen"))</f>
        <v/>
      </c>
      <c r="E149" s="30" t="str">
        <f>IF('CZ Alfanumerické hodnoty'!B149="","",HLOOKUP('CZ Alfanumerické hodnoty'!E149,'Parametry a typy produktů'!$F$1:$CW$3,3,0))</f>
        <v/>
      </c>
      <c r="F149" s="43" t="str">
        <f>IF($B149="","",IFERROR(IF(VLOOKUP($B149,$B$2:$O148,5,0)="","",VLOOKUP($B149,$B$2:$O148,5,0)),""))</f>
        <v/>
      </c>
      <c r="G149" s="43" t="str">
        <f>IF($B149="","",IFERROR(IF(VLOOKUP($B149,$B$2:$O148,6,0)="","",VLOOKUP($B149,$B$2:$O148,6,0)),""))</f>
        <v/>
      </c>
      <c r="H149" s="43" t="str">
        <f>IF($B149="","",IFERROR(IF(VLOOKUP($B149,$B$2:$O148,7,0)="","",VLOOKUP($B149,$B$2:$O148,7,0)),""))</f>
        <v/>
      </c>
      <c r="I149" s="43" t="str">
        <f>IF($B149="","",IFERROR(IF(VLOOKUP($B149,$B$2:$O148,8,0)="","",VLOOKUP($B149,$B$2:$O148,8,0)),""))</f>
        <v/>
      </c>
      <c r="J149" s="43" t="str">
        <f>IF($B149="","",IFERROR(IF(VLOOKUP($B149,$B$2:$O148,9,0)="","",VLOOKUP($B149,$B$2:$O148,9,0)),""))</f>
        <v/>
      </c>
      <c r="K149" s="43" t="str">
        <f>IF($B149="","",IFERROR(IF(VLOOKUP($B149,$B$2:$O148,10,0)="","",VLOOKUP($B149,$B$2:$O148,10,0)),""))</f>
        <v/>
      </c>
      <c r="L149" s="43" t="str">
        <f>IF($B149="","",IFERROR(IF(VLOOKUP($B149,$B$2:$O148,11,0)="","",VLOOKUP($B149,$B$2:$O148,11,0)),""))</f>
        <v/>
      </c>
      <c r="M149" s="43" t="str">
        <f>IF($B149="","",IFERROR(IF(VLOOKUP($B149,$B$2:$O148,12,0)="","",VLOOKUP($B149,$B$2:$O148,12,0)),""))</f>
        <v/>
      </c>
      <c r="N149" s="43" t="str">
        <f>IF($B149="","",IFERROR(IF(VLOOKUP($B149,$B$2:$O148,13,0)="","",VLOOKUP($B149,$B$2:$O148,13,0)),""))</f>
        <v/>
      </c>
      <c r="O149" s="43" t="str">
        <f>IF($B149="","",IFERROR(IF(VLOOKUP($B149,$B$2:$O148,14,0)="","",VLOOKUP($B149,$B$2:$O148,14,0)),""))</f>
        <v/>
      </c>
    </row>
    <row r="150" spans="1:15" x14ac:dyDescent="0.25">
      <c r="A150" t="str" cm="1">
        <f t="array" ref="A150">IF(OR(B150="",E150=""),"",CONCATENATE(IFERROR(IF(SEARCH(B150,_xlfn.TEXTJOIN(",",TRUE,IF(E$2:E149=E150,B$2:B149,"")))&gt;0,"Duplikát parametru","Parametr OK"),"Parametr OK"),"; ",MATCH(B150,B:B,0)))</f>
        <v/>
      </c>
      <c r="B150" t="str">
        <f>IF('CZ Alfanumerické hodnoty'!B150="","",VLOOKUP('CZ Alfanumerické hodnoty'!B150,'Parametry a typy produktů'!C:E,3,0))</f>
        <v/>
      </c>
      <c r="C150" s="13" t="str" cm="1">
        <f t="array" ref="C150">IF(A150="","",_xlfn.XLOOKUP(B150,'Parametry a typy produktů'!E:E,'Parametry a typy produktů'!A:B,"Parametr nenalezen"))</f>
        <v/>
      </c>
      <c r="E150" s="30" t="str">
        <f>IF('CZ Alfanumerické hodnoty'!B150="","",HLOOKUP('CZ Alfanumerické hodnoty'!E150,'Parametry a typy produktů'!$F$1:$CW$3,3,0))</f>
        <v/>
      </c>
      <c r="F150" s="43" t="str">
        <f>IF($B150="","",IFERROR(IF(VLOOKUP($B150,$B$2:$O149,5,0)="","",VLOOKUP($B150,$B$2:$O149,5,0)),""))</f>
        <v/>
      </c>
      <c r="G150" s="43" t="str">
        <f>IF($B150="","",IFERROR(IF(VLOOKUP($B150,$B$2:$O149,6,0)="","",VLOOKUP($B150,$B$2:$O149,6,0)),""))</f>
        <v/>
      </c>
      <c r="H150" s="43" t="str">
        <f>IF($B150="","",IFERROR(IF(VLOOKUP($B150,$B$2:$O149,7,0)="","",VLOOKUP($B150,$B$2:$O149,7,0)),""))</f>
        <v/>
      </c>
      <c r="I150" s="43" t="str">
        <f>IF($B150="","",IFERROR(IF(VLOOKUP($B150,$B$2:$O149,8,0)="","",VLOOKUP($B150,$B$2:$O149,8,0)),""))</f>
        <v/>
      </c>
      <c r="J150" s="43" t="str">
        <f>IF($B150="","",IFERROR(IF(VLOOKUP($B150,$B$2:$O149,9,0)="","",VLOOKUP($B150,$B$2:$O149,9,0)),""))</f>
        <v/>
      </c>
      <c r="K150" s="43" t="str">
        <f>IF($B150="","",IFERROR(IF(VLOOKUP($B150,$B$2:$O149,10,0)="","",VLOOKUP($B150,$B$2:$O149,10,0)),""))</f>
        <v/>
      </c>
      <c r="L150" s="43" t="str">
        <f>IF($B150="","",IFERROR(IF(VLOOKUP($B150,$B$2:$O149,11,0)="","",VLOOKUP($B150,$B$2:$O149,11,0)),""))</f>
        <v/>
      </c>
      <c r="M150" s="43" t="str">
        <f>IF($B150="","",IFERROR(IF(VLOOKUP($B150,$B$2:$O149,12,0)="","",VLOOKUP($B150,$B$2:$O149,12,0)),""))</f>
        <v/>
      </c>
      <c r="N150" s="43" t="str">
        <f>IF($B150="","",IFERROR(IF(VLOOKUP($B150,$B$2:$O149,13,0)="","",VLOOKUP($B150,$B$2:$O149,13,0)),""))</f>
        <v/>
      </c>
      <c r="O150" s="43" t="str">
        <f>IF($B150="","",IFERROR(IF(VLOOKUP($B150,$B$2:$O149,14,0)="","",VLOOKUP($B150,$B$2:$O149,14,0)),""))</f>
        <v/>
      </c>
    </row>
    <row r="151" spans="1:15" x14ac:dyDescent="0.25">
      <c r="A151" t="str" cm="1">
        <f t="array" ref="A151">IF(OR(B151="",E151=""),"",CONCATENATE(IFERROR(IF(SEARCH(B151,_xlfn.TEXTJOIN(",",TRUE,IF(E$2:E150=E151,B$2:B150,"")))&gt;0,"Duplikát parametru","Parametr OK"),"Parametr OK"),"; ",MATCH(B151,B:B,0)))</f>
        <v/>
      </c>
      <c r="B151" t="str">
        <f>IF('CZ Alfanumerické hodnoty'!B151="","",VLOOKUP('CZ Alfanumerické hodnoty'!B151,'Parametry a typy produktů'!C:E,3,0))</f>
        <v/>
      </c>
      <c r="C151" s="13" t="str" cm="1">
        <f t="array" ref="C151">IF(A151="","",_xlfn.XLOOKUP(B151,'Parametry a typy produktů'!E:E,'Parametry a typy produktů'!A:B,"Parametr nenalezen"))</f>
        <v/>
      </c>
      <c r="E151" s="30" t="str">
        <f>IF('CZ Alfanumerické hodnoty'!B151="","",HLOOKUP('CZ Alfanumerické hodnoty'!E151,'Parametry a typy produktů'!$F$1:$CW$3,3,0))</f>
        <v/>
      </c>
      <c r="F151" s="43" t="str">
        <f>IF($B151="","",IFERROR(IF(VLOOKUP($B151,$B$2:$O150,5,0)="","",VLOOKUP($B151,$B$2:$O150,5,0)),""))</f>
        <v/>
      </c>
      <c r="G151" s="43" t="str">
        <f>IF($B151="","",IFERROR(IF(VLOOKUP($B151,$B$2:$O150,6,0)="","",VLOOKUP($B151,$B$2:$O150,6,0)),""))</f>
        <v/>
      </c>
      <c r="H151" s="43" t="str">
        <f>IF($B151="","",IFERROR(IF(VLOOKUP($B151,$B$2:$O150,7,0)="","",VLOOKUP($B151,$B$2:$O150,7,0)),""))</f>
        <v/>
      </c>
      <c r="I151" s="43" t="str">
        <f>IF($B151="","",IFERROR(IF(VLOOKUP($B151,$B$2:$O150,8,0)="","",VLOOKUP($B151,$B$2:$O150,8,0)),""))</f>
        <v/>
      </c>
      <c r="J151" s="43" t="str">
        <f>IF($B151="","",IFERROR(IF(VLOOKUP($B151,$B$2:$O150,9,0)="","",VLOOKUP($B151,$B$2:$O150,9,0)),""))</f>
        <v/>
      </c>
      <c r="K151" s="43" t="str">
        <f>IF($B151="","",IFERROR(IF(VLOOKUP($B151,$B$2:$O150,10,0)="","",VLOOKUP($B151,$B$2:$O150,10,0)),""))</f>
        <v/>
      </c>
      <c r="L151" s="43" t="str">
        <f>IF($B151="","",IFERROR(IF(VLOOKUP($B151,$B$2:$O150,11,0)="","",VLOOKUP($B151,$B$2:$O150,11,0)),""))</f>
        <v/>
      </c>
      <c r="M151" s="43" t="str">
        <f>IF($B151="","",IFERROR(IF(VLOOKUP($B151,$B$2:$O150,12,0)="","",VLOOKUP($B151,$B$2:$O150,12,0)),""))</f>
        <v/>
      </c>
      <c r="N151" s="43" t="str">
        <f>IF($B151="","",IFERROR(IF(VLOOKUP($B151,$B$2:$O150,13,0)="","",VLOOKUP($B151,$B$2:$O150,13,0)),""))</f>
        <v/>
      </c>
      <c r="O151" s="43" t="str">
        <f>IF($B151="","",IFERROR(IF(VLOOKUP($B151,$B$2:$O150,14,0)="","",VLOOKUP($B151,$B$2:$O150,14,0)),""))</f>
        <v/>
      </c>
    </row>
    <row r="152" spans="1:15" x14ac:dyDescent="0.25">
      <c r="A152" t="str" cm="1">
        <f t="array" ref="A152">IF(OR(B152="",E152=""),"",CONCATENATE(IFERROR(IF(SEARCH(B152,_xlfn.TEXTJOIN(",",TRUE,IF(E$2:E151=E152,B$2:B151,"")))&gt;0,"Duplikát parametru","Parametr OK"),"Parametr OK"),"; ",MATCH(B152,B:B,0)))</f>
        <v/>
      </c>
      <c r="B152" t="str">
        <f>IF('CZ Alfanumerické hodnoty'!B152="","",VLOOKUP('CZ Alfanumerické hodnoty'!B152,'Parametry a typy produktů'!C:E,3,0))</f>
        <v/>
      </c>
      <c r="C152" s="13" t="str" cm="1">
        <f t="array" ref="C152">IF(A152="","",_xlfn.XLOOKUP(B152,'Parametry a typy produktů'!E:E,'Parametry a typy produktů'!A:B,"Parametr nenalezen"))</f>
        <v/>
      </c>
      <c r="E152" s="30" t="str">
        <f>IF('CZ Alfanumerické hodnoty'!B152="","",HLOOKUP('CZ Alfanumerické hodnoty'!E152,'Parametry a typy produktů'!$F$1:$CW$3,3,0))</f>
        <v/>
      </c>
      <c r="F152" s="43" t="str">
        <f>IF($B152="","",IFERROR(IF(VLOOKUP($B152,$B$2:$O151,5,0)="","",VLOOKUP($B152,$B$2:$O151,5,0)),""))</f>
        <v/>
      </c>
      <c r="G152" s="43" t="str">
        <f>IF($B152="","",IFERROR(IF(VLOOKUP($B152,$B$2:$O151,6,0)="","",VLOOKUP($B152,$B$2:$O151,6,0)),""))</f>
        <v/>
      </c>
      <c r="H152" s="43" t="str">
        <f>IF($B152="","",IFERROR(IF(VLOOKUP($B152,$B$2:$O151,7,0)="","",VLOOKUP($B152,$B$2:$O151,7,0)),""))</f>
        <v/>
      </c>
      <c r="I152" s="43" t="str">
        <f>IF($B152="","",IFERROR(IF(VLOOKUP($B152,$B$2:$O151,8,0)="","",VLOOKUP($B152,$B$2:$O151,8,0)),""))</f>
        <v/>
      </c>
      <c r="J152" s="43" t="str">
        <f>IF($B152="","",IFERROR(IF(VLOOKUP($B152,$B$2:$O151,9,0)="","",VLOOKUP($B152,$B$2:$O151,9,0)),""))</f>
        <v/>
      </c>
      <c r="K152" s="43" t="str">
        <f>IF($B152="","",IFERROR(IF(VLOOKUP($B152,$B$2:$O151,10,0)="","",VLOOKUP($B152,$B$2:$O151,10,0)),""))</f>
        <v/>
      </c>
      <c r="L152" s="43" t="str">
        <f>IF($B152="","",IFERROR(IF(VLOOKUP($B152,$B$2:$O151,11,0)="","",VLOOKUP($B152,$B$2:$O151,11,0)),""))</f>
        <v/>
      </c>
      <c r="M152" s="43" t="str">
        <f>IF($B152="","",IFERROR(IF(VLOOKUP($B152,$B$2:$O151,12,0)="","",VLOOKUP($B152,$B$2:$O151,12,0)),""))</f>
        <v/>
      </c>
      <c r="N152" s="43" t="str">
        <f>IF($B152="","",IFERROR(IF(VLOOKUP($B152,$B$2:$O151,13,0)="","",VLOOKUP($B152,$B$2:$O151,13,0)),""))</f>
        <v/>
      </c>
      <c r="O152" s="43" t="str">
        <f>IF($B152="","",IFERROR(IF(VLOOKUP($B152,$B$2:$O151,14,0)="","",VLOOKUP($B152,$B$2:$O151,14,0)),""))</f>
        <v/>
      </c>
    </row>
    <row r="153" spans="1:15" x14ac:dyDescent="0.25">
      <c r="A153" t="str" cm="1">
        <f t="array" ref="A153">IF(OR(B153="",E153=""),"",CONCATENATE(IFERROR(IF(SEARCH(B153,_xlfn.TEXTJOIN(",",TRUE,IF(E$2:E152=E153,B$2:B152,"")))&gt;0,"Duplikát parametru","Parametr OK"),"Parametr OK"),"; ",MATCH(B153,B:B,0)))</f>
        <v/>
      </c>
      <c r="B153" t="str">
        <f>IF('CZ Alfanumerické hodnoty'!B153="","",VLOOKUP('CZ Alfanumerické hodnoty'!B153,'Parametry a typy produktů'!C:E,3,0))</f>
        <v/>
      </c>
      <c r="C153" s="13" t="str" cm="1">
        <f t="array" ref="C153">IF(A153="","",_xlfn.XLOOKUP(B153,'Parametry a typy produktů'!E:E,'Parametry a typy produktů'!A:B,"Parametr nenalezen"))</f>
        <v/>
      </c>
      <c r="E153" s="30" t="str">
        <f>IF('CZ Alfanumerické hodnoty'!B153="","",HLOOKUP('CZ Alfanumerické hodnoty'!E153,'Parametry a typy produktů'!$F$1:$CW$3,3,0))</f>
        <v/>
      </c>
      <c r="F153" s="43" t="str">
        <f>IF($B153="","",IFERROR(IF(VLOOKUP($B153,$B$2:$O152,5,0)="","",VLOOKUP($B153,$B$2:$O152,5,0)),""))</f>
        <v/>
      </c>
      <c r="G153" s="43" t="str">
        <f>IF($B153="","",IFERROR(IF(VLOOKUP($B153,$B$2:$O152,6,0)="","",VLOOKUP($B153,$B$2:$O152,6,0)),""))</f>
        <v/>
      </c>
      <c r="H153" s="43" t="str">
        <f>IF($B153="","",IFERROR(IF(VLOOKUP($B153,$B$2:$O152,7,0)="","",VLOOKUP($B153,$B$2:$O152,7,0)),""))</f>
        <v/>
      </c>
      <c r="I153" s="43" t="str">
        <f>IF($B153="","",IFERROR(IF(VLOOKUP($B153,$B$2:$O152,8,0)="","",VLOOKUP($B153,$B$2:$O152,8,0)),""))</f>
        <v/>
      </c>
      <c r="J153" s="43" t="str">
        <f>IF($B153="","",IFERROR(IF(VLOOKUP($B153,$B$2:$O152,9,0)="","",VLOOKUP($B153,$B$2:$O152,9,0)),""))</f>
        <v/>
      </c>
      <c r="K153" s="43" t="str">
        <f>IF($B153="","",IFERROR(IF(VLOOKUP($B153,$B$2:$O152,10,0)="","",VLOOKUP($B153,$B$2:$O152,10,0)),""))</f>
        <v/>
      </c>
      <c r="L153" s="43" t="str">
        <f>IF($B153="","",IFERROR(IF(VLOOKUP($B153,$B$2:$O152,11,0)="","",VLOOKUP($B153,$B$2:$O152,11,0)),""))</f>
        <v/>
      </c>
      <c r="M153" s="43" t="str">
        <f>IF($B153="","",IFERROR(IF(VLOOKUP($B153,$B$2:$O152,12,0)="","",VLOOKUP($B153,$B$2:$O152,12,0)),""))</f>
        <v/>
      </c>
      <c r="N153" s="43" t="str">
        <f>IF($B153="","",IFERROR(IF(VLOOKUP($B153,$B$2:$O152,13,0)="","",VLOOKUP($B153,$B$2:$O152,13,0)),""))</f>
        <v/>
      </c>
      <c r="O153" s="43" t="str">
        <f>IF($B153="","",IFERROR(IF(VLOOKUP($B153,$B$2:$O152,14,0)="","",VLOOKUP($B153,$B$2:$O152,14,0)),""))</f>
        <v/>
      </c>
    </row>
    <row r="154" spans="1:15" x14ac:dyDescent="0.25">
      <c r="A154" t="str" cm="1">
        <f t="array" ref="A154">IF(OR(B154="",E154=""),"",CONCATENATE(IFERROR(IF(SEARCH(B154,_xlfn.TEXTJOIN(",",TRUE,IF(E$2:E153=E154,B$2:B153,"")))&gt;0,"Duplikát parametru","Parametr OK"),"Parametr OK"),"; ",MATCH(B154,B:B,0)))</f>
        <v/>
      </c>
      <c r="B154" t="str">
        <f>IF('CZ Alfanumerické hodnoty'!B154="","",VLOOKUP('CZ Alfanumerické hodnoty'!B154,'Parametry a typy produktů'!C:E,3,0))</f>
        <v/>
      </c>
      <c r="C154" s="13" t="str" cm="1">
        <f t="array" ref="C154">IF(A154="","",_xlfn.XLOOKUP(B154,'Parametry a typy produktů'!E:E,'Parametry a typy produktů'!A:B,"Parametr nenalezen"))</f>
        <v/>
      </c>
      <c r="E154" s="30" t="str">
        <f>IF('CZ Alfanumerické hodnoty'!B154="","",HLOOKUP('CZ Alfanumerické hodnoty'!E154,'Parametry a typy produktů'!$F$1:$CW$3,3,0))</f>
        <v/>
      </c>
      <c r="F154" s="43" t="str">
        <f>IF($B154="","",IFERROR(IF(VLOOKUP($B154,$B$2:$O153,5,0)="","",VLOOKUP($B154,$B$2:$O153,5,0)),""))</f>
        <v/>
      </c>
      <c r="G154" s="43" t="str">
        <f>IF($B154="","",IFERROR(IF(VLOOKUP($B154,$B$2:$O153,6,0)="","",VLOOKUP($B154,$B$2:$O153,6,0)),""))</f>
        <v/>
      </c>
      <c r="H154" s="43" t="str">
        <f>IF($B154="","",IFERROR(IF(VLOOKUP($B154,$B$2:$O153,7,0)="","",VLOOKUP($B154,$B$2:$O153,7,0)),""))</f>
        <v/>
      </c>
      <c r="I154" s="43" t="str">
        <f>IF($B154="","",IFERROR(IF(VLOOKUP($B154,$B$2:$O153,8,0)="","",VLOOKUP($B154,$B$2:$O153,8,0)),""))</f>
        <v/>
      </c>
      <c r="J154" s="43" t="str">
        <f>IF($B154="","",IFERROR(IF(VLOOKUP($B154,$B$2:$O153,9,0)="","",VLOOKUP($B154,$B$2:$O153,9,0)),""))</f>
        <v/>
      </c>
      <c r="K154" s="43" t="str">
        <f>IF($B154="","",IFERROR(IF(VLOOKUP($B154,$B$2:$O153,10,0)="","",VLOOKUP($B154,$B$2:$O153,10,0)),""))</f>
        <v/>
      </c>
      <c r="L154" s="43" t="str">
        <f>IF($B154="","",IFERROR(IF(VLOOKUP($B154,$B$2:$O153,11,0)="","",VLOOKUP($B154,$B$2:$O153,11,0)),""))</f>
        <v/>
      </c>
      <c r="M154" s="43" t="str">
        <f>IF($B154="","",IFERROR(IF(VLOOKUP($B154,$B$2:$O153,12,0)="","",VLOOKUP($B154,$B$2:$O153,12,0)),""))</f>
        <v/>
      </c>
      <c r="N154" s="43" t="str">
        <f>IF($B154="","",IFERROR(IF(VLOOKUP($B154,$B$2:$O153,13,0)="","",VLOOKUP($B154,$B$2:$O153,13,0)),""))</f>
        <v/>
      </c>
      <c r="O154" s="43" t="str">
        <f>IF($B154="","",IFERROR(IF(VLOOKUP($B154,$B$2:$O153,14,0)="","",VLOOKUP($B154,$B$2:$O153,14,0)),""))</f>
        <v/>
      </c>
    </row>
    <row r="155" spans="1:15" x14ac:dyDescent="0.25">
      <c r="A155" t="str" cm="1">
        <f t="array" ref="A155">IF(OR(B155="",E155=""),"",CONCATENATE(IFERROR(IF(SEARCH(B155,_xlfn.TEXTJOIN(",",TRUE,IF(E$2:E154=E155,B$2:B154,"")))&gt;0,"Duplikát parametru","Parametr OK"),"Parametr OK"),"; ",MATCH(B155,B:B,0)))</f>
        <v/>
      </c>
      <c r="B155" t="str">
        <f>IF('CZ Alfanumerické hodnoty'!B155="","",VLOOKUP('CZ Alfanumerické hodnoty'!B155,'Parametry a typy produktů'!C:E,3,0))</f>
        <v/>
      </c>
      <c r="C155" s="13" t="str" cm="1">
        <f t="array" ref="C155">IF(A155="","",_xlfn.XLOOKUP(B155,'Parametry a typy produktů'!E:E,'Parametry a typy produktů'!A:B,"Parametr nenalezen"))</f>
        <v/>
      </c>
      <c r="E155" s="30" t="str">
        <f>IF('CZ Alfanumerické hodnoty'!B155="","",HLOOKUP('CZ Alfanumerické hodnoty'!E155,'Parametry a typy produktů'!$F$1:$CW$3,3,0))</f>
        <v/>
      </c>
      <c r="F155" s="43" t="str">
        <f>IF($B155="","",IFERROR(IF(VLOOKUP($B155,$B$2:$O154,5,0)="","",VLOOKUP($B155,$B$2:$O154,5,0)),""))</f>
        <v/>
      </c>
      <c r="G155" s="43" t="str">
        <f>IF($B155="","",IFERROR(IF(VLOOKUP($B155,$B$2:$O154,6,0)="","",VLOOKUP($B155,$B$2:$O154,6,0)),""))</f>
        <v/>
      </c>
      <c r="H155" s="43" t="str">
        <f>IF($B155="","",IFERROR(IF(VLOOKUP($B155,$B$2:$O154,7,0)="","",VLOOKUP($B155,$B$2:$O154,7,0)),""))</f>
        <v/>
      </c>
      <c r="I155" s="43" t="str">
        <f>IF($B155="","",IFERROR(IF(VLOOKUP($B155,$B$2:$O154,8,0)="","",VLOOKUP($B155,$B$2:$O154,8,0)),""))</f>
        <v/>
      </c>
      <c r="J155" s="43" t="str">
        <f>IF($B155="","",IFERROR(IF(VLOOKUP($B155,$B$2:$O154,9,0)="","",VLOOKUP($B155,$B$2:$O154,9,0)),""))</f>
        <v/>
      </c>
      <c r="K155" s="43" t="str">
        <f>IF($B155="","",IFERROR(IF(VLOOKUP($B155,$B$2:$O154,10,0)="","",VLOOKUP($B155,$B$2:$O154,10,0)),""))</f>
        <v/>
      </c>
      <c r="L155" s="43" t="str">
        <f>IF($B155="","",IFERROR(IF(VLOOKUP($B155,$B$2:$O154,11,0)="","",VLOOKUP($B155,$B$2:$O154,11,0)),""))</f>
        <v/>
      </c>
      <c r="M155" s="43" t="str">
        <f>IF($B155="","",IFERROR(IF(VLOOKUP($B155,$B$2:$O154,12,0)="","",VLOOKUP($B155,$B$2:$O154,12,0)),""))</f>
        <v/>
      </c>
      <c r="N155" s="43" t="str">
        <f>IF($B155="","",IFERROR(IF(VLOOKUP($B155,$B$2:$O154,13,0)="","",VLOOKUP($B155,$B$2:$O154,13,0)),""))</f>
        <v/>
      </c>
      <c r="O155" s="43" t="str">
        <f>IF($B155="","",IFERROR(IF(VLOOKUP($B155,$B$2:$O154,14,0)="","",VLOOKUP($B155,$B$2:$O154,14,0)),""))</f>
        <v/>
      </c>
    </row>
    <row r="156" spans="1:15" x14ac:dyDescent="0.25">
      <c r="A156" t="str" cm="1">
        <f t="array" ref="A156">IF(OR(B156="",E156=""),"",CONCATENATE(IFERROR(IF(SEARCH(B156,_xlfn.TEXTJOIN(",",TRUE,IF(E$2:E155=E156,B$2:B155,"")))&gt;0,"Duplikát parametru","Parametr OK"),"Parametr OK"),"; ",MATCH(B156,B:B,0)))</f>
        <v/>
      </c>
      <c r="B156" t="str">
        <f>IF('CZ Alfanumerické hodnoty'!B156="","",VLOOKUP('CZ Alfanumerické hodnoty'!B156,'Parametry a typy produktů'!C:E,3,0))</f>
        <v/>
      </c>
      <c r="C156" s="13" t="str" cm="1">
        <f t="array" ref="C156">IF(A156="","",_xlfn.XLOOKUP(B156,'Parametry a typy produktů'!E:E,'Parametry a typy produktů'!A:B,"Parametr nenalezen"))</f>
        <v/>
      </c>
      <c r="E156" s="30" t="str">
        <f>IF('CZ Alfanumerické hodnoty'!B156="","",HLOOKUP('CZ Alfanumerické hodnoty'!E156,'Parametry a typy produktů'!$F$1:$CW$3,3,0))</f>
        <v/>
      </c>
      <c r="F156" s="43" t="str">
        <f>IF($B156="","",IFERROR(IF(VLOOKUP($B156,$B$2:$O155,5,0)="","",VLOOKUP($B156,$B$2:$O155,5,0)),""))</f>
        <v/>
      </c>
      <c r="G156" s="43" t="str">
        <f>IF($B156="","",IFERROR(IF(VLOOKUP($B156,$B$2:$O155,6,0)="","",VLOOKUP($B156,$B$2:$O155,6,0)),""))</f>
        <v/>
      </c>
      <c r="H156" s="43" t="str">
        <f>IF($B156="","",IFERROR(IF(VLOOKUP($B156,$B$2:$O155,7,0)="","",VLOOKUP($B156,$B$2:$O155,7,0)),""))</f>
        <v/>
      </c>
      <c r="I156" s="43" t="str">
        <f>IF($B156="","",IFERROR(IF(VLOOKUP($B156,$B$2:$O155,8,0)="","",VLOOKUP($B156,$B$2:$O155,8,0)),""))</f>
        <v/>
      </c>
      <c r="J156" s="43" t="str">
        <f>IF($B156="","",IFERROR(IF(VLOOKUP($B156,$B$2:$O155,9,0)="","",VLOOKUP($B156,$B$2:$O155,9,0)),""))</f>
        <v/>
      </c>
      <c r="K156" s="43" t="str">
        <f>IF($B156="","",IFERROR(IF(VLOOKUP($B156,$B$2:$O155,10,0)="","",VLOOKUP($B156,$B$2:$O155,10,0)),""))</f>
        <v/>
      </c>
      <c r="L156" s="43" t="str">
        <f>IF($B156="","",IFERROR(IF(VLOOKUP($B156,$B$2:$O155,11,0)="","",VLOOKUP($B156,$B$2:$O155,11,0)),""))</f>
        <v/>
      </c>
      <c r="M156" s="43" t="str">
        <f>IF($B156="","",IFERROR(IF(VLOOKUP($B156,$B$2:$O155,12,0)="","",VLOOKUP($B156,$B$2:$O155,12,0)),""))</f>
        <v/>
      </c>
      <c r="N156" s="43" t="str">
        <f>IF($B156="","",IFERROR(IF(VLOOKUP($B156,$B$2:$O155,13,0)="","",VLOOKUP($B156,$B$2:$O155,13,0)),""))</f>
        <v/>
      </c>
      <c r="O156" s="43" t="str">
        <f>IF($B156="","",IFERROR(IF(VLOOKUP($B156,$B$2:$O155,14,0)="","",VLOOKUP($B156,$B$2:$O155,14,0)),""))</f>
        <v/>
      </c>
    </row>
    <row r="157" spans="1:15" x14ac:dyDescent="0.25">
      <c r="A157" t="str" cm="1">
        <f t="array" ref="A157">IF(OR(B157="",E157=""),"",CONCATENATE(IFERROR(IF(SEARCH(B157,_xlfn.TEXTJOIN(",",TRUE,IF(E$2:E156=E157,B$2:B156,"")))&gt;0,"Duplikát parametru","Parametr OK"),"Parametr OK"),"; ",MATCH(B157,B:B,0)))</f>
        <v/>
      </c>
      <c r="B157" t="str">
        <f>IF('CZ Alfanumerické hodnoty'!B157="","",VLOOKUP('CZ Alfanumerické hodnoty'!B157,'Parametry a typy produktů'!C:E,3,0))</f>
        <v/>
      </c>
      <c r="C157" s="13" t="str" cm="1">
        <f t="array" ref="C157">IF(A157="","",_xlfn.XLOOKUP(B157,'Parametry a typy produktů'!E:E,'Parametry a typy produktů'!A:B,"Parametr nenalezen"))</f>
        <v/>
      </c>
      <c r="E157" s="30" t="str">
        <f>IF('CZ Alfanumerické hodnoty'!B157="","",HLOOKUP('CZ Alfanumerické hodnoty'!E157,'Parametry a typy produktů'!$F$1:$CW$3,3,0))</f>
        <v/>
      </c>
      <c r="F157" s="43" t="str">
        <f>IF($B157="","",IFERROR(IF(VLOOKUP($B157,$B$2:$O156,5,0)="","",VLOOKUP($B157,$B$2:$O156,5,0)),""))</f>
        <v/>
      </c>
      <c r="G157" s="43" t="str">
        <f>IF($B157="","",IFERROR(IF(VLOOKUP($B157,$B$2:$O156,6,0)="","",VLOOKUP($B157,$B$2:$O156,6,0)),""))</f>
        <v/>
      </c>
      <c r="H157" s="43" t="str">
        <f>IF($B157="","",IFERROR(IF(VLOOKUP($B157,$B$2:$O156,7,0)="","",VLOOKUP($B157,$B$2:$O156,7,0)),""))</f>
        <v/>
      </c>
      <c r="I157" s="43" t="str">
        <f>IF($B157="","",IFERROR(IF(VLOOKUP($B157,$B$2:$O156,8,0)="","",VLOOKUP($B157,$B$2:$O156,8,0)),""))</f>
        <v/>
      </c>
      <c r="J157" s="43" t="str">
        <f>IF($B157="","",IFERROR(IF(VLOOKUP($B157,$B$2:$O156,9,0)="","",VLOOKUP($B157,$B$2:$O156,9,0)),""))</f>
        <v/>
      </c>
      <c r="K157" s="43" t="str">
        <f>IF($B157="","",IFERROR(IF(VLOOKUP($B157,$B$2:$O156,10,0)="","",VLOOKUP($B157,$B$2:$O156,10,0)),""))</f>
        <v/>
      </c>
      <c r="L157" s="43" t="str">
        <f>IF($B157="","",IFERROR(IF(VLOOKUP($B157,$B$2:$O156,11,0)="","",VLOOKUP($B157,$B$2:$O156,11,0)),""))</f>
        <v/>
      </c>
      <c r="M157" s="43" t="str">
        <f>IF($B157="","",IFERROR(IF(VLOOKUP($B157,$B$2:$O156,12,0)="","",VLOOKUP($B157,$B$2:$O156,12,0)),""))</f>
        <v/>
      </c>
      <c r="N157" s="43" t="str">
        <f>IF($B157="","",IFERROR(IF(VLOOKUP($B157,$B$2:$O156,13,0)="","",VLOOKUP($B157,$B$2:$O156,13,0)),""))</f>
        <v/>
      </c>
      <c r="O157" s="43" t="str">
        <f>IF($B157="","",IFERROR(IF(VLOOKUP($B157,$B$2:$O156,14,0)="","",VLOOKUP($B157,$B$2:$O156,14,0)),""))</f>
        <v/>
      </c>
    </row>
    <row r="158" spans="1:15" x14ac:dyDescent="0.25">
      <c r="A158" t="str" cm="1">
        <f t="array" ref="A158">IF(OR(B158="",E158=""),"",CONCATENATE(IFERROR(IF(SEARCH(B158,_xlfn.TEXTJOIN(",",TRUE,IF(E$2:E157=E158,B$2:B157,"")))&gt;0,"Duplikát parametru","Parametr OK"),"Parametr OK"),"; ",MATCH(B158,B:B,0)))</f>
        <v/>
      </c>
      <c r="B158" t="str">
        <f>IF('CZ Alfanumerické hodnoty'!B158="","",VLOOKUP('CZ Alfanumerické hodnoty'!B158,'Parametry a typy produktů'!C:E,3,0))</f>
        <v/>
      </c>
      <c r="C158" s="13" t="str" cm="1">
        <f t="array" ref="C158">IF(A158="","",_xlfn.XLOOKUP(B158,'Parametry a typy produktů'!E:E,'Parametry a typy produktů'!A:B,"Parametr nenalezen"))</f>
        <v/>
      </c>
      <c r="E158" s="30" t="str">
        <f>IF('CZ Alfanumerické hodnoty'!B158="","",HLOOKUP('CZ Alfanumerické hodnoty'!E158,'Parametry a typy produktů'!$F$1:$CW$3,3,0))</f>
        <v/>
      </c>
      <c r="F158" s="43" t="str">
        <f>IF($B158="","",IFERROR(IF(VLOOKUP($B158,$B$2:$O157,5,0)="","",VLOOKUP($B158,$B$2:$O157,5,0)),""))</f>
        <v/>
      </c>
      <c r="G158" s="43" t="str">
        <f>IF($B158="","",IFERROR(IF(VLOOKUP($B158,$B$2:$O157,6,0)="","",VLOOKUP($B158,$B$2:$O157,6,0)),""))</f>
        <v/>
      </c>
      <c r="H158" s="43" t="str">
        <f>IF($B158="","",IFERROR(IF(VLOOKUP($B158,$B$2:$O157,7,0)="","",VLOOKUP($B158,$B$2:$O157,7,0)),""))</f>
        <v/>
      </c>
      <c r="I158" s="43" t="str">
        <f>IF($B158="","",IFERROR(IF(VLOOKUP($B158,$B$2:$O157,8,0)="","",VLOOKUP($B158,$B$2:$O157,8,0)),""))</f>
        <v/>
      </c>
      <c r="J158" s="43" t="str">
        <f>IF($B158="","",IFERROR(IF(VLOOKUP($B158,$B$2:$O157,9,0)="","",VLOOKUP($B158,$B$2:$O157,9,0)),""))</f>
        <v/>
      </c>
      <c r="K158" s="43" t="str">
        <f>IF($B158="","",IFERROR(IF(VLOOKUP($B158,$B$2:$O157,10,0)="","",VLOOKUP($B158,$B$2:$O157,10,0)),""))</f>
        <v/>
      </c>
      <c r="L158" s="43" t="str">
        <f>IF($B158="","",IFERROR(IF(VLOOKUP($B158,$B$2:$O157,11,0)="","",VLOOKUP($B158,$B$2:$O157,11,0)),""))</f>
        <v/>
      </c>
      <c r="M158" s="43" t="str">
        <f>IF($B158="","",IFERROR(IF(VLOOKUP($B158,$B$2:$O157,12,0)="","",VLOOKUP($B158,$B$2:$O157,12,0)),""))</f>
        <v/>
      </c>
      <c r="N158" s="43" t="str">
        <f>IF($B158="","",IFERROR(IF(VLOOKUP($B158,$B$2:$O157,13,0)="","",VLOOKUP($B158,$B$2:$O157,13,0)),""))</f>
        <v/>
      </c>
      <c r="O158" s="43" t="str">
        <f>IF($B158="","",IFERROR(IF(VLOOKUP($B158,$B$2:$O157,14,0)="","",VLOOKUP($B158,$B$2:$O157,14,0)),""))</f>
        <v/>
      </c>
    </row>
    <row r="159" spans="1:15" x14ac:dyDescent="0.25">
      <c r="A159" t="str" cm="1">
        <f t="array" ref="A159">IF(OR(B159="",E159=""),"",CONCATENATE(IFERROR(IF(SEARCH(B159,_xlfn.TEXTJOIN(",",TRUE,IF(E$2:E158=E159,B$2:B158,"")))&gt;0,"Duplikát parametru","Parametr OK"),"Parametr OK"),"; ",MATCH(B159,B:B,0)))</f>
        <v/>
      </c>
      <c r="B159" t="str">
        <f>IF('CZ Alfanumerické hodnoty'!B159="","",VLOOKUP('CZ Alfanumerické hodnoty'!B159,'Parametry a typy produktů'!C:E,3,0))</f>
        <v/>
      </c>
      <c r="C159" s="13" t="str" cm="1">
        <f t="array" ref="C159">IF(A159="","",_xlfn.XLOOKUP(B159,'Parametry a typy produktů'!E:E,'Parametry a typy produktů'!A:B,"Parametr nenalezen"))</f>
        <v/>
      </c>
      <c r="E159" s="30" t="str">
        <f>IF('CZ Alfanumerické hodnoty'!B159="","",HLOOKUP('CZ Alfanumerické hodnoty'!E159,'Parametry a typy produktů'!$F$1:$CW$3,3,0))</f>
        <v/>
      </c>
      <c r="F159" s="43" t="str">
        <f>IF($B159="","",IFERROR(IF(VLOOKUP($B159,$B$2:$O158,5,0)="","",VLOOKUP($B159,$B$2:$O158,5,0)),""))</f>
        <v/>
      </c>
      <c r="G159" s="43" t="str">
        <f>IF($B159="","",IFERROR(IF(VLOOKUP($B159,$B$2:$O158,6,0)="","",VLOOKUP($B159,$B$2:$O158,6,0)),""))</f>
        <v/>
      </c>
      <c r="H159" s="43" t="str">
        <f>IF($B159="","",IFERROR(IF(VLOOKUP($B159,$B$2:$O158,7,0)="","",VLOOKUP($B159,$B$2:$O158,7,0)),""))</f>
        <v/>
      </c>
      <c r="I159" s="43" t="str">
        <f>IF($B159="","",IFERROR(IF(VLOOKUP($B159,$B$2:$O158,8,0)="","",VLOOKUP($B159,$B$2:$O158,8,0)),""))</f>
        <v/>
      </c>
      <c r="J159" s="43" t="str">
        <f>IF($B159="","",IFERROR(IF(VLOOKUP($B159,$B$2:$O158,9,0)="","",VLOOKUP($B159,$B$2:$O158,9,0)),""))</f>
        <v/>
      </c>
      <c r="K159" s="43" t="str">
        <f>IF($B159="","",IFERROR(IF(VLOOKUP($B159,$B$2:$O158,10,0)="","",VLOOKUP($B159,$B$2:$O158,10,0)),""))</f>
        <v/>
      </c>
      <c r="L159" s="43" t="str">
        <f>IF($B159="","",IFERROR(IF(VLOOKUP($B159,$B$2:$O158,11,0)="","",VLOOKUP($B159,$B$2:$O158,11,0)),""))</f>
        <v/>
      </c>
      <c r="M159" s="43" t="str">
        <f>IF($B159="","",IFERROR(IF(VLOOKUP($B159,$B$2:$O158,12,0)="","",VLOOKUP($B159,$B$2:$O158,12,0)),""))</f>
        <v/>
      </c>
      <c r="N159" s="43" t="str">
        <f>IF($B159="","",IFERROR(IF(VLOOKUP($B159,$B$2:$O158,13,0)="","",VLOOKUP($B159,$B$2:$O158,13,0)),""))</f>
        <v/>
      </c>
      <c r="O159" s="43" t="str">
        <f>IF($B159="","",IFERROR(IF(VLOOKUP($B159,$B$2:$O158,14,0)="","",VLOOKUP($B159,$B$2:$O158,14,0)),""))</f>
        <v/>
      </c>
    </row>
    <row r="160" spans="1:15" x14ac:dyDescent="0.25">
      <c r="A160" t="str" cm="1">
        <f t="array" ref="A160">IF(OR(B160="",E160=""),"",CONCATENATE(IFERROR(IF(SEARCH(B160,_xlfn.TEXTJOIN(",",TRUE,IF(E$2:E159=E160,B$2:B159,"")))&gt;0,"Duplikát parametru","Parametr OK"),"Parametr OK"),"; ",MATCH(B160,B:B,0)))</f>
        <v/>
      </c>
      <c r="B160" t="str">
        <f>IF('CZ Alfanumerické hodnoty'!B160="","",VLOOKUP('CZ Alfanumerické hodnoty'!B160,'Parametry a typy produktů'!C:E,3,0))</f>
        <v/>
      </c>
      <c r="C160" s="13" t="str" cm="1">
        <f t="array" ref="C160">IF(A160="","",_xlfn.XLOOKUP(B160,'Parametry a typy produktů'!E:E,'Parametry a typy produktů'!A:B,"Parametr nenalezen"))</f>
        <v/>
      </c>
      <c r="E160" s="30" t="str">
        <f>IF('CZ Alfanumerické hodnoty'!B160="","",HLOOKUP('CZ Alfanumerické hodnoty'!E160,'Parametry a typy produktů'!$F$1:$CW$3,3,0))</f>
        <v/>
      </c>
      <c r="F160" s="43" t="str">
        <f>IF($B160="","",IFERROR(IF(VLOOKUP($B160,$B$2:$O159,5,0)="","",VLOOKUP($B160,$B$2:$O159,5,0)),""))</f>
        <v/>
      </c>
      <c r="G160" s="43" t="str">
        <f>IF($B160="","",IFERROR(IF(VLOOKUP($B160,$B$2:$O159,6,0)="","",VLOOKUP($B160,$B$2:$O159,6,0)),""))</f>
        <v/>
      </c>
      <c r="H160" s="43" t="str">
        <f>IF($B160="","",IFERROR(IF(VLOOKUP($B160,$B$2:$O159,7,0)="","",VLOOKUP($B160,$B$2:$O159,7,0)),""))</f>
        <v/>
      </c>
      <c r="I160" s="43" t="str">
        <f>IF($B160="","",IFERROR(IF(VLOOKUP($B160,$B$2:$O159,8,0)="","",VLOOKUP($B160,$B$2:$O159,8,0)),""))</f>
        <v/>
      </c>
      <c r="J160" s="43" t="str">
        <f>IF($B160="","",IFERROR(IF(VLOOKUP($B160,$B$2:$O159,9,0)="","",VLOOKUP($B160,$B$2:$O159,9,0)),""))</f>
        <v/>
      </c>
      <c r="K160" s="43" t="str">
        <f>IF($B160="","",IFERROR(IF(VLOOKUP($B160,$B$2:$O159,10,0)="","",VLOOKUP($B160,$B$2:$O159,10,0)),""))</f>
        <v/>
      </c>
      <c r="L160" s="43" t="str">
        <f>IF($B160="","",IFERROR(IF(VLOOKUP($B160,$B$2:$O159,11,0)="","",VLOOKUP($B160,$B$2:$O159,11,0)),""))</f>
        <v/>
      </c>
      <c r="M160" s="43" t="str">
        <f>IF($B160="","",IFERROR(IF(VLOOKUP($B160,$B$2:$O159,12,0)="","",VLOOKUP($B160,$B$2:$O159,12,0)),""))</f>
        <v/>
      </c>
      <c r="N160" s="43" t="str">
        <f>IF($B160="","",IFERROR(IF(VLOOKUP($B160,$B$2:$O159,13,0)="","",VLOOKUP($B160,$B$2:$O159,13,0)),""))</f>
        <v/>
      </c>
      <c r="O160" s="43" t="str">
        <f>IF($B160="","",IFERROR(IF(VLOOKUP($B160,$B$2:$O159,14,0)="","",VLOOKUP($B160,$B$2:$O159,14,0)),""))</f>
        <v/>
      </c>
    </row>
    <row r="161" spans="1:15" x14ac:dyDescent="0.25">
      <c r="A161" t="str" cm="1">
        <f t="array" ref="A161">IF(OR(B161="",E161=""),"",CONCATENATE(IFERROR(IF(SEARCH(B161,_xlfn.TEXTJOIN(",",TRUE,IF(E$2:E160=E161,B$2:B160,"")))&gt;0,"Duplikát parametru","Parametr OK"),"Parametr OK"),"; ",MATCH(B161,B:B,0)))</f>
        <v/>
      </c>
      <c r="B161" t="str">
        <f>IF('CZ Alfanumerické hodnoty'!B161="","",VLOOKUP('CZ Alfanumerické hodnoty'!B161,'Parametry a typy produktů'!C:E,3,0))</f>
        <v/>
      </c>
      <c r="C161" s="13" t="str" cm="1">
        <f t="array" ref="C161">IF(A161="","",_xlfn.XLOOKUP(B161,'Parametry a typy produktů'!E:E,'Parametry a typy produktů'!A:B,"Parametr nenalezen"))</f>
        <v/>
      </c>
      <c r="E161" s="30" t="str">
        <f>IF('CZ Alfanumerické hodnoty'!B161="","",HLOOKUP('CZ Alfanumerické hodnoty'!E161,'Parametry a typy produktů'!$F$1:$CW$3,3,0))</f>
        <v/>
      </c>
      <c r="F161" s="43" t="str">
        <f>IF($B161="","",IFERROR(IF(VLOOKUP($B161,$B$2:$O160,5,0)="","",VLOOKUP($B161,$B$2:$O160,5,0)),""))</f>
        <v/>
      </c>
      <c r="G161" s="43" t="str">
        <f>IF($B161="","",IFERROR(IF(VLOOKUP($B161,$B$2:$O160,6,0)="","",VLOOKUP($B161,$B$2:$O160,6,0)),""))</f>
        <v/>
      </c>
      <c r="H161" s="43" t="str">
        <f>IF($B161="","",IFERROR(IF(VLOOKUP($B161,$B$2:$O160,7,0)="","",VLOOKUP($B161,$B$2:$O160,7,0)),""))</f>
        <v/>
      </c>
      <c r="I161" s="43" t="str">
        <f>IF($B161="","",IFERROR(IF(VLOOKUP($B161,$B$2:$O160,8,0)="","",VLOOKUP($B161,$B$2:$O160,8,0)),""))</f>
        <v/>
      </c>
      <c r="J161" s="43" t="str">
        <f>IF($B161="","",IFERROR(IF(VLOOKUP($B161,$B$2:$O160,9,0)="","",VLOOKUP($B161,$B$2:$O160,9,0)),""))</f>
        <v/>
      </c>
      <c r="K161" s="43" t="str">
        <f>IF($B161="","",IFERROR(IF(VLOOKUP($B161,$B$2:$O160,10,0)="","",VLOOKUP($B161,$B$2:$O160,10,0)),""))</f>
        <v/>
      </c>
      <c r="L161" s="43" t="str">
        <f>IF($B161="","",IFERROR(IF(VLOOKUP($B161,$B$2:$O160,11,0)="","",VLOOKUP($B161,$B$2:$O160,11,0)),""))</f>
        <v/>
      </c>
      <c r="M161" s="43" t="str">
        <f>IF($B161="","",IFERROR(IF(VLOOKUP($B161,$B$2:$O160,12,0)="","",VLOOKUP($B161,$B$2:$O160,12,0)),""))</f>
        <v/>
      </c>
      <c r="N161" s="43" t="str">
        <f>IF($B161="","",IFERROR(IF(VLOOKUP($B161,$B$2:$O160,13,0)="","",VLOOKUP($B161,$B$2:$O160,13,0)),""))</f>
        <v/>
      </c>
      <c r="O161" s="43" t="str">
        <f>IF($B161="","",IFERROR(IF(VLOOKUP($B161,$B$2:$O160,14,0)="","",VLOOKUP($B161,$B$2:$O160,14,0)),""))</f>
        <v/>
      </c>
    </row>
    <row r="162" spans="1:15" x14ac:dyDescent="0.25">
      <c r="A162" t="str" cm="1">
        <f t="array" ref="A162">IF(OR(B162="",E162=""),"",CONCATENATE(IFERROR(IF(SEARCH(B162,_xlfn.TEXTJOIN(",",TRUE,IF(E$2:E161=E162,B$2:B161,"")))&gt;0,"Duplikát parametru","Parametr OK"),"Parametr OK"),"; ",MATCH(B162,B:B,0)))</f>
        <v/>
      </c>
      <c r="B162" t="str">
        <f>IF('CZ Alfanumerické hodnoty'!B162="","",VLOOKUP('CZ Alfanumerické hodnoty'!B162,'Parametry a typy produktů'!C:E,3,0))</f>
        <v/>
      </c>
      <c r="C162" s="13" t="str" cm="1">
        <f t="array" ref="C162">IF(A162="","",_xlfn.XLOOKUP(B162,'Parametry a typy produktů'!E:E,'Parametry a typy produktů'!A:B,"Parametr nenalezen"))</f>
        <v/>
      </c>
      <c r="E162" s="30" t="str">
        <f>IF('CZ Alfanumerické hodnoty'!B162="","",HLOOKUP('CZ Alfanumerické hodnoty'!E162,'Parametry a typy produktů'!$F$1:$CW$3,3,0))</f>
        <v/>
      </c>
      <c r="F162" s="43" t="str">
        <f>IF($B162="","",IFERROR(IF(VLOOKUP($B162,$B$2:$O161,5,0)="","",VLOOKUP($B162,$B$2:$O161,5,0)),""))</f>
        <v/>
      </c>
      <c r="G162" s="43" t="str">
        <f>IF($B162="","",IFERROR(IF(VLOOKUP($B162,$B$2:$O161,6,0)="","",VLOOKUP($B162,$B$2:$O161,6,0)),""))</f>
        <v/>
      </c>
      <c r="H162" s="43" t="str">
        <f>IF($B162="","",IFERROR(IF(VLOOKUP($B162,$B$2:$O161,7,0)="","",VLOOKUP($B162,$B$2:$O161,7,0)),""))</f>
        <v/>
      </c>
      <c r="I162" s="43" t="str">
        <f>IF($B162="","",IFERROR(IF(VLOOKUP($B162,$B$2:$O161,8,0)="","",VLOOKUP($B162,$B$2:$O161,8,0)),""))</f>
        <v/>
      </c>
      <c r="J162" s="43" t="str">
        <f>IF($B162="","",IFERROR(IF(VLOOKUP($B162,$B$2:$O161,9,0)="","",VLOOKUP($B162,$B$2:$O161,9,0)),""))</f>
        <v/>
      </c>
      <c r="K162" s="43" t="str">
        <f>IF($B162="","",IFERROR(IF(VLOOKUP($B162,$B$2:$O161,10,0)="","",VLOOKUP($B162,$B$2:$O161,10,0)),""))</f>
        <v/>
      </c>
      <c r="L162" s="43" t="str">
        <f>IF($B162="","",IFERROR(IF(VLOOKUP($B162,$B$2:$O161,11,0)="","",VLOOKUP($B162,$B$2:$O161,11,0)),""))</f>
        <v/>
      </c>
      <c r="M162" s="43" t="str">
        <f>IF($B162="","",IFERROR(IF(VLOOKUP($B162,$B$2:$O161,12,0)="","",VLOOKUP($B162,$B$2:$O161,12,0)),""))</f>
        <v/>
      </c>
      <c r="N162" s="43" t="str">
        <f>IF($B162="","",IFERROR(IF(VLOOKUP($B162,$B$2:$O161,13,0)="","",VLOOKUP($B162,$B$2:$O161,13,0)),""))</f>
        <v/>
      </c>
      <c r="O162" s="43" t="str">
        <f>IF($B162="","",IFERROR(IF(VLOOKUP($B162,$B$2:$O161,14,0)="","",VLOOKUP($B162,$B$2:$O161,14,0)),""))</f>
        <v/>
      </c>
    </row>
    <row r="163" spans="1:15" x14ac:dyDescent="0.25">
      <c r="A163" t="str" cm="1">
        <f t="array" ref="A163">IF(OR(B163="",E163=""),"",CONCATENATE(IFERROR(IF(SEARCH(B163,_xlfn.TEXTJOIN(",",TRUE,IF(E$2:E162=E163,B$2:B162,"")))&gt;0,"Duplikát parametru","Parametr OK"),"Parametr OK"),"; ",MATCH(B163,B:B,0)))</f>
        <v/>
      </c>
      <c r="B163" t="str">
        <f>IF('CZ Alfanumerické hodnoty'!B163="","",VLOOKUP('CZ Alfanumerické hodnoty'!B163,'Parametry a typy produktů'!C:E,3,0))</f>
        <v/>
      </c>
      <c r="C163" s="13" t="str" cm="1">
        <f t="array" ref="C163">IF(A163="","",_xlfn.XLOOKUP(B163,'Parametry a typy produktů'!E:E,'Parametry a typy produktů'!A:B,"Parametr nenalezen"))</f>
        <v/>
      </c>
      <c r="E163" s="30" t="str">
        <f>IF('CZ Alfanumerické hodnoty'!B163="","",HLOOKUP('CZ Alfanumerické hodnoty'!E163,'Parametry a typy produktů'!$F$1:$CW$3,3,0))</f>
        <v/>
      </c>
      <c r="F163" s="43" t="str">
        <f>IF($B163="","",IFERROR(IF(VLOOKUP($B163,$B$2:$O162,5,0)="","",VLOOKUP($B163,$B$2:$O162,5,0)),""))</f>
        <v/>
      </c>
      <c r="G163" s="43" t="str">
        <f>IF($B163="","",IFERROR(IF(VLOOKUP($B163,$B$2:$O162,6,0)="","",VLOOKUP($B163,$B$2:$O162,6,0)),""))</f>
        <v/>
      </c>
      <c r="H163" s="43" t="str">
        <f>IF($B163="","",IFERROR(IF(VLOOKUP($B163,$B$2:$O162,7,0)="","",VLOOKUP($B163,$B$2:$O162,7,0)),""))</f>
        <v/>
      </c>
      <c r="I163" s="43" t="str">
        <f>IF($B163="","",IFERROR(IF(VLOOKUP($B163,$B$2:$O162,8,0)="","",VLOOKUP($B163,$B$2:$O162,8,0)),""))</f>
        <v/>
      </c>
      <c r="J163" s="43" t="str">
        <f>IF($B163="","",IFERROR(IF(VLOOKUP($B163,$B$2:$O162,9,0)="","",VLOOKUP($B163,$B$2:$O162,9,0)),""))</f>
        <v/>
      </c>
      <c r="K163" s="43" t="str">
        <f>IF($B163="","",IFERROR(IF(VLOOKUP($B163,$B$2:$O162,10,0)="","",VLOOKUP($B163,$B$2:$O162,10,0)),""))</f>
        <v/>
      </c>
      <c r="L163" s="43" t="str">
        <f>IF($B163="","",IFERROR(IF(VLOOKUP($B163,$B$2:$O162,11,0)="","",VLOOKUP($B163,$B$2:$O162,11,0)),""))</f>
        <v/>
      </c>
      <c r="M163" s="43" t="str">
        <f>IF($B163="","",IFERROR(IF(VLOOKUP($B163,$B$2:$O162,12,0)="","",VLOOKUP($B163,$B$2:$O162,12,0)),""))</f>
        <v/>
      </c>
      <c r="N163" s="43" t="str">
        <f>IF($B163="","",IFERROR(IF(VLOOKUP($B163,$B$2:$O162,13,0)="","",VLOOKUP($B163,$B$2:$O162,13,0)),""))</f>
        <v/>
      </c>
      <c r="O163" s="43" t="str">
        <f>IF($B163="","",IFERROR(IF(VLOOKUP($B163,$B$2:$O162,14,0)="","",VLOOKUP($B163,$B$2:$O162,14,0)),""))</f>
        <v/>
      </c>
    </row>
    <row r="164" spans="1:15" x14ac:dyDescent="0.25">
      <c r="A164" t="str" cm="1">
        <f t="array" ref="A164">IF(OR(B164="",E164=""),"",CONCATENATE(IFERROR(IF(SEARCH(B164,_xlfn.TEXTJOIN(",",TRUE,IF(E$2:E163=E164,B$2:B163,"")))&gt;0,"Duplikát parametru","Parametr OK"),"Parametr OK"),"; ",MATCH(B164,B:B,0)))</f>
        <v/>
      </c>
      <c r="B164" t="str">
        <f>IF('CZ Alfanumerické hodnoty'!B164="","",VLOOKUP('CZ Alfanumerické hodnoty'!B164,'Parametry a typy produktů'!C:E,3,0))</f>
        <v/>
      </c>
      <c r="C164" s="13" t="str" cm="1">
        <f t="array" ref="C164">IF(A164="","",_xlfn.XLOOKUP(B164,'Parametry a typy produktů'!E:E,'Parametry a typy produktů'!A:B,"Parametr nenalezen"))</f>
        <v/>
      </c>
      <c r="E164" s="30" t="str">
        <f>IF('CZ Alfanumerické hodnoty'!B164="","",HLOOKUP('CZ Alfanumerické hodnoty'!E164,'Parametry a typy produktů'!$F$1:$CW$3,3,0))</f>
        <v/>
      </c>
      <c r="F164" s="43" t="str">
        <f>IF($B164="","",IFERROR(IF(VLOOKUP($B164,$B$2:$O163,5,0)="","",VLOOKUP($B164,$B$2:$O163,5,0)),""))</f>
        <v/>
      </c>
      <c r="G164" s="43" t="str">
        <f>IF($B164="","",IFERROR(IF(VLOOKUP($B164,$B$2:$O163,6,0)="","",VLOOKUP($B164,$B$2:$O163,6,0)),""))</f>
        <v/>
      </c>
      <c r="H164" s="43" t="str">
        <f>IF($B164="","",IFERROR(IF(VLOOKUP($B164,$B$2:$O163,7,0)="","",VLOOKUP($B164,$B$2:$O163,7,0)),""))</f>
        <v/>
      </c>
      <c r="I164" s="43" t="str">
        <f>IF($B164="","",IFERROR(IF(VLOOKUP($B164,$B$2:$O163,8,0)="","",VLOOKUP($B164,$B$2:$O163,8,0)),""))</f>
        <v/>
      </c>
      <c r="J164" s="43" t="str">
        <f>IF($B164="","",IFERROR(IF(VLOOKUP($B164,$B$2:$O163,9,0)="","",VLOOKUP($B164,$B$2:$O163,9,0)),""))</f>
        <v/>
      </c>
      <c r="K164" s="43" t="str">
        <f>IF($B164="","",IFERROR(IF(VLOOKUP($B164,$B$2:$O163,10,0)="","",VLOOKUP($B164,$B$2:$O163,10,0)),""))</f>
        <v/>
      </c>
      <c r="L164" s="43" t="str">
        <f>IF($B164="","",IFERROR(IF(VLOOKUP($B164,$B$2:$O163,11,0)="","",VLOOKUP($B164,$B$2:$O163,11,0)),""))</f>
        <v/>
      </c>
      <c r="M164" s="43" t="str">
        <f>IF($B164="","",IFERROR(IF(VLOOKUP($B164,$B$2:$O163,12,0)="","",VLOOKUP($B164,$B$2:$O163,12,0)),""))</f>
        <v/>
      </c>
      <c r="N164" s="43" t="str">
        <f>IF($B164="","",IFERROR(IF(VLOOKUP($B164,$B$2:$O163,13,0)="","",VLOOKUP($B164,$B$2:$O163,13,0)),""))</f>
        <v/>
      </c>
      <c r="O164" s="43" t="str">
        <f>IF($B164="","",IFERROR(IF(VLOOKUP($B164,$B$2:$O163,14,0)="","",VLOOKUP($B164,$B$2:$O163,14,0)),""))</f>
        <v/>
      </c>
    </row>
    <row r="165" spans="1:15" x14ac:dyDescent="0.25">
      <c r="A165" t="str" cm="1">
        <f t="array" ref="A165">IF(OR(B165="",E165=""),"",CONCATENATE(IFERROR(IF(SEARCH(B165,_xlfn.TEXTJOIN(",",TRUE,IF(E$2:E164=E165,B$2:B164,"")))&gt;0,"Duplikát parametru","Parametr OK"),"Parametr OK"),"; ",MATCH(B165,B:B,0)))</f>
        <v/>
      </c>
      <c r="B165" t="str">
        <f>IF('CZ Alfanumerické hodnoty'!B165="","",VLOOKUP('CZ Alfanumerické hodnoty'!B165,'Parametry a typy produktů'!C:E,3,0))</f>
        <v/>
      </c>
      <c r="C165" s="13" t="str" cm="1">
        <f t="array" ref="C165">IF(A165="","",_xlfn.XLOOKUP(B165,'Parametry a typy produktů'!E:E,'Parametry a typy produktů'!A:B,"Parametr nenalezen"))</f>
        <v/>
      </c>
      <c r="E165" s="30" t="str">
        <f>IF('CZ Alfanumerické hodnoty'!B165="","",HLOOKUP('CZ Alfanumerické hodnoty'!E165,'Parametry a typy produktů'!$F$1:$CW$3,3,0))</f>
        <v/>
      </c>
      <c r="F165" s="43" t="str">
        <f>IF($B165="","",IFERROR(IF(VLOOKUP($B165,$B$2:$O164,5,0)="","",VLOOKUP($B165,$B$2:$O164,5,0)),""))</f>
        <v/>
      </c>
      <c r="G165" s="43" t="str">
        <f>IF($B165="","",IFERROR(IF(VLOOKUP($B165,$B$2:$O164,6,0)="","",VLOOKUP($B165,$B$2:$O164,6,0)),""))</f>
        <v/>
      </c>
      <c r="H165" s="43" t="str">
        <f>IF($B165="","",IFERROR(IF(VLOOKUP($B165,$B$2:$O164,7,0)="","",VLOOKUP($B165,$B$2:$O164,7,0)),""))</f>
        <v/>
      </c>
      <c r="I165" s="43" t="str">
        <f>IF($B165="","",IFERROR(IF(VLOOKUP($B165,$B$2:$O164,8,0)="","",VLOOKUP($B165,$B$2:$O164,8,0)),""))</f>
        <v/>
      </c>
      <c r="J165" s="43" t="str">
        <f>IF($B165="","",IFERROR(IF(VLOOKUP($B165,$B$2:$O164,9,0)="","",VLOOKUP($B165,$B$2:$O164,9,0)),""))</f>
        <v/>
      </c>
      <c r="K165" s="43" t="str">
        <f>IF($B165="","",IFERROR(IF(VLOOKUP($B165,$B$2:$O164,10,0)="","",VLOOKUP($B165,$B$2:$O164,10,0)),""))</f>
        <v/>
      </c>
      <c r="L165" s="43" t="str">
        <f>IF($B165="","",IFERROR(IF(VLOOKUP($B165,$B$2:$O164,11,0)="","",VLOOKUP($B165,$B$2:$O164,11,0)),""))</f>
        <v/>
      </c>
      <c r="M165" s="43" t="str">
        <f>IF($B165="","",IFERROR(IF(VLOOKUP($B165,$B$2:$O164,12,0)="","",VLOOKUP($B165,$B$2:$O164,12,0)),""))</f>
        <v/>
      </c>
      <c r="N165" s="43" t="str">
        <f>IF($B165="","",IFERROR(IF(VLOOKUP($B165,$B$2:$O164,13,0)="","",VLOOKUP($B165,$B$2:$O164,13,0)),""))</f>
        <v/>
      </c>
      <c r="O165" s="43" t="str">
        <f>IF($B165="","",IFERROR(IF(VLOOKUP($B165,$B$2:$O164,14,0)="","",VLOOKUP($B165,$B$2:$O164,14,0)),""))</f>
        <v/>
      </c>
    </row>
    <row r="166" spans="1:15" x14ac:dyDescent="0.25">
      <c r="A166" t="str" cm="1">
        <f t="array" ref="A166">IF(OR(B166="",E166=""),"",CONCATENATE(IFERROR(IF(SEARCH(B166,_xlfn.TEXTJOIN(",",TRUE,IF(E$2:E165=E166,B$2:B165,"")))&gt;0,"Duplikát parametru","Parametr OK"),"Parametr OK"),"; ",MATCH(B166,B:B,0)))</f>
        <v/>
      </c>
      <c r="B166" t="str">
        <f>IF('CZ Alfanumerické hodnoty'!B166="","",VLOOKUP('CZ Alfanumerické hodnoty'!B166,'Parametry a typy produktů'!C:E,3,0))</f>
        <v/>
      </c>
      <c r="C166" s="13" t="str" cm="1">
        <f t="array" ref="C166">IF(A166="","",_xlfn.XLOOKUP(B166,'Parametry a typy produktů'!E:E,'Parametry a typy produktů'!A:B,"Parametr nenalezen"))</f>
        <v/>
      </c>
      <c r="E166" s="30" t="str">
        <f>IF('CZ Alfanumerické hodnoty'!B166="","",HLOOKUP('CZ Alfanumerické hodnoty'!E166,'Parametry a typy produktů'!$F$1:$CW$3,3,0))</f>
        <v/>
      </c>
      <c r="F166" s="43" t="str">
        <f>IF($B166="","",IFERROR(IF(VLOOKUP($B166,$B$2:$O165,5,0)="","",VLOOKUP($B166,$B$2:$O165,5,0)),""))</f>
        <v/>
      </c>
      <c r="G166" s="43" t="str">
        <f>IF($B166="","",IFERROR(IF(VLOOKUP($B166,$B$2:$O165,6,0)="","",VLOOKUP($B166,$B$2:$O165,6,0)),""))</f>
        <v/>
      </c>
      <c r="H166" s="43" t="str">
        <f>IF($B166="","",IFERROR(IF(VLOOKUP($B166,$B$2:$O165,7,0)="","",VLOOKUP($B166,$B$2:$O165,7,0)),""))</f>
        <v/>
      </c>
      <c r="I166" s="43" t="str">
        <f>IF($B166="","",IFERROR(IF(VLOOKUP($B166,$B$2:$O165,8,0)="","",VLOOKUP($B166,$B$2:$O165,8,0)),""))</f>
        <v/>
      </c>
      <c r="J166" s="43" t="str">
        <f>IF($B166="","",IFERROR(IF(VLOOKUP($B166,$B$2:$O165,9,0)="","",VLOOKUP($B166,$B$2:$O165,9,0)),""))</f>
        <v/>
      </c>
      <c r="K166" s="43" t="str">
        <f>IF($B166="","",IFERROR(IF(VLOOKUP($B166,$B$2:$O165,10,0)="","",VLOOKUP($B166,$B$2:$O165,10,0)),""))</f>
        <v/>
      </c>
      <c r="L166" s="43" t="str">
        <f>IF($B166="","",IFERROR(IF(VLOOKUP($B166,$B$2:$O165,11,0)="","",VLOOKUP($B166,$B$2:$O165,11,0)),""))</f>
        <v/>
      </c>
      <c r="M166" s="43" t="str">
        <f>IF($B166="","",IFERROR(IF(VLOOKUP($B166,$B$2:$O165,12,0)="","",VLOOKUP($B166,$B$2:$O165,12,0)),""))</f>
        <v/>
      </c>
      <c r="N166" s="43" t="str">
        <f>IF($B166="","",IFERROR(IF(VLOOKUP($B166,$B$2:$O165,13,0)="","",VLOOKUP($B166,$B$2:$O165,13,0)),""))</f>
        <v/>
      </c>
      <c r="O166" s="43" t="str">
        <f>IF($B166="","",IFERROR(IF(VLOOKUP($B166,$B$2:$O165,14,0)="","",VLOOKUP($B166,$B$2:$O165,14,0)),""))</f>
        <v/>
      </c>
    </row>
    <row r="167" spans="1:15" x14ac:dyDescent="0.25">
      <c r="A167" t="str" cm="1">
        <f t="array" ref="A167">IF(OR(B167="",E167=""),"",CONCATENATE(IFERROR(IF(SEARCH(B167,_xlfn.TEXTJOIN(",",TRUE,IF(E$2:E166=E167,B$2:B166,"")))&gt;0,"Duplikát parametru","Parametr OK"),"Parametr OK"),"; ",MATCH(B167,B:B,0)))</f>
        <v/>
      </c>
      <c r="B167" t="str">
        <f>IF('CZ Alfanumerické hodnoty'!B167="","",VLOOKUP('CZ Alfanumerické hodnoty'!B167,'Parametry a typy produktů'!C:E,3,0))</f>
        <v/>
      </c>
      <c r="C167" s="13" t="str" cm="1">
        <f t="array" ref="C167">IF(A167="","",_xlfn.XLOOKUP(B167,'Parametry a typy produktů'!E:E,'Parametry a typy produktů'!A:B,"Parametr nenalezen"))</f>
        <v/>
      </c>
      <c r="E167" s="30" t="str">
        <f>IF('CZ Alfanumerické hodnoty'!B167="","",HLOOKUP('CZ Alfanumerické hodnoty'!E167,'Parametry a typy produktů'!$F$1:$CW$3,3,0))</f>
        <v/>
      </c>
      <c r="F167" s="43" t="str">
        <f>IF($B167="","",IFERROR(IF(VLOOKUP($B167,$B$2:$O166,5,0)="","",VLOOKUP($B167,$B$2:$O166,5,0)),""))</f>
        <v/>
      </c>
      <c r="G167" s="43" t="str">
        <f>IF($B167="","",IFERROR(IF(VLOOKUP($B167,$B$2:$O166,6,0)="","",VLOOKUP($B167,$B$2:$O166,6,0)),""))</f>
        <v/>
      </c>
      <c r="H167" s="43" t="str">
        <f>IF($B167="","",IFERROR(IF(VLOOKUP($B167,$B$2:$O166,7,0)="","",VLOOKUP($B167,$B$2:$O166,7,0)),""))</f>
        <v/>
      </c>
      <c r="I167" s="43" t="str">
        <f>IF($B167="","",IFERROR(IF(VLOOKUP($B167,$B$2:$O166,8,0)="","",VLOOKUP($B167,$B$2:$O166,8,0)),""))</f>
        <v/>
      </c>
      <c r="J167" s="43" t="str">
        <f>IF($B167="","",IFERROR(IF(VLOOKUP($B167,$B$2:$O166,9,0)="","",VLOOKUP($B167,$B$2:$O166,9,0)),""))</f>
        <v/>
      </c>
      <c r="K167" s="43" t="str">
        <f>IF($B167="","",IFERROR(IF(VLOOKUP($B167,$B$2:$O166,10,0)="","",VLOOKUP($B167,$B$2:$O166,10,0)),""))</f>
        <v/>
      </c>
      <c r="L167" s="43" t="str">
        <f>IF($B167="","",IFERROR(IF(VLOOKUP($B167,$B$2:$O166,11,0)="","",VLOOKUP($B167,$B$2:$O166,11,0)),""))</f>
        <v/>
      </c>
      <c r="M167" s="43" t="str">
        <f>IF($B167="","",IFERROR(IF(VLOOKUP($B167,$B$2:$O166,12,0)="","",VLOOKUP($B167,$B$2:$O166,12,0)),""))</f>
        <v/>
      </c>
      <c r="N167" s="43" t="str">
        <f>IF($B167="","",IFERROR(IF(VLOOKUP($B167,$B$2:$O166,13,0)="","",VLOOKUP($B167,$B$2:$O166,13,0)),""))</f>
        <v/>
      </c>
      <c r="O167" s="43" t="str">
        <f>IF($B167="","",IFERROR(IF(VLOOKUP($B167,$B$2:$O166,14,0)="","",VLOOKUP($B167,$B$2:$O166,14,0)),""))</f>
        <v/>
      </c>
    </row>
    <row r="168" spans="1:15" x14ac:dyDescent="0.25">
      <c r="A168" t="str" cm="1">
        <f t="array" ref="A168">IF(OR(B168="",E168=""),"",CONCATENATE(IFERROR(IF(SEARCH(B168,_xlfn.TEXTJOIN(",",TRUE,IF(E$2:E167=E168,B$2:B167,"")))&gt;0,"Duplikát parametru","Parametr OK"),"Parametr OK"),"; ",MATCH(B168,B:B,0)))</f>
        <v/>
      </c>
      <c r="B168" t="str">
        <f>IF('CZ Alfanumerické hodnoty'!B168="","",VLOOKUP('CZ Alfanumerické hodnoty'!B168,'Parametry a typy produktů'!C:E,3,0))</f>
        <v/>
      </c>
      <c r="C168" s="13" t="str" cm="1">
        <f t="array" ref="C168">IF(A168="","",_xlfn.XLOOKUP(B168,'Parametry a typy produktů'!E:E,'Parametry a typy produktů'!A:B,"Parametr nenalezen"))</f>
        <v/>
      </c>
      <c r="E168" s="30" t="str">
        <f>IF('CZ Alfanumerické hodnoty'!B168="","",HLOOKUP('CZ Alfanumerické hodnoty'!E168,'Parametry a typy produktů'!$F$1:$CW$3,3,0))</f>
        <v/>
      </c>
      <c r="F168" s="43" t="str">
        <f>IF($B168="","",IFERROR(IF(VLOOKUP($B168,$B$2:$O167,5,0)="","",VLOOKUP($B168,$B$2:$O167,5,0)),""))</f>
        <v/>
      </c>
      <c r="G168" s="43" t="str">
        <f>IF($B168="","",IFERROR(IF(VLOOKUP($B168,$B$2:$O167,6,0)="","",VLOOKUP($B168,$B$2:$O167,6,0)),""))</f>
        <v/>
      </c>
      <c r="H168" s="43" t="str">
        <f>IF($B168="","",IFERROR(IF(VLOOKUP($B168,$B$2:$O167,7,0)="","",VLOOKUP($B168,$B$2:$O167,7,0)),""))</f>
        <v/>
      </c>
      <c r="I168" s="43" t="str">
        <f>IF($B168="","",IFERROR(IF(VLOOKUP($B168,$B$2:$O167,8,0)="","",VLOOKUP($B168,$B$2:$O167,8,0)),""))</f>
        <v/>
      </c>
      <c r="J168" s="43" t="str">
        <f>IF($B168="","",IFERROR(IF(VLOOKUP($B168,$B$2:$O167,9,0)="","",VLOOKUP($B168,$B$2:$O167,9,0)),""))</f>
        <v/>
      </c>
      <c r="K168" s="43" t="str">
        <f>IF($B168="","",IFERROR(IF(VLOOKUP($B168,$B$2:$O167,10,0)="","",VLOOKUP($B168,$B$2:$O167,10,0)),""))</f>
        <v/>
      </c>
      <c r="L168" s="43" t="str">
        <f>IF($B168="","",IFERROR(IF(VLOOKUP($B168,$B$2:$O167,11,0)="","",VLOOKUP($B168,$B$2:$O167,11,0)),""))</f>
        <v/>
      </c>
      <c r="M168" s="43" t="str">
        <f>IF($B168="","",IFERROR(IF(VLOOKUP($B168,$B$2:$O167,12,0)="","",VLOOKUP($B168,$B$2:$O167,12,0)),""))</f>
        <v/>
      </c>
      <c r="N168" s="43" t="str">
        <f>IF($B168="","",IFERROR(IF(VLOOKUP($B168,$B$2:$O167,13,0)="","",VLOOKUP($B168,$B$2:$O167,13,0)),""))</f>
        <v/>
      </c>
      <c r="O168" s="43" t="str">
        <f>IF($B168="","",IFERROR(IF(VLOOKUP($B168,$B$2:$O167,14,0)="","",VLOOKUP($B168,$B$2:$O167,14,0)),""))</f>
        <v/>
      </c>
    </row>
    <row r="169" spans="1:15" x14ac:dyDescent="0.25">
      <c r="A169" t="str" cm="1">
        <f t="array" ref="A169">IF(OR(B169="",E169=""),"",CONCATENATE(IFERROR(IF(SEARCH(B169,_xlfn.TEXTJOIN(",",TRUE,IF(E$2:E168=E169,B$2:B168,"")))&gt;0,"Duplikát parametru","Parametr OK"),"Parametr OK"),"; ",MATCH(B169,B:B,0)))</f>
        <v/>
      </c>
      <c r="B169" t="str">
        <f>IF('CZ Alfanumerické hodnoty'!B169="","",VLOOKUP('CZ Alfanumerické hodnoty'!B169,'Parametry a typy produktů'!C:E,3,0))</f>
        <v/>
      </c>
      <c r="C169" s="13" t="str" cm="1">
        <f t="array" ref="C169">IF(A169="","",_xlfn.XLOOKUP(B169,'Parametry a typy produktů'!E:E,'Parametry a typy produktů'!A:B,"Parametr nenalezen"))</f>
        <v/>
      </c>
      <c r="E169" s="30" t="str">
        <f>IF('CZ Alfanumerické hodnoty'!B169="","",HLOOKUP('CZ Alfanumerické hodnoty'!E169,'Parametry a typy produktů'!$F$1:$CW$3,3,0))</f>
        <v/>
      </c>
      <c r="F169" s="43" t="str">
        <f>IF($B169="","",IFERROR(IF(VLOOKUP($B169,$B$2:$O168,5,0)="","",VLOOKUP($B169,$B$2:$O168,5,0)),""))</f>
        <v/>
      </c>
      <c r="G169" s="43" t="str">
        <f>IF($B169="","",IFERROR(IF(VLOOKUP($B169,$B$2:$O168,6,0)="","",VLOOKUP($B169,$B$2:$O168,6,0)),""))</f>
        <v/>
      </c>
      <c r="H169" s="43" t="str">
        <f>IF($B169="","",IFERROR(IF(VLOOKUP($B169,$B$2:$O168,7,0)="","",VLOOKUP($B169,$B$2:$O168,7,0)),""))</f>
        <v/>
      </c>
      <c r="I169" s="43" t="str">
        <f>IF($B169="","",IFERROR(IF(VLOOKUP($B169,$B$2:$O168,8,0)="","",VLOOKUP($B169,$B$2:$O168,8,0)),""))</f>
        <v/>
      </c>
      <c r="J169" s="43" t="str">
        <f>IF($B169="","",IFERROR(IF(VLOOKUP($B169,$B$2:$O168,9,0)="","",VLOOKUP($B169,$B$2:$O168,9,0)),""))</f>
        <v/>
      </c>
      <c r="K169" s="43" t="str">
        <f>IF($B169="","",IFERROR(IF(VLOOKUP($B169,$B$2:$O168,10,0)="","",VLOOKUP($B169,$B$2:$O168,10,0)),""))</f>
        <v/>
      </c>
      <c r="L169" s="43" t="str">
        <f>IF($B169="","",IFERROR(IF(VLOOKUP($B169,$B$2:$O168,11,0)="","",VLOOKUP($B169,$B$2:$O168,11,0)),""))</f>
        <v/>
      </c>
      <c r="M169" s="43" t="str">
        <f>IF($B169="","",IFERROR(IF(VLOOKUP($B169,$B$2:$O168,12,0)="","",VLOOKUP($B169,$B$2:$O168,12,0)),""))</f>
        <v/>
      </c>
      <c r="N169" s="43" t="str">
        <f>IF($B169="","",IFERROR(IF(VLOOKUP($B169,$B$2:$O168,13,0)="","",VLOOKUP($B169,$B$2:$O168,13,0)),""))</f>
        <v/>
      </c>
      <c r="O169" s="43" t="str">
        <f>IF($B169="","",IFERROR(IF(VLOOKUP($B169,$B$2:$O168,14,0)="","",VLOOKUP($B169,$B$2:$O168,14,0)),""))</f>
        <v/>
      </c>
    </row>
    <row r="170" spans="1:15" x14ac:dyDescent="0.25">
      <c r="A170" t="str" cm="1">
        <f t="array" ref="A170">IF(OR(B170="",E170=""),"",CONCATENATE(IFERROR(IF(SEARCH(B170,_xlfn.TEXTJOIN(",",TRUE,IF(E$2:E169=E170,B$2:B169,"")))&gt;0,"Duplikát parametru","Parametr OK"),"Parametr OK"),"; ",MATCH(B170,B:B,0)))</f>
        <v/>
      </c>
      <c r="B170" t="str">
        <f>IF('CZ Alfanumerické hodnoty'!B170="","",VLOOKUP('CZ Alfanumerické hodnoty'!B170,'Parametry a typy produktů'!C:E,3,0))</f>
        <v/>
      </c>
      <c r="C170" s="13" t="str" cm="1">
        <f t="array" ref="C170">IF(A170="","",_xlfn.XLOOKUP(B170,'Parametry a typy produktů'!E:E,'Parametry a typy produktů'!A:B,"Parametr nenalezen"))</f>
        <v/>
      </c>
      <c r="E170" s="30" t="str">
        <f>IF('CZ Alfanumerické hodnoty'!B170="","",HLOOKUP('CZ Alfanumerické hodnoty'!E170,'Parametry a typy produktů'!$F$1:$CW$3,3,0))</f>
        <v/>
      </c>
      <c r="F170" s="43" t="str">
        <f>IF($B170="","",IFERROR(IF(VLOOKUP($B170,$B$2:$O169,5,0)="","",VLOOKUP($B170,$B$2:$O169,5,0)),""))</f>
        <v/>
      </c>
      <c r="G170" s="43" t="str">
        <f>IF($B170="","",IFERROR(IF(VLOOKUP($B170,$B$2:$O169,6,0)="","",VLOOKUP($B170,$B$2:$O169,6,0)),""))</f>
        <v/>
      </c>
      <c r="H170" s="43" t="str">
        <f>IF($B170="","",IFERROR(IF(VLOOKUP($B170,$B$2:$O169,7,0)="","",VLOOKUP($B170,$B$2:$O169,7,0)),""))</f>
        <v/>
      </c>
      <c r="I170" s="43" t="str">
        <f>IF($B170="","",IFERROR(IF(VLOOKUP($B170,$B$2:$O169,8,0)="","",VLOOKUP($B170,$B$2:$O169,8,0)),""))</f>
        <v/>
      </c>
      <c r="J170" s="43" t="str">
        <f>IF($B170="","",IFERROR(IF(VLOOKUP($B170,$B$2:$O169,9,0)="","",VLOOKUP($B170,$B$2:$O169,9,0)),""))</f>
        <v/>
      </c>
      <c r="K170" s="43" t="str">
        <f>IF($B170="","",IFERROR(IF(VLOOKUP($B170,$B$2:$O169,10,0)="","",VLOOKUP($B170,$B$2:$O169,10,0)),""))</f>
        <v/>
      </c>
      <c r="L170" s="43" t="str">
        <f>IF($B170="","",IFERROR(IF(VLOOKUP($B170,$B$2:$O169,11,0)="","",VLOOKUP($B170,$B$2:$O169,11,0)),""))</f>
        <v/>
      </c>
      <c r="M170" s="43" t="str">
        <f>IF($B170="","",IFERROR(IF(VLOOKUP($B170,$B$2:$O169,12,0)="","",VLOOKUP($B170,$B$2:$O169,12,0)),""))</f>
        <v/>
      </c>
      <c r="N170" s="43" t="str">
        <f>IF($B170="","",IFERROR(IF(VLOOKUP($B170,$B$2:$O169,13,0)="","",VLOOKUP($B170,$B$2:$O169,13,0)),""))</f>
        <v/>
      </c>
      <c r="O170" s="43" t="str">
        <f>IF($B170="","",IFERROR(IF(VLOOKUP($B170,$B$2:$O169,14,0)="","",VLOOKUP($B170,$B$2:$O169,14,0)),""))</f>
        <v/>
      </c>
    </row>
    <row r="171" spans="1:15" x14ac:dyDescent="0.25">
      <c r="A171" t="str" cm="1">
        <f t="array" ref="A171">IF(OR(B171="",E171=""),"",CONCATENATE(IFERROR(IF(SEARCH(B171,_xlfn.TEXTJOIN(",",TRUE,IF(E$2:E170=E171,B$2:B170,"")))&gt;0,"Duplikát parametru","Parametr OK"),"Parametr OK"),"; ",MATCH(B171,B:B,0)))</f>
        <v/>
      </c>
      <c r="B171" t="str">
        <f>IF('CZ Alfanumerické hodnoty'!B171="","",VLOOKUP('CZ Alfanumerické hodnoty'!B171,'Parametry a typy produktů'!C:E,3,0))</f>
        <v/>
      </c>
      <c r="C171" s="13" t="str" cm="1">
        <f t="array" ref="C171">IF(A171="","",_xlfn.XLOOKUP(B171,'Parametry a typy produktů'!E:E,'Parametry a typy produktů'!A:B,"Parametr nenalezen"))</f>
        <v/>
      </c>
      <c r="E171" s="30" t="str">
        <f>IF('CZ Alfanumerické hodnoty'!B171="","",HLOOKUP('CZ Alfanumerické hodnoty'!E171,'Parametry a typy produktů'!$F$1:$CW$3,3,0))</f>
        <v/>
      </c>
      <c r="F171" s="43" t="str">
        <f>IF($B171="","",IFERROR(IF(VLOOKUP($B171,$B$2:$O170,5,0)="","",VLOOKUP($B171,$B$2:$O170,5,0)),""))</f>
        <v/>
      </c>
      <c r="G171" s="43" t="str">
        <f>IF($B171="","",IFERROR(IF(VLOOKUP($B171,$B$2:$O170,6,0)="","",VLOOKUP($B171,$B$2:$O170,6,0)),""))</f>
        <v/>
      </c>
      <c r="H171" s="43" t="str">
        <f>IF($B171="","",IFERROR(IF(VLOOKUP($B171,$B$2:$O170,7,0)="","",VLOOKUP($B171,$B$2:$O170,7,0)),""))</f>
        <v/>
      </c>
      <c r="I171" s="43" t="str">
        <f>IF($B171="","",IFERROR(IF(VLOOKUP($B171,$B$2:$O170,8,0)="","",VLOOKUP($B171,$B$2:$O170,8,0)),""))</f>
        <v/>
      </c>
      <c r="J171" s="43" t="str">
        <f>IF($B171="","",IFERROR(IF(VLOOKUP($B171,$B$2:$O170,9,0)="","",VLOOKUP($B171,$B$2:$O170,9,0)),""))</f>
        <v/>
      </c>
      <c r="K171" s="43" t="str">
        <f>IF($B171="","",IFERROR(IF(VLOOKUP($B171,$B$2:$O170,10,0)="","",VLOOKUP($B171,$B$2:$O170,10,0)),""))</f>
        <v/>
      </c>
      <c r="L171" s="43" t="str">
        <f>IF($B171="","",IFERROR(IF(VLOOKUP($B171,$B$2:$O170,11,0)="","",VLOOKUP($B171,$B$2:$O170,11,0)),""))</f>
        <v/>
      </c>
      <c r="M171" s="43" t="str">
        <f>IF($B171="","",IFERROR(IF(VLOOKUP($B171,$B$2:$O170,12,0)="","",VLOOKUP($B171,$B$2:$O170,12,0)),""))</f>
        <v/>
      </c>
      <c r="N171" s="43" t="str">
        <f>IF($B171="","",IFERROR(IF(VLOOKUP($B171,$B$2:$O170,13,0)="","",VLOOKUP($B171,$B$2:$O170,13,0)),""))</f>
        <v/>
      </c>
      <c r="O171" s="43" t="str">
        <f>IF($B171="","",IFERROR(IF(VLOOKUP($B171,$B$2:$O170,14,0)="","",VLOOKUP($B171,$B$2:$O170,14,0)),""))</f>
        <v/>
      </c>
    </row>
    <row r="172" spans="1:15" x14ac:dyDescent="0.25">
      <c r="A172" t="str" cm="1">
        <f t="array" ref="A172">IF(OR(B172="",E172=""),"",CONCATENATE(IFERROR(IF(SEARCH(B172,_xlfn.TEXTJOIN(",",TRUE,IF(E$2:E171=E172,B$2:B171,"")))&gt;0,"Duplikát parametru","Parametr OK"),"Parametr OK"),"; ",MATCH(B172,B:B,0)))</f>
        <v/>
      </c>
      <c r="B172" t="str">
        <f>IF('CZ Alfanumerické hodnoty'!B172="","",VLOOKUP('CZ Alfanumerické hodnoty'!B172,'Parametry a typy produktů'!C:E,3,0))</f>
        <v/>
      </c>
      <c r="C172" s="13" t="str" cm="1">
        <f t="array" ref="C172">IF(A172="","",_xlfn.XLOOKUP(B172,'Parametry a typy produktů'!E:E,'Parametry a typy produktů'!A:B,"Parametr nenalezen"))</f>
        <v/>
      </c>
      <c r="E172" s="30" t="str">
        <f>IF('CZ Alfanumerické hodnoty'!B172="","",HLOOKUP('CZ Alfanumerické hodnoty'!E172,'Parametry a typy produktů'!$F$1:$CW$3,3,0))</f>
        <v/>
      </c>
      <c r="F172" s="43" t="str">
        <f>IF($B172="","",IFERROR(IF(VLOOKUP($B172,$B$2:$O171,5,0)="","",VLOOKUP($B172,$B$2:$O171,5,0)),""))</f>
        <v/>
      </c>
      <c r="G172" s="43" t="str">
        <f>IF($B172="","",IFERROR(IF(VLOOKUP($B172,$B$2:$O171,6,0)="","",VLOOKUP($B172,$B$2:$O171,6,0)),""))</f>
        <v/>
      </c>
      <c r="H172" s="43" t="str">
        <f>IF($B172="","",IFERROR(IF(VLOOKUP($B172,$B$2:$O171,7,0)="","",VLOOKUP($B172,$B$2:$O171,7,0)),""))</f>
        <v/>
      </c>
      <c r="I172" s="43" t="str">
        <f>IF($B172="","",IFERROR(IF(VLOOKUP($B172,$B$2:$O171,8,0)="","",VLOOKUP($B172,$B$2:$O171,8,0)),""))</f>
        <v/>
      </c>
      <c r="J172" s="43" t="str">
        <f>IF($B172="","",IFERROR(IF(VLOOKUP($B172,$B$2:$O171,9,0)="","",VLOOKUP($B172,$B$2:$O171,9,0)),""))</f>
        <v/>
      </c>
      <c r="K172" s="43" t="str">
        <f>IF($B172="","",IFERROR(IF(VLOOKUP($B172,$B$2:$O171,10,0)="","",VLOOKUP($B172,$B$2:$O171,10,0)),""))</f>
        <v/>
      </c>
      <c r="L172" s="43" t="str">
        <f>IF($B172="","",IFERROR(IF(VLOOKUP($B172,$B$2:$O171,11,0)="","",VLOOKUP($B172,$B$2:$O171,11,0)),""))</f>
        <v/>
      </c>
      <c r="M172" s="43" t="str">
        <f>IF($B172="","",IFERROR(IF(VLOOKUP($B172,$B$2:$O171,12,0)="","",VLOOKUP($B172,$B$2:$O171,12,0)),""))</f>
        <v/>
      </c>
      <c r="N172" s="43" t="str">
        <f>IF($B172="","",IFERROR(IF(VLOOKUP($B172,$B$2:$O171,13,0)="","",VLOOKUP($B172,$B$2:$O171,13,0)),""))</f>
        <v/>
      </c>
      <c r="O172" s="43" t="str">
        <f>IF($B172="","",IFERROR(IF(VLOOKUP($B172,$B$2:$O171,14,0)="","",VLOOKUP($B172,$B$2:$O171,14,0)),""))</f>
        <v/>
      </c>
    </row>
    <row r="173" spans="1:15" x14ac:dyDescent="0.25">
      <c r="A173" t="str" cm="1">
        <f t="array" ref="A173">IF(OR(B173="",E173=""),"",CONCATENATE(IFERROR(IF(SEARCH(B173,_xlfn.TEXTJOIN(",",TRUE,IF(E$2:E172=E173,B$2:B172,"")))&gt;0,"Duplikát parametru","Parametr OK"),"Parametr OK"),"; ",MATCH(B173,B:B,0)))</f>
        <v/>
      </c>
      <c r="B173" t="str">
        <f>IF('CZ Alfanumerické hodnoty'!B173="","",VLOOKUP('CZ Alfanumerické hodnoty'!B173,'Parametry a typy produktů'!C:E,3,0))</f>
        <v/>
      </c>
      <c r="C173" s="13" t="str" cm="1">
        <f t="array" ref="C173">IF(A173="","",_xlfn.XLOOKUP(B173,'Parametry a typy produktů'!E:E,'Parametry a typy produktů'!A:B,"Parametr nenalezen"))</f>
        <v/>
      </c>
      <c r="E173" s="30" t="str">
        <f>IF('CZ Alfanumerické hodnoty'!B173="","",HLOOKUP('CZ Alfanumerické hodnoty'!E173,'Parametry a typy produktů'!$F$1:$CW$3,3,0))</f>
        <v/>
      </c>
      <c r="F173" s="43" t="str">
        <f>IF($B173="","",IFERROR(IF(VLOOKUP($B173,$B$2:$O172,5,0)="","",VLOOKUP($B173,$B$2:$O172,5,0)),""))</f>
        <v/>
      </c>
      <c r="G173" s="43" t="str">
        <f>IF($B173="","",IFERROR(IF(VLOOKUP($B173,$B$2:$O172,6,0)="","",VLOOKUP($B173,$B$2:$O172,6,0)),""))</f>
        <v/>
      </c>
      <c r="H173" s="43" t="str">
        <f>IF($B173="","",IFERROR(IF(VLOOKUP($B173,$B$2:$O172,7,0)="","",VLOOKUP($B173,$B$2:$O172,7,0)),""))</f>
        <v/>
      </c>
      <c r="I173" s="43" t="str">
        <f>IF($B173="","",IFERROR(IF(VLOOKUP($B173,$B$2:$O172,8,0)="","",VLOOKUP($B173,$B$2:$O172,8,0)),""))</f>
        <v/>
      </c>
      <c r="J173" s="43" t="str">
        <f>IF($B173="","",IFERROR(IF(VLOOKUP($B173,$B$2:$O172,9,0)="","",VLOOKUP($B173,$B$2:$O172,9,0)),""))</f>
        <v/>
      </c>
      <c r="K173" s="43" t="str">
        <f>IF($B173="","",IFERROR(IF(VLOOKUP($B173,$B$2:$O172,10,0)="","",VLOOKUP($B173,$B$2:$O172,10,0)),""))</f>
        <v/>
      </c>
      <c r="L173" s="43" t="str">
        <f>IF($B173="","",IFERROR(IF(VLOOKUP($B173,$B$2:$O172,11,0)="","",VLOOKUP($B173,$B$2:$O172,11,0)),""))</f>
        <v/>
      </c>
      <c r="M173" s="43" t="str">
        <f>IF($B173="","",IFERROR(IF(VLOOKUP($B173,$B$2:$O172,12,0)="","",VLOOKUP($B173,$B$2:$O172,12,0)),""))</f>
        <v/>
      </c>
      <c r="N173" s="43" t="str">
        <f>IF($B173="","",IFERROR(IF(VLOOKUP($B173,$B$2:$O172,13,0)="","",VLOOKUP($B173,$B$2:$O172,13,0)),""))</f>
        <v/>
      </c>
      <c r="O173" s="43" t="str">
        <f>IF($B173="","",IFERROR(IF(VLOOKUP($B173,$B$2:$O172,14,0)="","",VLOOKUP($B173,$B$2:$O172,14,0)),""))</f>
        <v/>
      </c>
    </row>
    <row r="174" spans="1:15" x14ac:dyDescent="0.25">
      <c r="A174" t="str" cm="1">
        <f t="array" ref="A174">IF(OR(B174="",E174=""),"",CONCATENATE(IFERROR(IF(SEARCH(B174,_xlfn.TEXTJOIN(",",TRUE,IF(E$2:E173=E174,B$2:B173,"")))&gt;0,"Duplikát parametru","Parametr OK"),"Parametr OK"),"; ",MATCH(B174,B:B,0)))</f>
        <v/>
      </c>
      <c r="B174" t="str">
        <f>IF('CZ Alfanumerické hodnoty'!B174="","",VLOOKUP('CZ Alfanumerické hodnoty'!B174,'Parametry a typy produktů'!C:E,3,0))</f>
        <v/>
      </c>
      <c r="C174" s="13" t="str" cm="1">
        <f t="array" ref="C174">IF(A174="","",_xlfn.XLOOKUP(B174,'Parametry a typy produktů'!E:E,'Parametry a typy produktů'!A:B,"Parametr nenalezen"))</f>
        <v/>
      </c>
      <c r="E174" s="30" t="str">
        <f>IF('CZ Alfanumerické hodnoty'!B174="","",HLOOKUP('CZ Alfanumerické hodnoty'!E174,'Parametry a typy produktů'!$F$1:$CW$3,3,0))</f>
        <v/>
      </c>
      <c r="F174" s="43" t="str">
        <f>IF($B174="","",IFERROR(IF(VLOOKUP($B174,$B$2:$O173,5,0)="","",VLOOKUP($B174,$B$2:$O173,5,0)),""))</f>
        <v/>
      </c>
      <c r="G174" s="43" t="str">
        <f>IF($B174="","",IFERROR(IF(VLOOKUP($B174,$B$2:$O173,6,0)="","",VLOOKUP($B174,$B$2:$O173,6,0)),""))</f>
        <v/>
      </c>
      <c r="H174" s="43" t="str">
        <f>IF($B174="","",IFERROR(IF(VLOOKUP($B174,$B$2:$O173,7,0)="","",VLOOKUP($B174,$B$2:$O173,7,0)),""))</f>
        <v/>
      </c>
      <c r="I174" s="43" t="str">
        <f>IF($B174="","",IFERROR(IF(VLOOKUP($B174,$B$2:$O173,8,0)="","",VLOOKUP($B174,$B$2:$O173,8,0)),""))</f>
        <v/>
      </c>
      <c r="J174" s="43" t="str">
        <f>IF($B174="","",IFERROR(IF(VLOOKUP($B174,$B$2:$O173,9,0)="","",VLOOKUP($B174,$B$2:$O173,9,0)),""))</f>
        <v/>
      </c>
      <c r="K174" s="43" t="str">
        <f>IF($B174="","",IFERROR(IF(VLOOKUP($B174,$B$2:$O173,10,0)="","",VLOOKUP($B174,$B$2:$O173,10,0)),""))</f>
        <v/>
      </c>
      <c r="L174" s="43" t="str">
        <f>IF($B174="","",IFERROR(IF(VLOOKUP($B174,$B$2:$O173,11,0)="","",VLOOKUP($B174,$B$2:$O173,11,0)),""))</f>
        <v/>
      </c>
      <c r="M174" s="43" t="str">
        <f>IF($B174="","",IFERROR(IF(VLOOKUP($B174,$B$2:$O173,12,0)="","",VLOOKUP($B174,$B$2:$O173,12,0)),""))</f>
        <v/>
      </c>
      <c r="N174" s="43" t="str">
        <f>IF($B174="","",IFERROR(IF(VLOOKUP($B174,$B$2:$O173,13,0)="","",VLOOKUP($B174,$B$2:$O173,13,0)),""))</f>
        <v/>
      </c>
      <c r="O174" s="43" t="str">
        <f>IF($B174="","",IFERROR(IF(VLOOKUP($B174,$B$2:$O173,14,0)="","",VLOOKUP($B174,$B$2:$O173,14,0)),""))</f>
        <v/>
      </c>
    </row>
    <row r="175" spans="1:15" x14ac:dyDescent="0.25">
      <c r="A175" t="str" cm="1">
        <f t="array" ref="A175">IF(OR(B175="",E175=""),"",CONCATENATE(IFERROR(IF(SEARCH(B175,_xlfn.TEXTJOIN(",",TRUE,IF(E$2:E174=E175,B$2:B174,"")))&gt;0,"Duplikát parametru","Parametr OK"),"Parametr OK"),"; ",MATCH(B175,B:B,0)))</f>
        <v/>
      </c>
      <c r="B175" t="str">
        <f>IF('CZ Alfanumerické hodnoty'!B175="","",VLOOKUP('CZ Alfanumerické hodnoty'!B175,'Parametry a typy produktů'!C:E,3,0))</f>
        <v/>
      </c>
      <c r="C175" s="13" t="str" cm="1">
        <f t="array" ref="C175">IF(A175="","",_xlfn.XLOOKUP(B175,'Parametry a typy produktů'!E:E,'Parametry a typy produktů'!A:B,"Parametr nenalezen"))</f>
        <v/>
      </c>
      <c r="E175" s="30" t="str">
        <f>IF('CZ Alfanumerické hodnoty'!B175="","",HLOOKUP('CZ Alfanumerické hodnoty'!E175,'Parametry a typy produktů'!$F$1:$CW$3,3,0))</f>
        <v/>
      </c>
      <c r="F175" s="43" t="str">
        <f>IF($B175="","",IFERROR(IF(VLOOKUP($B175,$B$2:$O174,5,0)="","",VLOOKUP($B175,$B$2:$O174,5,0)),""))</f>
        <v/>
      </c>
      <c r="G175" s="43" t="str">
        <f>IF($B175="","",IFERROR(IF(VLOOKUP($B175,$B$2:$O174,6,0)="","",VLOOKUP($B175,$B$2:$O174,6,0)),""))</f>
        <v/>
      </c>
      <c r="H175" s="43" t="str">
        <f>IF($B175="","",IFERROR(IF(VLOOKUP($B175,$B$2:$O174,7,0)="","",VLOOKUP($B175,$B$2:$O174,7,0)),""))</f>
        <v/>
      </c>
      <c r="I175" s="43" t="str">
        <f>IF($B175="","",IFERROR(IF(VLOOKUP($B175,$B$2:$O174,8,0)="","",VLOOKUP($B175,$B$2:$O174,8,0)),""))</f>
        <v/>
      </c>
      <c r="J175" s="43" t="str">
        <f>IF($B175="","",IFERROR(IF(VLOOKUP($B175,$B$2:$O174,9,0)="","",VLOOKUP($B175,$B$2:$O174,9,0)),""))</f>
        <v/>
      </c>
      <c r="K175" s="43" t="str">
        <f>IF($B175="","",IFERROR(IF(VLOOKUP($B175,$B$2:$O174,10,0)="","",VLOOKUP($B175,$B$2:$O174,10,0)),""))</f>
        <v/>
      </c>
      <c r="L175" s="43" t="str">
        <f>IF($B175="","",IFERROR(IF(VLOOKUP($B175,$B$2:$O174,11,0)="","",VLOOKUP($B175,$B$2:$O174,11,0)),""))</f>
        <v/>
      </c>
      <c r="M175" s="43" t="str">
        <f>IF($B175="","",IFERROR(IF(VLOOKUP($B175,$B$2:$O174,12,0)="","",VLOOKUP($B175,$B$2:$O174,12,0)),""))</f>
        <v/>
      </c>
      <c r="N175" s="43" t="str">
        <f>IF($B175="","",IFERROR(IF(VLOOKUP($B175,$B$2:$O174,13,0)="","",VLOOKUP($B175,$B$2:$O174,13,0)),""))</f>
        <v/>
      </c>
      <c r="O175" s="43" t="str">
        <f>IF($B175="","",IFERROR(IF(VLOOKUP($B175,$B$2:$O174,14,0)="","",VLOOKUP($B175,$B$2:$O174,14,0)),""))</f>
        <v/>
      </c>
    </row>
    <row r="176" spans="1:15" x14ac:dyDescent="0.25">
      <c r="A176" t="str" cm="1">
        <f t="array" ref="A176">IF(OR(B176="",E176=""),"",CONCATENATE(IFERROR(IF(SEARCH(B176,_xlfn.TEXTJOIN(",",TRUE,IF(E$2:E175=E176,B$2:B175,"")))&gt;0,"Duplikát parametru","Parametr OK"),"Parametr OK"),"; ",MATCH(B176,B:B,0)))</f>
        <v/>
      </c>
      <c r="B176" t="str">
        <f>IF('CZ Alfanumerické hodnoty'!B176="","",VLOOKUP('CZ Alfanumerické hodnoty'!B176,'Parametry a typy produktů'!C:E,3,0))</f>
        <v/>
      </c>
      <c r="C176" s="13" t="str" cm="1">
        <f t="array" ref="C176">IF(A176="","",_xlfn.XLOOKUP(B176,'Parametry a typy produktů'!E:E,'Parametry a typy produktů'!A:B,"Parametr nenalezen"))</f>
        <v/>
      </c>
      <c r="E176" s="30" t="str">
        <f>IF('CZ Alfanumerické hodnoty'!B176="","",HLOOKUP('CZ Alfanumerické hodnoty'!E176,'Parametry a typy produktů'!$F$1:$CW$3,3,0))</f>
        <v/>
      </c>
      <c r="F176" s="43" t="str">
        <f>IF($B176="","",IFERROR(IF(VLOOKUP($B176,$B$2:$O175,5,0)="","",VLOOKUP($B176,$B$2:$O175,5,0)),""))</f>
        <v/>
      </c>
      <c r="G176" s="43" t="str">
        <f>IF($B176="","",IFERROR(IF(VLOOKUP($B176,$B$2:$O175,6,0)="","",VLOOKUP($B176,$B$2:$O175,6,0)),""))</f>
        <v/>
      </c>
      <c r="H176" s="43" t="str">
        <f>IF($B176="","",IFERROR(IF(VLOOKUP($B176,$B$2:$O175,7,0)="","",VLOOKUP($B176,$B$2:$O175,7,0)),""))</f>
        <v/>
      </c>
      <c r="I176" s="43" t="str">
        <f>IF($B176="","",IFERROR(IF(VLOOKUP($B176,$B$2:$O175,8,0)="","",VLOOKUP($B176,$B$2:$O175,8,0)),""))</f>
        <v/>
      </c>
      <c r="J176" s="43" t="str">
        <f>IF($B176="","",IFERROR(IF(VLOOKUP($B176,$B$2:$O175,9,0)="","",VLOOKUP($B176,$B$2:$O175,9,0)),""))</f>
        <v/>
      </c>
      <c r="K176" s="43" t="str">
        <f>IF($B176="","",IFERROR(IF(VLOOKUP($B176,$B$2:$O175,10,0)="","",VLOOKUP($B176,$B$2:$O175,10,0)),""))</f>
        <v/>
      </c>
      <c r="L176" s="43" t="str">
        <f>IF($B176="","",IFERROR(IF(VLOOKUP($B176,$B$2:$O175,11,0)="","",VLOOKUP($B176,$B$2:$O175,11,0)),""))</f>
        <v/>
      </c>
      <c r="M176" s="43" t="str">
        <f>IF($B176="","",IFERROR(IF(VLOOKUP($B176,$B$2:$O175,12,0)="","",VLOOKUP($B176,$B$2:$O175,12,0)),""))</f>
        <v/>
      </c>
      <c r="N176" s="43" t="str">
        <f>IF($B176="","",IFERROR(IF(VLOOKUP($B176,$B$2:$O175,13,0)="","",VLOOKUP($B176,$B$2:$O175,13,0)),""))</f>
        <v/>
      </c>
      <c r="O176" s="43" t="str">
        <f>IF($B176="","",IFERROR(IF(VLOOKUP($B176,$B$2:$O175,14,0)="","",VLOOKUP($B176,$B$2:$O175,14,0)),""))</f>
        <v/>
      </c>
    </row>
    <row r="177" spans="1:15" x14ac:dyDescent="0.25">
      <c r="A177" t="str" cm="1">
        <f t="array" ref="A177">IF(OR(B177="",E177=""),"",CONCATENATE(IFERROR(IF(SEARCH(B177,_xlfn.TEXTJOIN(",",TRUE,IF(E$2:E176=E177,B$2:B176,"")))&gt;0,"Duplikát parametru","Parametr OK"),"Parametr OK"),"; ",MATCH(B177,B:B,0)))</f>
        <v/>
      </c>
      <c r="B177" t="str">
        <f>IF('CZ Alfanumerické hodnoty'!B177="","",VLOOKUP('CZ Alfanumerické hodnoty'!B177,'Parametry a typy produktů'!C:E,3,0))</f>
        <v/>
      </c>
      <c r="C177" s="13" t="str" cm="1">
        <f t="array" ref="C177">IF(A177="","",_xlfn.XLOOKUP(B177,'Parametry a typy produktů'!E:E,'Parametry a typy produktů'!A:B,"Parametr nenalezen"))</f>
        <v/>
      </c>
      <c r="E177" s="30" t="str">
        <f>IF('CZ Alfanumerické hodnoty'!B177="","",HLOOKUP('CZ Alfanumerické hodnoty'!E177,'Parametry a typy produktů'!$F$1:$CW$3,3,0))</f>
        <v/>
      </c>
      <c r="F177" s="43" t="str">
        <f>IF($B177="","",IFERROR(IF(VLOOKUP($B177,$B$2:$O176,5,0)="","",VLOOKUP($B177,$B$2:$O176,5,0)),""))</f>
        <v/>
      </c>
      <c r="G177" s="43" t="str">
        <f>IF($B177="","",IFERROR(IF(VLOOKUP($B177,$B$2:$O176,6,0)="","",VLOOKUP($B177,$B$2:$O176,6,0)),""))</f>
        <v/>
      </c>
      <c r="H177" s="43" t="str">
        <f>IF($B177="","",IFERROR(IF(VLOOKUP($B177,$B$2:$O176,7,0)="","",VLOOKUP($B177,$B$2:$O176,7,0)),""))</f>
        <v/>
      </c>
      <c r="I177" s="43" t="str">
        <f>IF($B177="","",IFERROR(IF(VLOOKUP($B177,$B$2:$O176,8,0)="","",VLOOKUP($B177,$B$2:$O176,8,0)),""))</f>
        <v/>
      </c>
      <c r="J177" s="43" t="str">
        <f>IF($B177="","",IFERROR(IF(VLOOKUP($B177,$B$2:$O176,9,0)="","",VLOOKUP($B177,$B$2:$O176,9,0)),""))</f>
        <v/>
      </c>
      <c r="K177" s="43" t="str">
        <f>IF($B177="","",IFERROR(IF(VLOOKUP($B177,$B$2:$O176,10,0)="","",VLOOKUP($B177,$B$2:$O176,10,0)),""))</f>
        <v/>
      </c>
      <c r="L177" s="43" t="str">
        <f>IF($B177="","",IFERROR(IF(VLOOKUP($B177,$B$2:$O176,11,0)="","",VLOOKUP($B177,$B$2:$O176,11,0)),""))</f>
        <v/>
      </c>
      <c r="M177" s="43" t="str">
        <f>IF($B177="","",IFERROR(IF(VLOOKUP($B177,$B$2:$O176,12,0)="","",VLOOKUP($B177,$B$2:$O176,12,0)),""))</f>
        <v/>
      </c>
      <c r="N177" s="43" t="str">
        <f>IF($B177="","",IFERROR(IF(VLOOKUP($B177,$B$2:$O176,13,0)="","",VLOOKUP($B177,$B$2:$O176,13,0)),""))</f>
        <v/>
      </c>
      <c r="O177" s="43" t="str">
        <f>IF($B177="","",IFERROR(IF(VLOOKUP($B177,$B$2:$O176,14,0)="","",VLOOKUP($B177,$B$2:$O176,14,0)),""))</f>
        <v/>
      </c>
    </row>
    <row r="178" spans="1:15" x14ac:dyDescent="0.25">
      <c r="A178" t="str" cm="1">
        <f t="array" ref="A178">IF(OR(B178="",E178=""),"",CONCATENATE(IFERROR(IF(SEARCH(B178,_xlfn.TEXTJOIN(",",TRUE,IF(E$2:E177=E178,B$2:B177,"")))&gt;0,"Duplikát parametru","Parametr OK"),"Parametr OK"),"; ",MATCH(B178,B:B,0)))</f>
        <v/>
      </c>
      <c r="B178" t="str">
        <f>IF('CZ Alfanumerické hodnoty'!B178="","",VLOOKUP('CZ Alfanumerické hodnoty'!B178,'Parametry a typy produktů'!C:E,3,0))</f>
        <v/>
      </c>
      <c r="C178" s="13" t="str" cm="1">
        <f t="array" ref="C178">IF(A178="","",_xlfn.XLOOKUP(B178,'Parametry a typy produktů'!E:E,'Parametry a typy produktů'!A:B,"Parametr nenalezen"))</f>
        <v/>
      </c>
      <c r="E178" s="30" t="str">
        <f>IF('CZ Alfanumerické hodnoty'!B178="","",HLOOKUP('CZ Alfanumerické hodnoty'!E178,'Parametry a typy produktů'!$F$1:$CW$3,3,0))</f>
        <v/>
      </c>
      <c r="F178" s="43" t="str">
        <f>IF($B178="","",IFERROR(IF(VLOOKUP($B178,$B$2:$O177,5,0)="","",VLOOKUP($B178,$B$2:$O177,5,0)),""))</f>
        <v/>
      </c>
      <c r="G178" s="43" t="str">
        <f>IF($B178="","",IFERROR(IF(VLOOKUP($B178,$B$2:$O177,6,0)="","",VLOOKUP($B178,$B$2:$O177,6,0)),""))</f>
        <v/>
      </c>
      <c r="H178" s="43" t="str">
        <f>IF($B178="","",IFERROR(IF(VLOOKUP($B178,$B$2:$O177,7,0)="","",VLOOKUP($B178,$B$2:$O177,7,0)),""))</f>
        <v/>
      </c>
      <c r="I178" s="43" t="str">
        <f>IF($B178="","",IFERROR(IF(VLOOKUP($B178,$B$2:$O177,8,0)="","",VLOOKUP($B178,$B$2:$O177,8,0)),""))</f>
        <v/>
      </c>
      <c r="J178" s="43" t="str">
        <f>IF($B178="","",IFERROR(IF(VLOOKUP($B178,$B$2:$O177,9,0)="","",VLOOKUP($B178,$B$2:$O177,9,0)),""))</f>
        <v/>
      </c>
      <c r="K178" s="43" t="str">
        <f>IF($B178="","",IFERROR(IF(VLOOKUP($B178,$B$2:$O177,10,0)="","",VLOOKUP($B178,$B$2:$O177,10,0)),""))</f>
        <v/>
      </c>
      <c r="L178" s="43" t="str">
        <f>IF($B178="","",IFERROR(IF(VLOOKUP($B178,$B$2:$O177,11,0)="","",VLOOKUP($B178,$B$2:$O177,11,0)),""))</f>
        <v/>
      </c>
      <c r="M178" s="43" t="str">
        <f>IF($B178="","",IFERROR(IF(VLOOKUP($B178,$B$2:$O177,12,0)="","",VLOOKUP($B178,$B$2:$O177,12,0)),""))</f>
        <v/>
      </c>
      <c r="N178" s="43" t="str">
        <f>IF($B178="","",IFERROR(IF(VLOOKUP($B178,$B$2:$O177,13,0)="","",VLOOKUP($B178,$B$2:$O177,13,0)),""))</f>
        <v/>
      </c>
      <c r="O178" s="43" t="str">
        <f>IF($B178="","",IFERROR(IF(VLOOKUP($B178,$B$2:$O177,14,0)="","",VLOOKUP($B178,$B$2:$O177,14,0)),""))</f>
        <v/>
      </c>
    </row>
    <row r="179" spans="1:15" x14ac:dyDescent="0.25">
      <c r="A179" t="str" cm="1">
        <f t="array" ref="A179">IF(OR(B179="",E179=""),"",CONCATENATE(IFERROR(IF(SEARCH(B179,_xlfn.TEXTJOIN(",",TRUE,IF(E$2:E178=E179,B$2:B178,"")))&gt;0,"Duplikát parametru","Parametr OK"),"Parametr OK"),"; ",MATCH(B179,B:B,0)))</f>
        <v/>
      </c>
      <c r="B179" t="str">
        <f>IF('CZ Alfanumerické hodnoty'!B179="","",VLOOKUP('CZ Alfanumerické hodnoty'!B179,'Parametry a typy produktů'!C:E,3,0))</f>
        <v/>
      </c>
      <c r="C179" s="13" t="str" cm="1">
        <f t="array" ref="C179">IF(A179="","",_xlfn.XLOOKUP(B179,'Parametry a typy produktů'!E:E,'Parametry a typy produktů'!A:B,"Parametr nenalezen"))</f>
        <v/>
      </c>
      <c r="E179" s="30" t="str">
        <f>IF('CZ Alfanumerické hodnoty'!B179="","",HLOOKUP('CZ Alfanumerické hodnoty'!E179,'Parametry a typy produktů'!$F$1:$CW$3,3,0))</f>
        <v/>
      </c>
      <c r="F179" s="43" t="str">
        <f>IF($B179="","",IFERROR(IF(VLOOKUP($B179,$B$2:$O178,5,0)="","",VLOOKUP($B179,$B$2:$O178,5,0)),""))</f>
        <v/>
      </c>
      <c r="G179" s="43" t="str">
        <f>IF($B179="","",IFERROR(IF(VLOOKUP($B179,$B$2:$O178,6,0)="","",VLOOKUP($B179,$B$2:$O178,6,0)),""))</f>
        <v/>
      </c>
      <c r="H179" s="43" t="str">
        <f>IF($B179="","",IFERROR(IF(VLOOKUP($B179,$B$2:$O178,7,0)="","",VLOOKUP($B179,$B$2:$O178,7,0)),""))</f>
        <v/>
      </c>
      <c r="I179" s="43" t="str">
        <f>IF($B179="","",IFERROR(IF(VLOOKUP($B179,$B$2:$O178,8,0)="","",VLOOKUP($B179,$B$2:$O178,8,0)),""))</f>
        <v/>
      </c>
      <c r="J179" s="43" t="str">
        <f>IF($B179="","",IFERROR(IF(VLOOKUP($B179,$B$2:$O178,9,0)="","",VLOOKUP($B179,$B$2:$O178,9,0)),""))</f>
        <v/>
      </c>
      <c r="K179" s="43" t="str">
        <f>IF($B179="","",IFERROR(IF(VLOOKUP($B179,$B$2:$O178,10,0)="","",VLOOKUP($B179,$B$2:$O178,10,0)),""))</f>
        <v/>
      </c>
      <c r="L179" s="43" t="str">
        <f>IF($B179="","",IFERROR(IF(VLOOKUP($B179,$B$2:$O178,11,0)="","",VLOOKUP($B179,$B$2:$O178,11,0)),""))</f>
        <v/>
      </c>
      <c r="M179" s="43" t="str">
        <f>IF($B179="","",IFERROR(IF(VLOOKUP($B179,$B$2:$O178,12,0)="","",VLOOKUP($B179,$B$2:$O178,12,0)),""))</f>
        <v/>
      </c>
      <c r="N179" s="43" t="str">
        <f>IF($B179="","",IFERROR(IF(VLOOKUP($B179,$B$2:$O178,13,0)="","",VLOOKUP($B179,$B$2:$O178,13,0)),""))</f>
        <v/>
      </c>
      <c r="O179" s="43" t="str">
        <f>IF($B179="","",IFERROR(IF(VLOOKUP($B179,$B$2:$O178,14,0)="","",VLOOKUP($B179,$B$2:$O178,14,0)),""))</f>
        <v/>
      </c>
    </row>
    <row r="180" spans="1:15" x14ac:dyDescent="0.25">
      <c r="A180" t="str" cm="1">
        <f t="array" ref="A180">IF(OR(B180="",E180=""),"",CONCATENATE(IFERROR(IF(SEARCH(B180,_xlfn.TEXTJOIN(",",TRUE,IF(E$2:E179=E180,B$2:B179,"")))&gt;0,"Duplikát parametru","Parametr OK"),"Parametr OK"),"; ",MATCH(B180,B:B,0)))</f>
        <v/>
      </c>
      <c r="B180" t="str">
        <f>IF('CZ Alfanumerické hodnoty'!B180="","",VLOOKUP('CZ Alfanumerické hodnoty'!B180,'Parametry a typy produktů'!C:E,3,0))</f>
        <v/>
      </c>
      <c r="C180" s="13" t="str" cm="1">
        <f t="array" ref="C180">IF(A180="","",_xlfn.XLOOKUP(B180,'Parametry a typy produktů'!E:E,'Parametry a typy produktů'!A:B,"Parametr nenalezen"))</f>
        <v/>
      </c>
      <c r="E180" s="30" t="str">
        <f>IF('CZ Alfanumerické hodnoty'!B180="","",HLOOKUP('CZ Alfanumerické hodnoty'!E180,'Parametry a typy produktů'!$F$1:$CW$3,3,0))</f>
        <v/>
      </c>
      <c r="F180" s="43" t="str">
        <f>IF($B180="","",IFERROR(IF(VLOOKUP($B180,$B$2:$O179,5,0)="","",VLOOKUP($B180,$B$2:$O179,5,0)),""))</f>
        <v/>
      </c>
      <c r="G180" s="43" t="str">
        <f>IF($B180="","",IFERROR(IF(VLOOKUP($B180,$B$2:$O179,6,0)="","",VLOOKUP($B180,$B$2:$O179,6,0)),""))</f>
        <v/>
      </c>
      <c r="H180" s="43" t="str">
        <f>IF($B180="","",IFERROR(IF(VLOOKUP($B180,$B$2:$O179,7,0)="","",VLOOKUP($B180,$B$2:$O179,7,0)),""))</f>
        <v/>
      </c>
      <c r="I180" s="43" t="str">
        <f>IF($B180="","",IFERROR(IF(VLOOKUP($B180,$B$2:$O179,8,0)="","",VLOOKUP($B180,$B$2:$O179,8,0)),""))</f>
        <v/>
      </c>
      <c r="J180" s="43" t="str">
        <f>IF($B180="","",IFERROR(IF(VLOOKUP($B180,$B$2:$O179,9,0)="","",VLOOKUP($B180,$B$2:$O179,9,0)),""))</f>
        <v/>
      </c>
      <c r="K180" s="43" t="str">
        <f>IF($B180="","",IFERROR(IF(VLOOKUP($B180,$B$2:$O179,10,0)="","",VLOOKUP($B180,$B$2:$O179,10,0)),""))</f>
        <v/>
      </c>
      <c r="L180" s="43" t="str">
        <f>IF($B180="","",IFERROR(IF(VLOOKUP($B180,$B$2:$O179,11,0)="","",VLOOKUP($B180,$B$2:$O179,11,0)),""))</f>
        <v/>
      </c>
      <c r="M180" s="43" t="str">
        <f>IF($B180="","",IFERROR(IF(VLOOKUP($B180,$B$2:$O179,12,0)="","",VLOOKUP($B180,$B$2:$O179,12,0)),""))</f>
        <v/>
      </c>
      <c r="N180" s="43" t="str">
        <f>IF($B180="","",IFERROR(IF(VLOOKUP($B180,$B$2:$O179,13,0)="","",VLOOKUP($B180,$B$2:$O179,13,0)),""))</f>
        <v/>
      </c>
      <c r="O180" s="43" t="str">
        <f>IF($B180="","",IFERROR(IF(VLOOKUP($B180,$B$2:$O179,14,0)="","",VLOOKUP($B180,$B$2:$O179,14,0)),""))</f>
        <v/>
      </c>
    </row>
    <row r="181" spans="1:15" x14ac:dyDescent="0.25">
      <c r="A181" t="str" cm="1">
        <f t="array" ref="A181">IF(OR(B181="",E181=""),"",CONCATENATE(IFERROR(IF(SEARCH(B181,_xlfn.TEXTJOIN(",",TRUE,IF(E$2:E180=E181,B$2:B180,"")))&gt;0,"Duplikát parametru","Parametr OK"),"Parametr OK"),"; ",MATCH(B181,B:B,0)))</f>
        <v/>
      </c>
      <c r="B181" t="str">
        <f>IF('CZ Alfanumerické hodnoty'!B181="","",VLOOKUP('CZ Alfanumerické hodnoty'!B181,'Parametry a typy produktů'!C:E,3,0))</f>
        <v/>
      </c>
      <c r="C181" s="13" t="str" cm="1">
        <f t="array" ref="C181">IF(A181="","",_xlfn.XLOOKUP(B181,'Parametry a typy produktů'!E:E,'Parametry a typy produktů'!A:B,"Parametr nenalezen"))</f>
        <v/>
      </c>
      <c r="E181" s="30" t="str">
        <f>IF('CZ Alfanumerické hodnoty'!B181="","",HLOOKUP('CZ Alfanumerické hodnoty'!E181,'Parametry a typy produktů'!$F$1:$CW$3,3,0))</f>
        <v/>
      </c>
      <c r="F181" s="43" t="str">
        <f>IF($B181="","",IFERROR(IF(VLOOKUP($B181,$B$2:$O180,5,0)="","",VLOOKUP($B181,$B$2:$O180,5,0)),""))</f>
        <v/>
      </c>
      <c r="G181" s="43" t="str">
        <f>IF($B181="","",IFERROR(IF(VLOOKUP($B181,$B$2:$O180,6,0)="","",VLOOKUP($B181,$B$2:$O180,6,0)),""))</f>
        <v/>
      </c>
      <c r="H181" s="43" t="str">
        <f>IF($B181="","",IFERROR(IF(VLOOKUP($B181,$B$2:$O180,7,0)="","",VLOOKUP($B181,$B$2:$O180,7,0)),""))</f>
        <v/>
      </c>
      <c r="I181" s="43" t="str">
        <f>IF($B181="","",IFERROR(IF(VLOOKUP($B181,$B$2:$O180,8,0)="","",VLOOKUP($B181,$B$2:$O180,8,0)),""))</f>
        <v/>
      </c>
      <c r="J181" s="43" t="str">
        <f>IF($B181="","",IFERROR(IF(VLOOKUP($B181,$B$2:$O180,9,0)="","",VLOOKUP($B181,$B$2:$O180,9,0)),""))</f>
        <v/>
      </c>
      <c r="K181" s="43" t="str">
        <f>IF($B181="","",IFERROR(IF(VLOOKUP($B181,$B$2:$O180,10,0)="","",VLOOKUP($B181,$B$2:$O180,10,0)),""))</f>
        <v/>
      </c>
      <c r="L181" s="43" t="str">
        <f>IF($B181="","",IFERROR(IF(VLOOKUP($B181,$B$2:$O180,11,0)="","",VLOOKUP($B181,$B$2:$O180,11,0)),""))</f>
        <v/>
      </c>
      <c r="M181" s="43" t="str">
        <f>IF($B181="","",IFERROR(IF(VLOOKUP($B181,$B$2:$O180,12,0)="","",VLOOKUP($B181,$B$2:$O180,12,0)),""))</f>
        <v/>
      </c>
      <c r="N181" s="43" t="str">
        <f>IF($B181="","",IFERROR(IF(VLOOKUP($B181,$B$2:$O180,13,0)="","",VLOOKUP($B181,$B$2:$O180,13,0)),""))</f>
        <v/>
      </c>
      <c r="O181" s="43" t="str">
        <f>IF($B181="","",IFERROR(IF(VLOOKUP($B181,$B$2:$O180,14,0)="","",VLOOKUP($B181,$B$2:$O180,14,0)),""))</f>
        <v/>
      </c>
    </row>
    <row r="182" spans="1:15" x14ac:dyDescent="0.25">
      <c r="A182" t="str" cm="1">
        <f t="array" ref="A182">IF(OR(B182="",E182=""),"",CONCATENATE(IFERROR(IF(SEARCH(B182,_xlfn.TEXTJOIN(",",TRUE,IF(E$2:E181=E182,B$2:B181,"")))&gt;0,"Duplikát parametru","Parametr OK"),"Parametr OK"),"; ",MATCH(B182,B:B,0)))</f>
        <v/>
      </c>
      <c r="B182" t="str">
        <f>IF('CZ Alfanumerické hodnoty'!B182="","",VLOOKUP('CZ Alfanumerické hodnoty'!B182,'Parametry a typy produktů'!C:E,3,0))</f>
        <v/>
      </c>
      <c r="C182" s="13" t="str" cm="1">
        <f t="array" ref="C182">IF(A182="","",_xlfn.XLOOKUP(B182,'Parametry a typy produktů'!E:E,'Parametry a typy produktů'!A:B,"Parametr nenalezen"))</f>
        <v/>
      </c>
      <c r="E182" s="30" t="str">
        <f>IF('CZ Alfanumerické hodnoty'!B182="","",HLOOKUP('CZ Alfanumerické hodnoty'!E182,'Parametry a typy produktů'!$F$1:$CW$3,3,0))</f>
        <v/>
      </c>
      <c r="F182" s="43" t="str">
        <f>IF($B182="","",IFERROR(IF(VLOOKUP($B182,$B$2:$O181,5,0)="","",VLOOKUP($B182,$B$2:$O181,5,0)),""))</f>
        <v/>
      </c>
      <c r="G182" s="43" t="str">
        <f>IF($B182="","",IFERROR(IF(VLOOKUP($B182,$B$2:$O181,6,0)="","",VLOOKUP($B182,$B$2:$O181,6,0)),""))</f>
        <v/>
      </c>
      <c r="H182" s="43" t="str">
        <f>IF($B182="","",IFERROR(IF(VLOOKUP($B182,$B$2:$O181,7,0)="","",VLOOKUP($B182,$B$2:$O181,7,0)),""))</f>
        <v/>
      </c>
      <c r="I182" s="43" t="str">
        <f>IF($B182="","",IFERROR(IF(VLOOKUP($B182,$B$2:$O181,8,0)="","",VLOOKUP($B182,$B$2:$O181,8,0)),""))</f>
        <v/>
      </c>
      <c r="J182" s="43" t="str">
        <f>IF($B182="","",IFERROR(IF(VLOOKUP($B182,$B$2:$O181,9,0)="","",VLOOKUP($B182,$B$2:$O181,9,0)),""))</f>
        <v/>
      </c>
      <c r="K182" s="43" t="str">
        <f>IF($B182="","",IFERROR(IF(VLOOKUP($B182,$B$2:$O181,10,0)="","",VLOOKUP($B182,$B$2:$O181,10,0)),""))</f>
        <v/>
      </c>
      <c r="L182" s="43" t="str">
        <f>IF($B182="","",IFERROR(IF(VLOOKUP($B182,$B$2:$O181,11,0)="","",VLOOKUP($B182,$B$2:$O181,11,0)),""))</f>
        <v/>
      </c>
      <c r="M182" s="43" t="str">
        <f>IF($B182="","",IFERROR(IF(VLOOKUP($B182,$B$2:$O181,12,0)="","",VLOOKUP($B182,$B$2:$O181,12,0)),""))</f>
        <v/>
      </c>
      <c r="N182" s="43" t="str">
        <f>IF($B182="","",IFERROR(IF(VLOOKUP($B182,$B$2:$O181,13,0)="","",VLOOKUP($B182,$B$2:$O181,13,0)),""))</f>
        <v/>
      </c>
      <c r="O182" s="43" t="str">
        <f>IF($B182="","",IFERROR(IF(VLOOKUP($B182,$B$2:$O181,14,0)="","",VLOOKUP($B182,$B$2:$O181,14,0)),""))</f>
        <v/>
      </c>
    </row>
    <row r="183" spans="1:15" x14ac:dyDescent="0.25">
      <c r="A183" t="str" cm="1">
        <f t="array" ref="A183">IF(OR(B183="",E183=""),"",CONCATENATE(IFERROR(IF(SEARCH(B183,_xlfn.TEXTJOIN(",",TRUE,IF(E$2:E182=E183,B$2:B182,"")))&gt;0,"Duplikát parametru","Parametr OK"),"Parametr OK"),"; ",MATCH(B183,B:B,0)))</f>
        <v/>
      </c>
      <c r="B183" t="str">
        <f>IF('CZ Alfanumerické hodnoty'!B183="","",VLOOKUP('CZ Alfanumerické hodnoty'!B183,'Parametry a typy produktů'!C:E,3,0))</f>
        <v/>
      </c>
      <c r="C183" s="13" t="str" cm="1">
        <f t="array" ref="C183">IF(A183="","",_xlfn.XLOOKUP(B183,'Parametry a typy produktů'!E:E,'Parametry a typy produktů'!A:B,"Parametr nenalezen"))</f>
        <v/>
      </c>
      <c r="E183" s="30" t="str">
        <f>IF('CZ Alfanumerické hodnoty'!B183="","",HLOOKUP('CZ Alfanumerické hodnoty'!E183,'Parametry a typy produktů'!$F$1:$CW$3,3,0))</f>
        <v/>
      </c>
      <c r="F183" s="43" t="str">
        <f>IF($B183="","",IFERROR(IF(VLOOKUP($B183,$B$2:$O182,5,0)="","",VLOOKUP($B183,$B$2:$O182,5,0)),""))</f>
        <v/>
      </c>
      <c r="G183" s="43" t="str">
        <f>IF($B183="","",IFERROR(IF(VLOOKUP($B183,$B$2:$O182,6,0)="","",VLOOKUP($B183,$B$2:$O182,6,0)),""))</f>
        <v/>
      </c>
      <c r="H183" s="43" t="str">
        <f>IF($B183="","",IFERROR(IF(VLOOKUP($B183,$B$2:$O182,7,0)="","",VLOOKUP($B183,$B$2:$O182,7,0)),""))</f>
        <v/>
      </c>
      <c r="I183" s="43" t="str">
        <f>IF($B183="","",IFERROR(IF(VLOOKUP($B183,$B$2:$O182,8,0)="","",VLOOKUP($B183,$B$2:$O182,8,0)),""))</f>
        <v/>
      </c>
      <c r="J183" s="43" t="str">
        <f>IF($B183="","",IFERROR(IF(VLOOKUP($B183,$B$2:$O182,9,0)="","",VLOOKUP($B183,$B$2:$O182,9,0)),""))</f>
        <v/>
      </c>
      <c r="K183" s="43" t="str">
        <f>IF($B183="","",IFERROR(IF(VLOOKUP($B183,$B$2:$O182,10,0)="","",VLOOKUP($B183,$B$2:$O182,10,0)),""))</f>
        <v/>
      </c>
      <c r="L183" s="43" t="str">
        <f>IF($B183="","",IFERROR(IF(VLOOKUP($B183,$B$2:$O182,11,0)="","",VLOOKUP($B183,$B$2:$O182,11,0)),""))</f>
        <v/>
      </c>
      <c r="M183" s="43" t="str">
        <f>IF($B183="","",IFERROR(IF(VLOOKUP($B183,$B$2:$O182,12,0)="","",VLOOKUP($B183,$B$2:$O182,12,0)),""))</f>
        <v/>
      </c>
      <c r="N183" s="43" t="str">
        <f>IF($B183="","",IFERROR(IF(VLOOKUP($B183,$B$2:$O182,13,0)="","",VLOOKUP($B183,$B$2:$O182,13,0)),""))</f>
        <v/>
      </c>
      <c r="O183" s="43" t="str">
        <f>IF($B183="","",IFERROR(IF(VLOOKUP($B183,$B$2:$O182,14,0)="","",VLOOKUP($B183,$B$2:$O182,14,0)),""))</f>
        <v/>
      </c>
    </row>
    <row r="184" spans="1:15" x14ac:dyDescent="0.25">
      <c r="A184" t="str" cm="1">
        <f t="array" ref="A184">IF(OR(B184="",E184=""),"",CONCATENATE(IFERROR(IF(SEARCH(B184,_xlfn.TEXTJOIN(",",TRUE,IF(E$2:E183=E184,B$2:B183,"")))&gt;0,"Duplikát parametru","Parametr OK"),"Parametr OK"),"; ",MATCH(B184,B:B,0)))</f>
        <v/>
      </c>
      <c r="B184" t="str">
        <f>IF('CZ Alfanumerické hodnoty'!B184="","",VLOOKUP('CZ Alfanumerické hodnoty'!B184,'Parametry a typy produktů'!C:E,3,0))</f>
        <v/>
      </c>
      <c r="C184" s="13" t="str" cm="1">
        <f t="array" ref="C184">IF(A184="","",_xlfn.XLOOKUP(B184,'Parametry a typy produktů'!E:E,'Parametry a typy produktů'!A:B,"Parametr nenalezen"))</f>
        <v/>
      </c>
      <c r="E184" s="30" t="str">
        <f>IF('CZ Alfanumerické hodnoty'!B184="","",HLOOKUP('CZ Alfanumerické hodnoty'!E184,'Parametry a typy produktů'!$F$1:$CW$3,3,0))</f>
        <v/>
      </c>
      <c r="F184" s="43" t="str">
        <f>IF($B184="","",IFERROR(IF(VLOOKUP($B184,$B$2:$O183,5,0)="","",VLOOKUP($B184,$B$2:$O183,5,0)),""))</f>
        <v/>
      </c>
      <c r="G184" s="43" t="str">
        <f>IF($B184="","",IFERROR(IF(VLOOKUP($B184,$B$2:$O183,6,0)="","",VLOOKUP($B184,$B$2:$O183,6,0)),""))</f>
        <v/>
      </c>
      <c r="H184" s="43" t="str">
        <f>IF($B184="","",IFERROR(IF(VLOOKUP($B184,$B$2:$O183,7,0)="","",VLOOKUP($B184,$B$2:$O183,7,0)),""))</f>
        <v/>
      </c>
      <c r="I184" s="43" t="str">
        <f>IF($B184="","",IFERROR(IF(VLOOKUP($B184,$B$2:$O183,8,0)="","",VLOOKUP($B184,$B$2:$O183,8,0)),""))</f>
        <v/>
      </c>
      <c r="J184" s="43" t="str">
        <f>IF($B184="","",IFERROR(IF(VLOOKUP($B184,$B$2:$O183,9,0)="","",VLOOKUP($B184,$B$2:$O183,9,0)),""))</f>
        <v/>
      </c>
      <c r="K184" s="43" t="str">
        <f>IF($B184="","",IFERROR(IF(VLOOKUP($B184,$B$2:$O183,10,0)="","",VLOOKUP($B184,$B$2:$O183,10,0)),""))</f>
        <v/>
      </c>
      <c r="L184" s="43" t="str">
        <f>IF($B184="","",IFERROR(IF(VLOOKUP($B184,$B$2:$O183,11,0)="","",VLOOKUP($B184,$B$2:$O183,11,0)),""))</f>
        <v/>
      </c>
      <c r="M184" s="43" t="str">
        <f>IF($B184="","",IFERROR(IF(VLOOKUP($B184,$B$2:$O183,12,0)="","",VLOOKUP($B184,$B$2:$O183,12,0)),""))</f>
        <v/>
      </c>
      <c r="N184" s="43" t="str">
        <f>IF($B184="","",IFERROR(IF(VLOOKUP($B184,$B$2:$O183,13,0)="","",VLOOKUP($B184,$B$2:$O183,13,0)),""))</f>
        <v/>
      </c>
      <c r="O184" s="43" t="str">
        <f>IF($B184="","",IFERROR(IF(VLOOKUP($B184,$B$2:$O183,14,0)="","",VLOOKUP($B184,$B$2:$O183,14,0)),""))</f>
        <v/>
      </c>
    </row>
    <row r="185" spans="1:15" x14ac:dyDescent="0.25">
      <c r="A185" t="str" cm="1">
        <f t="array" ref="A185">IF(OR(B185="",E185=""),"",CONCATENATE(IFERROR(IF(SEARCH(B185,_xlfn.TEXTJOIN(",",TRUE,IF(E$2:E184=E185,B$2:B184,"")))&gt;0,"Duplikát parametru","Parametr OK"),"Parametr OK"),"; ",MATCH(B185,B:B,0)))</f>
        <v/>
      </c>
      <c r="B185" t="str">
        <f>IF('CZ Alfanumerické hodnoty'!B185="","",VLOOKUP('CZ Alfanumerické hodnoty'!B185,'Parametry a typy produktů'!C:E,3,0))</f>
        <v/>
      </c>
      <c r="C185" s="13" t="str" cm="1">
        <f t="array" ref="C185">IF(A185="","",_xlfn.XLOOKUP(B185,'Parametry a typy produktů'!E:E,'Parametry a typy produktů'!A:B,"Parametr nenalezen"))</f>
        <v/>
      </c>
      <c r="E185" s="30" t="str">
        <f>IF('CZ Alfanumerické hodnoty'!B185="","",HLOOKUP('CZ Alfanumerické hodnoty'!E185,'Parametry a typy produktů'!$F$1:$CW$3,3,0))</f>
        <v/>
      </c>
      <c r="F185" s="43" t="str">
        <f>IF($B185="","",IFERROR(IF(VLOOKUP($B185,$B$2:$O184,5,0)="","",VLOOKUP($B185,$B$2:$O184,5,0)),""))</f>
        <v/>
      </c>
      <c r="G185" s="43" t="str">
        <f>IF($B185="","",IFERROR(IF(VLOOKUP($B185,$B$2:$O184,6,0)="","",VLOOKUP($B185,$B$2:$O184,6,0)),""))</f>
        <v/>
      </c>
      <c r="H185" s="43" t="str">
        <f>IF($B185="","",IFERROR(IF(VLOOKUP($B185,$B$2:$O184,7,0)="","",VLOOKUP($B185,$B$2:$O184,7,0)),""))</f>
        <v/>
      </c>
      <c r="I185" s="43" t="str">
        <f>IF($B185="","",IFERROR(IF(VLOOKUP($B185,$B$2:$O184,8,0)="","",VLOOKUP($B185,$B$2:$O184,8,0)),""))</f>
        <v/>
      </c>
      <c r="J185" s="43" t="str">
        <f>IF($B185="","",IFERROR(IF(VLOOKUP($B185,$B$2:$O184,9,0)="","",VLOOKUP($B185,$B$2:$O184,9,0)),""))</f>
        <v/>
      </c>
      <c r="K185" s="43" t="str">
        <f>IF($B185="","",IFERROR(IF(VLOOKUP($B185,$B$2:$O184,10,0)="","",VLOOKUP($B185,$B$2:$O184,10,0)),""))</f>
        <v/>
      </c>
      <c r="L185" s="43" t="str">
        <f>IF($B185="","",IFERROR(IF(VLOOKUP($B185,$B$2:$O184,11,0)="","",VLOOKUP($B185,$B$2:$O184,11,0)),""))</f>
        <v/>
      </c>
      <c r="M185" s="43" t="str">
        <f>IF($B185="","",IFERROR(IF(VLOOKUP($B185,$B$2:$O184,12,0)="","",VLOOKUP($B185,$B$2:$O184,12,0)),""))</f>
        <v/>
      </c>
      <c r="N185" s="43" t="str">
        <f>IF($B185="","",IFERROR(IF(VLOOKUP($B185,$B$2:$O184,13,0)="","",VLOOKUP($B185,$B$2:$O184,13,0)),""))</f>
        <v/>
      </c>
      <c r="O185" s="43" t="str">
        <f>IF($B185="","",IFERROR(IF(VLOOKUP($B185,$B$2:$O184,14,0)="","",VLOOKUP($B185,$B$2:$O184,14,0)),""))</f>
        <v/>
      </c>
    </row>
    <row r="186" spans="1:15" x14ac:dyDescent="0.25">
      <c r="A186" t="str" cm="1">
        <f t="array" ref="A186">IF(OR(B186="",E186=""),"",CONCATENATE(IFERROR(IF(SEARCH(B186,_xlfn.TEXTJOIN(",",TRUE,IF(E$2:E185=E186,B$2:B185,"")))&gt;0,"Duplikát parametru","Parametr OK"),"Parametr OK"),"; ",MATCH(B186,B:B,0)))</f>
        <v/>
      </c>
      <c r="B186" t="str">
        <f>IF('CZ Alfanumerické hodnoty'!B186="","",VLOOKUP('CZ Alfanumerické hodnoty'!B186,'Parametry a typy produktů'!C:E,3,0))</f>
        <v/>
      </c>
      <c r="C186" s="13" t="str" cm="1">
        <f t="array" ref="C186">IF(A186="","",_xlfn.XLOOKUP(B186,'Parametry a typy produktů'!E:E,'Parametry a typy produktů'!A:B,"Parametr nenalezen"))</f>
        <v/>
      </c>
      <c r="E186" s="30" t="str">
        <f>IF('CZ Alfanumerické hodnoty'!B186="","",HLOOKUP('CZ Alfanumerické hodnoty'!E186,'Parametry a typy produktů'!$F$1:$CW$3,3,0))</f>
        <v/>
      </c>
      <c r="F186" s="43" t="str">
        <f>IF($B186="","",IFERROR(IF(VLOOKUP($B186,$B$2:$O185,5,0)="","",VLOOKUP($B186,$B$2:$O185,5,0)),""))</f>
        <v/>
      </c>
      <c r="G186" s="43" t="str">
        <f>IF($B186="","",IFERROR(IF(VLOOKUP($B186,$B$2:$O185,6,0)="","",VLOOKUP($B186,$B$2:$O185,6,0)),""))</f>
        <v/>
      </c>
      <c r="H186" s="43" t="str">
        <f>IF($B186="","",IFERROR(IF(VLOOKUP($B186,$B$2:$O185,7,0)="","",VLOOKUP($B186,$B$2:$O185,7,0)),""))</f>
        <v/>
      </c>
      <c r="I186" s="43" t="str">
        <f>IF($B186="","",IFERROR(IF(VLOOKUP($B186,$B$2:$O185,8,0)="","",VLOOKUP($B186,$B$2:$O185,8,0)),""))</f>
        <v/>
      </c>
      <c r="J186" s="43" t="str">
        <f>IF($B186="","",IFERROR(IF(VLOOKUP($B186,$B$2:$O185,9,0)="","",VLOOKUP($B186,$B$2:$O185,9,0)),""))</f>
        <v/>
      </c>
      <c r="K186" s="43" t="str">
        <f>IF($B186="","",IFERROR(IF(VLOOKUP($B186,$B$2:$O185,10,0)="","",VLOOKUP($B186,$B$2:$O185,10,0)),""))</f>
        <v/>
      </c>
      <c r="L186" s="43" t="str">
        <f>IF($B186="","",IFERROR(IF(VLOOKUP($B186,$B$2:$O185,11,0)="","",VLOOKUP($B186,$B$2:$O185,11,0)),""))</f>
        <v/>
      </c>
      <c r="M186" s="43" t="str">
        <f>IF($B186="","",IFERROR(IF(VLOOKUP($B186,$B$2:$O185,12,0)="","",VLOOKUP($B186,$B$2:$O185,12,0)),""))</f>
        <v/>
      </c>
      <c r="N186" s="43" t="str">
        <f>IF($B186="","",IFERROR(IF(VLOOKUP($B186,$B$2:$O185,13,0)="","",VLOOKUP($B186,$B$2:$O185,13,0)),""))</f>
        <v/>
      </c>
      <c r="O186" s="43" t="str">
        <f>IF($B186="","",IFERROR(IF(VLOOKUP($B186,$B$2:$O185,14,0)="","",VLOOKUP($B186,$B$2:$O185,14,0)),""))</f>
        <v/>
      </c>
    </row>
    <row r="187" spans="1:15" x14ac:dyDescent="0.25">
      <c r="A187" t="str" cm="1">
        <f t="array" ref="A187">IF(OR(B187="",E187=""),"",CONCATENATE(IFERROR(IF(SEARCH(B187,_xlfn.TEXTJOIN(",",TRUE,IF(E$2:E186=E187,B$2:B186,"")))&gt;0,"Duplikát parametru","Parametr OK"),"Parametr OK"),"; ",MATCH(B187,B:B,0)))</f>
        <v/>
      </c>
      <c r="B187" t="str">
        <f>IF('CZ Alfanumerické hodnoty'!B187="","",VLOOKUP('CZ Alfanumerické hodnoty'!B187,'Parametry a typy produktů'!C:E,3,0))</f>
        <v/>
      </c>
      <c r="C187" s="13" t="str" cm="1">
        <f t="array" ref="C187">IF(A187="","",_xlfn.XLOOKUP(B187,'Parametry a typy produktů'!E:E,'Parametry a typy produktů'!A:B,"Parametr nenalezen"))</f>
        <v/>
      </c>
      <c r="E187" s="30" t="str">
        <f>IF('CZ Alfanumerické hodnoty'!B187="","",HLOOKUP('CZ Alfanumerické hodnoty'!E187,'Parametry a typy produktů'!$F$1:$CW$3,3,0))</f>
        <v/>
      </c>
      <c r="F187" s="43" t="str">
        <f>IF($B187="","",IFERROR(IF(VLOOKUP($B187,$B$2:$O186,5,0)="","",VLOOKUP($B187,$B$2:$O186,5,0)),""))</f>
        <v/>
      </c>
      <c r="G187" s="43" t="str">
        <f>IF($B187="","",IFERROR(IF(VLOOKUP($B187,$B$2:$O186,6,0)="","",VLOOKUP($B187,$B$2:$O186,6,0)),""))</f>
        <v/>
      </c>
      <c r="H187" s="43" t="str">
        <f>IF($B187="","",IFERROR(IF(VLOOKUP($B187,$B$2:$O186,7,0)="","",VLOOKUP($B187,$B$2:$O186,7,0)),""))</f>
        <v/>
      </c>
      <c r="I187" s="43" t="str">
        <f>IF($B187="","",IFERROR(IF(VLOOKUP($B187,$B$2:$O186,8,0)="","",VLOOKUP($B187,$B$2:$O186,8,0)),""))</f>
        <v/>
      </c>
      <c r="J187" s="43" t="str">
        <f>IF($B187="","",IFERROR(IF(VLOOKUP($B187,$B$2:$O186,9,0)="","",VLOOKUP($B187,$B$2:$O186,9,0)),""))</f>
        <v/>
      </c>
      <c r="K187" s="43" t="str">
        <f>IF($B187="","",IFERROR(IF(VLOOKUP($B187,$B$2:$O186,10,0)="","",VLOOKUP($B187,$B$2:$O186,10,0)),""))</f>
        <v/>
      </c>
      <c r="L187" s="43" t="str">
        <f>IF($B187="","",IFERROR(IF(VLOOKUP($B187,$B$2:$O186,11,0)="","",VLOOKUP($B187,$B$2:$O186,11,0)),""))</f>
        <v/>
      </c>
      <c r="M187" s="43" t="str">
        <f>IF($B187="","",IFERROR(IF(VLOOKUP($B187,$B$2:$O186,12,0)="","",VLOOKUP($B187,$B$2:$O186,12,0)),""))</f>
        <v/>
      </c>
      <c r="N187" s="43" t="str">
        <f>IF($B187="","",IFERROR(IF(VLOOKUP($B187,$B$2:$O186,13,0)="","",VLOOKUP($B187,$B$2:$O186,13,0)),""))</f>
        <v/>
      </c>
      <c r="O187" s="43" t="str">
        <f>IF($B187="","",IFERROR(IF(VLOOKUP($B187,$B$2:$O186,14,0)="","",VLOOKUP($B187,$B$2:$O186,14,0)),""))</f>
        <v/>
      </c>
    </row>
    <row r="188" spans="1:15" x14ac:dyDescent="0.25">
      <c r="A188" t="str" cm="1">
        <f t="array" ref="A188">IF(OR(B188="",E188=""),"",CONCATENATE(IFERROR(IF(SEARCH(B188,_xlfn.TEXTJOIN(",",TRUE,IF(E$2:E187=E188,B$2:B187,"")))&gt;0,"Duplikát parametru","Parametr OK"),"Parametr OK"),"; ",MATCH(B188,B:B,0)))</f>
        <v/>
      </c>
      <c r="B188" t="str">
        <f>IF('CZ Alfanumerické hodnoty'!B188="","",VLOOKUP('CZ Alfanumerické hodnoty'!B188,'Parametry a typy produktů'!C:E,3,0))</f>
        <v/>
      </c>
      <c r="C188" s="13" t="str" cm="1">
        <f t="array" ref="C188">IF(A188="","",_xlfn.XLOOKUP(B188,'Parametry a typy produktů'!E:E,'Parametry a typy produktů'!A:B,"Parametr nenalezen"))</f>
        <v/>
      </c>
      <c r="E188" s="30" t="str">
        <f>IF('CZ Alfanumerické hodnoty'!B188="","",HLOOKUP('CZ Alfanumerické hodnoty'!E188,'Parametry a typy produktů'!$F$1:$CW$3,3,0))</f>
        <v/>
      </c>
      <c r="F188" s="43" t="str">
        <f>IF($B188="","",IFERROR(IF(VLOOKUP($B188,$B$2:$O187,5,0)="","",VLOOKUP($B188,$B$2:$O187,5,0)),""))</f>
        <v/>
      </c>
      <c r="G188" s="43" t="str">
        <f>IF($B188="","",IFERROR(IF(VLOOKUP($B188,$B$2:$O187,6,0)="","",VLOOKUP($B188,$B$2:$O187,6,0)),""))</f>
        <v/>
      </c>
      <c r="H188" s="43" t="str">
        <f>IF($B188="","",IFERROR(IF(VLOOKUP($B188,$B$2:$O187,7,0)="","",VLOOKUP($B188,$B$2:$O187,7,0)),""))</f>
        <v/>
      </c>
      <c r="I188" s="43" t="str">
        <f>IF($B188="","",IFERROR(IF(VLOOKUP($B188,$B$2:$O187,8,0)="","",VLOOKUP($B188,$B$2:$O187,8,0)),""))</f>
        <v/>
      </c>
      <c r="J188" s="43" t="str">
        <f>IF($B188="","",IFERROR(IF(VLOOKUP($B188,$B$2:$O187,9,0)="","",VLOOKUP($B188,$B$2:$O187,9,0)),""))</f>
        <v/>
      </c>
      <c r="K188" s="43" t="str">
        <f>IF($B188="","",IFERROR(IF(VLOOKUP($B188,$B$2:$O187,10,0)="","",VLOOKUP($B188,$B$2:$O187,10,0)),""))</f>
        <v/>
      </c>
      <c r="L188" s="43" t="str">
        <f>IF($B188="","",IFERROR(IF(VLOOKUP($B188,$B$2:$O187,11,0)="","",VLOOKUP($B188,$B$2:$O187,11,0)),""))</f>
        <v/>
      </c>
      <c r="M188" s="43" t="str">
        <f>IF($B188="","",IFERROR(IF(VLOOKUP($B188,$B$2:$O187,12,0)="","",VLOOKUP($B188,$B$2:$O187,12,0)),""))</f>
        <v/>
      </c>
      <c r="N188" s="43" t="str">
        <f>IF($B188="","",IFERROR(IF(VLOOKUP($B188,$B$2:$O187,13,0)="","",VLOOKUP($B188,$B$2:$O187,13,0)),""))</f>
        <v/>
      </c>
      <c r="O188" s="43" t="str">
        <f>IF($B188="","",IFERROR(IF(VLOOKUP($B188,$B$2:$O187,14,0)="","",VLOOKUP($B188,$B$2:$O187,14,0)),""))</f>
        <v/>
      </c>
    </row>
    <row r="189" spans="1:15" x14ac:dyDescent="0.25">
      <c r="A189" t="str" cm="1">
        <f t="array" ref="A189">IF(OR(B189="",E189=""),"",CONCATENATE(IFERROR(IF(SEARCH(B189,_xlfn.TEXTJOIN(",",TRUE,IF(E$2:E188=E189,B$2:B188,"")))&gt;0,"Duplikát parametru","Parametr OK"),"Parametr OK"),"; ",MATCH(B189,B:B,0)))</f>
        <v/>
      </c>
      <c r="B189" t="str">
        <f>IF('CZ Alfanumerické hodnoty'!B189="","",VLOOKUP('CZ Alfanumerické hodnoty'!B189,'Parametry a typy produktů'!C:E,3,0))</f>
        <v/>
      </c>
      <c r="C189" s="13" t="str" cm="1">
        <f t="array" ref="C189">IF(A189="","",_xlfn.XLOOKUP(B189,'Parametry a typy produktů'!E:E,'Parametry a typy produktů'!A:B,"Parametr nenalezen"))</f>
        <v/>
      </c>
      <c r="E189" s="30" t="str">
        <f>IF('CZ Alfanumerické hodnoty'!B189="","",HLOOKUP('CZ Alfanumerické hodnoty'!E189,'Parametry a typy produktů'!$F$1:$CW$3,3,0))</f>
        <v/>
      </c>
      <c r="F189" s="43" t="str">
        <f>IF($B189="","",IFERROR(IF(VLOOKUP($B189,$B$2:$O188,5,0)="","",VLOOKUP($B189,$B$2:$O188,5,0)),""))</f>
        <v/>
      </c>
      <c r="G189" s="43" t="str">
        <f>IF($B189="","",IFERROR(IF(VLOOKUP($B189,$B$2:$O188,6,0)="","",VLOOKUP($B189,$B$2:$O188,6,0)),""))</f>
        <v/>
      </c>
      <c r="H189" s="43" t="str">
        <f>IF($B189="","",IFERROR(IF(VLOOKUP($B189,$B$2:$O188,7,0)="","",VLOOKUP($B189,$B$2:$O188,7,0)),""))</f>
        <v/>
      </c>
      <c r="I189" s="43" t="str">
        <f>IF($B189="","",IFERROR(IF(VLOOKUP($B189,$B$2:$O188,8,0)="","",VLOOKUP($B189,$B$2:$O188,8,0)),""))</f>
        <v/>
      </c>
      <c r="J189" s="43" t="str">
        <f>IF($B189="","",IFERROR(IF(VLOOKUP($B189,$B$2:$O188,9,0)="","",VLOOKUP($B189,$B$2:$O188,9,0)),""))</f>
        <v/>
      </c>
      <c r="K189" s="43" t="str">
        <f>IF($B189="","",IFERROR(IF(VLOOKUP($B189,$B$2:$O188,10,0)="","",VLOOKUP($B189,$B$2:$O188,10,0)),""))</f>
        <v/>
      </c>
      <c r="L189" s="43" t="str">
        <f>IF($B189="","",IFERROR(IF(VLOOKUP($B189,$B$2:$O188,11,0)="","",VLOOKUP($B189,$B$2:$O188,11,0)),""))</f>
        <v/>
      </c>
      <c r="M189" s="43" t="str">
        <f>IF($B189="","",IFERROR(IF(VLOOKUP($B189,$B$2:$O188,12,0)="","",VLOOKUP($B189,$B$2:$O188,12,0)),""))</f>
        <v/>
      </c>
      <c r="N189" s="43" t="str">
        <f>IF($B189="","",IFERROR(IF(VLOOKUP($B189,$B$2:$O188,13,0)="","",VLOOKUP($B189,$B$2:$O188,13,0)),""))</f>
        <v/>
      </c>
      <c r="O189" s="43" t="str">
        <f>IF($B189="","",IFERROR(IF(VLOOKUP($B189,$B$2:$O188,14,0)="","",VLOOKUP($B189,$B$2:$O188,14,0)),""))</f>
        <v/>
      </c>
    </row>
    <row r="190" spans="1:15" x14ac:dyDescent="0.25">
      <c r="A190" t="str" cm="1">
        <f t="array" ref="A190">IF(OR(B190="",E190=""),"",CONCATENATE(IFERROR(IF(SEARCH(B190,_xlfn.TEXTJOIN(",",TRUE,IF(E$2:E189=E190,B$2:B189,"")))&gt;0,"Duplikát parametru","Parametr OK"),"Parametr OK"),"; ",MATCH(B190,B:B,0)))</f>
        <v/>
      </c>
      <c r="B190" t="str">
        <f>IF('CZ Alfanumerické hodnoty'!B190="","",VLOOKUP('CZ Alfanumerické hodnoty'!B190,'Parametry a typy produktů'!C:E,3,0))</f>
        <v/>
      </c>
      <c r="C190" s="13" t="str" cm="1">
        <f t="array" ref="C190">IF(A190="","",_xlfn.XLOOKUP(B190,'Parametry a typy produktů'!E:E,'Parametry a typy produktů'!A:B,"Parametr nenalezen"))</f>
        <v/>
      </c>
      <c r="E190" s="30" t="str">
        <f>IF('CZ Alfanumerické hodnoty'!B190="","",HLOOKUP('CZ Alfanumerické hodnoty'!E190,'Parametry a typy produktů'!$F$1:$CW$3,3,0))</f>
        <v/>
      </c>
      <c r="F190" s="43" t="str">
        <f>IF($B190="","",IFERROR(IF(VLOOKUP($B190,$B$2:$O189,5,0)="","",VLOOKUP($B190,$B$2:$O189,5,0)),""))</f>
        <v/>
      </c>
      <c r="G190" s="43" t="str">
        <f>IF($B190="","",IFERROR(IF(VLOOKUP($B190,$B$2:$O189,6,0)="","",VLOOKUP($B190,$B$2:$O189,6,0)),""))</f>
        <v/>
      </c>
      <c r="H190" s="43" t="str">
        <f>IF($B190="","",IFERROR(IF(VLOOKUP($B190,$B$2:$O189,7,0)="","",VLOOKUP($B190,$B$2:$O189,7,0)),""))</f>
        <v/>
      </c>
      <c r="I190" s="43" t="str">
        <f>IF($B190="","",IFERROR(IF(VLOOKUP($B190,$B$2:$O189,8,0)="","",VLOOKUP($B190,$B$2:$O189,8,0)),""))</f>
        <v/>
      </c>
      <c r="J190" s="43" t="str">
        <f>IF($B190="","",IFERROR(IF(VLOOKUP($B190,$B$2:$O189,9,0)="","",VLOOKUP($B190,$B$2:$O189,9,0)),""))</f>
        <v/>
      </c>
      <c r="K190" s="43" t="str">
        <f>IF($B190="","",IFERROR(IF(VLOOKUP($B190,$B$2:$O189,10,0)="","",VLOOKUP($B190,$B$2:$O189,10,0)),""))</f>
        <v/>
      </c>
      <c r="L190" s="43" t="str">
        <f>IF($B190="","",IFERROR(IF(VLOOKUP($B190,$B$2:$O189,11,0)="","",VLOOKUP($B190,$B$2:$O189,11,0)),""))</f>
        <v/>
      </c>
      <c r="M190" s="43" t="str">
        <f>IF($B190="","",IFERROR(IF(VLOOKUP($B190,$B$2:$O189,12,0)="","",VLOOKUP($B190,$B$2:$O189,12,0)),""))</f>
        <v/>
      </c>
      <c r="N190" s="43" t="str">
        <f>IF($B190="","",IFERROR(IF(VLOOKUP($B190,$B$2:$O189,13,0)="","",VLOOKUP($B190,$B$2:$O189,13,0)),""))</f>
        <v/>
      </c>
      <c r="O190" s="43" t="str">
        <f>IF($B190="","",IFERROR(IF(VLOOKUP($B190,$B$2:$O189,14,0)="","",VLOOKUP($B190,$B$2:$O189,14,0)),""))</f>
        <v/>
      </c>
    </row>
    <row r="191" spans="1:15" x14ac:dyDescent="0.25">
      <c r="A191" t="str" cm="1">
        <f t="array" ref="A191">IF(OR(B191="",E191=""),"",CONCATENATE(IFERROR(IF(SEARCH(B191,_xlfn.TEXTJOIN(",",TRUE,IF(E$2:E190=E191,B$2:B190,"")))&gt;0,"Duplikát parametru","Parametr OK"),"Parametr OK"),"; ",MATCH(B191,B:B,0)))</f>
        <v/>
      </c>
      <c r="B191" t="str">
        <f>IF('CZ Alfanumerické hodnoty'!B191="","",VLOOKUP('CZ Alfanumerické hodnoty'!B191,'Parametry a typy produktů'!C:E,3,0))</f>
        <v/>
      </c>
      <c r="C191" s="13" t="str" cm="1">
        <f t="array" ref="C191">IF(A191="","",_xlfn.XLOOKUP(B191,'Parametry a typy produktů'!E:E,'Parametry a typy produktů'!A:B,"Parametr nenalezen"))</f>
        <v/>
      </c>
      <c r="E191" s="30" t="str">
        <f>IF('CZ Alfanumerické hodnoty'!B191="","",HLOOKUP('CZ Alfanumerické hodnoty'!E191,'Parametry a typy produktů'!$F$1:$CW$3,3,0))</f>
        <v/>
      </c>
      <c r="F191" s="43" t="str">
        <f>IF($B191="","",IFERROR(IF(VLOOKUP($B191,$B$2:$O190,5,0)="","",VLOOKUP($B191,$B$2:$O190,5,0)),""))</f>
        <v/>
      </c>
      <c r="G191" s="43" t="str">
        <f>IF($B191="","",IFERROR(IF(VLOOKUP($B191,$B$2:$O190,6,0)="","",VLOOKUP($B191,$B$2:$O190,6,0)),""))</f>
        <v/>
      </c>
      <c r="H191" s="43" t="str">
        <f>IF($B191="","",IFERROR(IF(VLOOKUP($B191,$B$2:$O190,7,0)="","",VLOOKUP($B191,$B$2:$O190,7,0)),""))</f>
        <v/>
      </c>
      <c r="I191" s="43" t="str">
        <f>IF($B191="","",IFERROR(IF(VLOOKUP($B191,$B$2:$O190,8,0)="","",VLOOKUP($B191,$B$2:$O190,8,0)),""))</f>
        <v/>
      </c>
      <c r="J191" s="43" t="str">
        <f>IF($B191="","",IFERROR(IF(VLOOKUP($B191,$B$2:$O190,9,0)="","",VLOOKUP($B191,$B$2:$O190,9,0)),""))</f>
        <v/>
      </c>
      <c r="K191" s="43" t="str">
        <f>IF($B191="","",IFERROR(IF(VLOOKUP($B191,$B$2:$O190,10,0)="","",VLOOKUP($B191,$B$2:$O190,10,0)),""))</f>
        <v/>
      </c>
      <c r="L191" s="43" t="str">
        <f>IF($B191="","",IFERROR(IF(VLOOKUP($B191,$B$2:$O190,11,0)="","",VLOOKUP($B191,$B$2:$O190,11,0)),""))</f>
        <v/>
      </c>
      <c r="M191" s="43" t="str">
        <f>IF($B191="","",IFERROR(IF(VLOOKUP($B191,$B$2:$O190,12,0)="","",VLOOKUP($B191,$B$2:$O190,12,0)),""))</f>
        <v/>
      </c>
      <c r="N191" s="43" t="str">
        <f>IF($B191="","",IFERROR(IF(VLOOKUP($B191,$B$2:$O190,13,0)="","",VLOOKUP($B191,$B$2:$O190,13,0)),""))</f>
        <v/>
      </c>
      <c r="O191" s="43" t="str">
        <f>IF($B191="","",IFERROR(IF(VLOOKUP($B191,$B$2:$O190,14,0)="","",VLOOKUP($B191,$B$2:$O190,14,0)),""))</f>
        <v/>
      </c>
    </row>
    <row r="192" spans="1:15" x14ac:dyDescent="0.25">
      <c r="A192" t="str" cm="1">
        <f t="array" ref="A192">IF(OR(B192="",E192=""),"",CONCATENATE(IFERROR(IF(SEARCH(B192,_xlfn.TEXTJOIN(",",TRUE,IF(E$2:E191=E192,B$2:B191,"")))&gt;0,"Duplikát parametru","Parametr OK"),"Parametr OK"),"; ",MATCH(B192,B:B,0)))</f>
        <v/>
      </c>
      <c r="B192" t="str">
        <f>IF('CZ Alfanumerické hodnoty'!B192="","",VLOOKUP('CZ Alfanumerické hodnoty'!B192,'Parametry a typy produktů'!C:E,3,0))</f>
        <v/>
      </c>
      <c r="C192" s="13" t="str" cm="1">
        <f t="array" ref="C192">IF(A192="","",_xlfn.XLOOKUP(B192,'Parametry a typy produktů'!E:E,'Parametry a typy produktů'!A:B,"Parametr nenalezen"))</f>
        <v/>
      </c>
      <c r="E192" s="30" t="str">
        <f>IF('CZ Alfanumerické hodnoty'!B192="","",HLOOKUP('CZ Alfanumerické hodnoty'!E192,'Parametry a typy produktů'!$F$1:$CW$3,3,0))</f>
        <v/>
      </c>
      <c r="F192" s="43" t="str">
        <f>IF($B192="","",IFERROR(IF(VLOOKUP($B192,$B$2:$O191,5,0)="","",VLOOKUP($B192,$B$2:$O191,5,0)),""))</f>
        <v/>
      </c>
      <c r="G192" s="43" t="str">
        <f>IF($B192="","",IFERROR(IF(VLOOKUP($B192,$B$2:$O191,6,0)="","",VLOOKUP($B192,$B$2:$O191,6,0)),""))</f>
        <v/>
      </c>
      <c r="H192" s="43" t="str">
        <f>IF($B192="","",IFERROR(IF(VLOOKUP($B192,$B$2:$O191,7,0)="","",VLOOKUP($B192,$B$2:$O191,7,0)),""))</f>
        <v/>
      </c>
      <c r="I192" s="43" t="str">
        <f>IF($B192="","",IFERROR(IF(VLOOKUP($B192,$B$2:$O191,8,0)="","",VLOOKUP($B192,$B$2:$O191,8,0)),""))</f>
        <v/>
      </c>
      <c r="J192" s="43" t="str">
        <f>IF($B192="","",IFERROR(IF(VLOOKUP($B192,$B$2:$O191,9,0)="","",VLOOKUP($B192,$B$2:$O191,9,0)),""))</f>
        <v/>
      </c>
      <c r="K192" s="43" t="str">
        <f>IF($B192="","",IFERROR(IF(VLOOKUP($B192,$B$2:$O191,10,0)="","",VLOOKUP($B192,$B$2:$O191,10,0)),""))</f>
        <v/>
      </c>
      <c r="L192" s="43" t="str">
        <f>IF($B192="","",IFERROR(IF(VLOOKUP($B192,$B$2:$O191,11,0)="","",VLOOKUP($B192,$B$2:$O191,11,0)),""))</f>
        <v/>
      </c>
      <c r="M192" s="43" t="str">
        <f>IF($B192="","",IFERROR(IF(VLOOKUP($B192,$B$2:$O191,12,0)="","",VLOOKUP($B192,$B$2:$O191,12,0)),""))</f>
        <v/>
      </c>
      <c r="N192" s="43" t="str">
        <f>IF($B192="","",IFERROR(IF(VLOOKUP($B192,$B$2:$O191,13,0)="","",VLOOKUP($B192,$B$2:$O191,13,0)),""))</f>
        <v/>
      </c>
      <c r="O192" s="43" t="str">
        <f>IF($B192="","",IFERROR(IF(VLOOKUP($B192,$B$2:$O191,14,0)="","",VLOOKUP($B192,$B$2:$O191,14,0)),""))</f>
        <v/>
      </c>
    </row>
    <row r="193" spans="1:15" x14ac:dyDescent="0.25">
      <c r="A193" t="str" cm="1">
        <f t="array" ref="A193">IF(OR(B193="",E193=""),"",CONCATENATE(IFERROR(IF(SEARCH(B193,_xlfn.TEXTJOIN(",",TRUE,IF(E$2:E192=E193,B$2:B192,"")))&gt;0,"Duplikát parametru","Parametr OK"),"Parametr OK"),"; ",MATCH(B193,B:B,0)))</f>
        <v/>
      </c>
      <c r="B193" t="str">
        <f>IF('CZ Alfanumerické hodnoty'!B193="","",VLOOKUP('CZ Alfanumerické hodnoty'!B193,'Parametry a typy produktů'!C:E,3,0))</f>
        <v/>
      </c>
      <c r="C193" s="13" t="str" cm="1">
        <f t="array" ref="C193">IF(A193="","",_xlfn.XLOOKUP(B193,'Parametry a typy produktů'!E:E,'Parametry a typy produktů'!A:B,"Parametr nenalezen"))</f>
        <v/>
      </c>
      <c r="E193" s="30" t="str">
        <f>IF('CZ Alfanumerické hodnoty'!B193="","",HLOOKUP('CZ Alfanumerické hodnoty'!E193,'Parametry a typy produktů'!$F$1:$CW$3,3,0))</f>
        <v/>
      </c>
      <c r="F193" s="43" t="str">
        <f>IF($B193="","",IFERROR(IF(VLOOKUP($B193,$B$2:$O192,5,0)="","",VLOOKUP($B193,$B$2:$O192,5,0)),""))</f>
        <v/>
      </c>
      <c r="G193" s="43" t="str">
        <f>IF($B193="","",IFERROR(IF(VLOOKUP($B193,$B$2:$O192,6,0)="","",VLOOKUP($B193,$B$2:$O192,6,0)),""))</f>
        <v/>
      </c>
      <c r="H193" s="43" t="str">
        <f>IF($B193="","",IFERROR(IF(VLOOKUP($B193,$B$2:$O192,7,0)="","",VLOOKUP($B193,$B$2:$O192,7,0)),""))</f>
        <v/>
      </c>
      <c r="I193" s="43" t="str">
        <f>IF($B193="","",IFERROR(IF(VLOOKUP($B193,$B$2:$O192,8,0)="","",VLOOKUP($B193,$B$2:$O192,8,0)),""))</f>
        <v/>
      </c>
      <c r="J193" s="43" t="str">
        <f>IF($B193="","",IFERROR(IF(VLOOKUP($B193,$B$2:$O192,9,0)="","",VLOOKUP($B193,$B$2:$O192,9,0)),""))</f>
        <v/>
      </c>
      <c r="K193" s="43" t="str">
        <f>IF($B193="","",IFERROR(IF(VLOOKUP($B193,$B$2:$O192,10,0)="","",VLOOKUP($B193,$B$2:$O192,10,0)),""))</f>
        <v/>
      </c>
      <c r="L193" s="43" t="str">
        <f>IF($B193="","",IFERROR(IF(VLOOKUP($B193,$B$2:$O192,11,0)="","",VLOOKUP($B193,$B$2:$O192,11,0)),""))</f>
        <v/>
      </c>
      <c r="M193" s="43" t="str">
        <f>IF($B193="","",IFERROR(IF(VLOOKUP($B193,$B$2:$O192,12,0)="","",VLOOKUP($B193,$B$2:$O192,12,0)),""))</f>
        <v/>
      </c>
      <c r="N193" s="43" t="str">
        <f>IF($B193="","",IFERROR(IF(VLOOKUP($B193,$B$2:$O192,13,0)="","",VLOOKUP($B193,$B$2:$O192,13,0)),""))</f>
        <v/>
      </c>
      <c r="O193" s="43" t="str">
        <f>IF($B193="","",IFERROR(IF(VLOOKUP($B193,$B$2:$O192,14,0)="","",VLOOKUP($B193,$B$2:$O192,14,0)),""))</f>
        <v/>
      </c>
    </row>
    <row r="194" spans="1:15" x14ac:dyDescent="0.25">
      <c r="A194" t="str" cm="1">
        <f t="array" ref="A194">IF(OR(B194="",E194=""),"",CONCATENATE(IFERROR(IF(SEARCH(B194,_xlfn.TEXTJOIN(",",TRUE,IF(E$2:E193=E194,B$2:B193,"")))&gt;0,"Duplikát parametru","Parametr OK"),"Parametr OK"),"; ",MATCH(B194,B:B,0)))</f>
        <v/>
      </c>
      <c r="B194" t="str">
        <f>IF('CZ Alfanumerické hodnoty'!B194="","",VLOOKUP('CZ Alfanumerické hodnoty'!B194,'Parametry a typy produktů'!C:E,3,0))</f>
        <v/>
      </c>
      <c r="C194" s="13" t="str" cm="1">
        <f t="array" ref="C194">IF(A194="","",_xlfn.XLOOKUP(B194,'Parametry a typy produktů'!E:E,'Parametry a typy produktů'!A:B,"Parametr nenalezen"))</f>
        <v/>
      </c>
      <c r="E194" s="30" t="str">
        <f>IF('CZ Alfanumerické hodnoty'!B194="","",HLOOKUP('CZ Alfanumerické hodnoty'!E194,'Parametry a typy produktů'!$F$1:$CW$3,3,0))</f>
        <v/>
      </c>
      <c r="F194" s="43" t="str">
        <f>IF($B194="","",IFERROR(IF(VLOOKUP($B194,$B$2:$O193,5,0)="","",VLOOKUP($B194,$B$2:$O193,5,0)),""))</f>
        <v/>
      </c>
      <c r="G194" s="43" t="str">
        <f>IF($B194="","",IFERROR(IF(VLOOKUP($B194,$B$2:$O193,6,0)="","",VLOOKUP($B194,$B$2:$O193,6,0)),""))</f>
        <v/>
      </c>
      <c r="H194" s="43" t="str">
        <f>IF($B194="","",IFERROR(IF(VLOOKUP($B194,$B$2:$O193,7,0)="","",VLOOKUP($B194,$B$2:$O193,7,0)),""))</f>
        <v/>
      </c>
      <c r="I194" s="43" t="str">
        <f>IF($B194="","",IFERROR(IF(VLOOKUP($B194,$B$2:$O193,8,0)="","",VLOOKUP($B194,$B$2:$O193,8,0)),""))</f>
        <v/>
      </c>
      <c r="J194" s="43" t="str">
        <f>IF($B194="","",IFERROR(IF(VLOOKUP($B194,$B$2:$O193,9,0)="","",VLOOKUP($B194,$B$2:$O193,9,0)),""))</f>
        <v/>
      </c>
      <c r="K194" s="43" t="str">
        <f>IF($B194="","",IFERROR(IF(VLOOKUP($B194,$B$2:$O193,10,0)="","",VLOOKUP($B194,$B$2:$O193,10,0)),""))</f>
        <v/>
      </c>
      <c r="L194" s="43" t="str">
        <f>IF($B194="","",IFERROR(IF(VLOOKUP($B194,$B$2:$O193,11,0)="","",VLOOKUP($B194,$B$2:$O193,11,0)),""))</f>
        <v/>
      </c>
      <c r="M194" s="43" t="str">
        <f>IF($B194="","",IFERROR(IF(VLOOKUP($B194,$B$2:$O193,12,0)="","",VLOOKUP($B194,$B$2:$O193,12,0)),""))</f>
        <v/>
      </c>
      <c r="N194" s="43" t="str">
        <f>IF($B194="","",IFERROR(IF(VLOOKUP($B194,$B$2:$O193,13,0)="","",VLOOKUP($B194,$B$2:$O193,13,0)),""))</f>
        <v/>
      </c>
      <c r="O194" s="43" t="str">
        <f>IF($B194="","",IFERROR(IF(VLOOKUP($B194,$B$2:$O193,14,0)="","",VLOOKUP($B194,$B$2:$O193,14,0)),""))</f>
        <v/>
      </c>
    </row>
    <row r="195" spans="1:15" x14ac:dyDescent="0.25">
      <c r="A195" t="str" cm="1">
        <f t="array" ref="A195">IF(OR(B195="",E195=""),"",CONCATENATE(IFERROR(IF(SEARCH(B195,_xlfn.TEXTJOIN(",",TRUE,IF(E$2:E194=E195,B$2:B194,"")))&gt;0,"Duplikát parametru","Parametr OK"),"Parametr OK"),"; ",MATCH(B195,B:B,0)))</f>
        <v/>
      </c>
      <c r="B195" t="str">
        <f>IF('CZ Alfanumerické hodnoty'!B195="","",VLOOKUP('CZ Alfanumerické hodnoty'!B195,'Parametry a typy produktů'!C:E,3,0))</f>
        <v/>
      </c>
      <c r="C195" s="13" t="str" cm="1">
        <f t="array" ref="C195">IF(A195="","",_xlfn.XLOOKUP(B195,'Parametry a typy produktů'!E:E,'Parametry a typy produktů'!A:B,"Parametr nenalezen"))</f>
        <v/>
      </c>
      <c r="E195" s="30" t="str">
        <f>IF('CZ Alfanumerické hodnoty'!B195="","",HLOOKUP('CZ Alfanumerické hodnoty'!E195,'Parametry a typy produktů'!$F$1:$CW$3,3,0))</f>
        <v/>
      </c>
      <c r="F195" s="43" t="str">
        <f>IF($B195="","",IFERROR(IF(VLOOKUP($B195,$B$2:$O194,5,0)="","",VLOOKUP($B195,$B$2:$O194,5,0)),""))</f>
        <v/>
      </c>
      <c r="G195" s="43" t="str">
        <f>IF($B195="","",IFERROR(IF(VLOOKUP($B195,$B$2:$O194,6,0)="","",VLOOKUP($B195,$B$2:$O194,6,0)),""))</f>
        <v/>
      </c>
      <c r="H195" s="43" t="str">
        <f>IF($B195="","",IFERROR(IF(VLOOKUP($B195,$B$2:$O194,7,0)="","",VLOOKUP($B195,$B$2:$O194,7,0)),""))</f>
        <v/>
      </c>
      <c r="I195" s="43" t="str">
        <f>IF($B195="","",IFERROR(IF(VLOOKUP($B195,$B$2:$O194,8,0)="","",VLOOKUP($B195,$B$2:$O194,8,0)),""))</f>
        <v/>
      </c>
      <c r="J195" s="43" t="str">
        <f>IF($B195="","",IFERROR(IF(VLOOKUP($B195,$B$2:$O194,9,0)="","",VLOOKUP($B195,$B$2:$O194,9,0)),""))</f>
        <v/>
      </c>
      <c r="K195" s="43" t="str">
        <f>IF($B195="","",IFERROR(IF(VLOOKUP($B195,$B$2:$O194,10,0)="","",VLOOKUP($B195,$B$2:$O194,10,0)),""))</f>
        <v/>
      </c>
      <c r="L195" s="43" t="str">
        <f>IF($B195="","",IFERROR(IF(VLOOKUP($B195,$B$2:$O194,11,0)="","",VLOOKUP($B195,$B$2:$O194,11,0)),""))</f>
        <v/>
      </c>
      <c r="M195" s="43" t="str">
        <f>IF($B195="","",IFERROR(IF(VLOOKUP($B195,$B$2:$O194,12,0)="","",VLOOKUP($B195,$B$2:$O194,12,0)),""))</f>
        <v/>
      </c>
      <c r="N195" s="43" t="str">
        <f>IF($B195="","",IFERROR(IF(VLOOKUP($B195,$B$2:$O194,13,0)="","",VLOOKUP($B195,$B$2:$O194,13,0)),""))</f>
        <v/>
      </c>
      <c r="O195" s="43" t="str">
        <f>IF($B195="","",IFERROR(IF(VLOOKUP($B195,$B$2:$O194,14,0)="","",VLOOKUP($B195,$B$2:$O194,14,0)),""))</f>
        <v/>
      </c>
    </row>
    <row r="196" spans="1:15" x14ac:dyDescent="0.25">
      <c r="A196" t="str" cm="1">
        <f t="array" ref="A196">IF(OR(B196="",E196=""),"",CONCATENATE(IFERROR(IF(SEARCH(B196,_xlfn.TEXTJOIN(",",TRUE,IF(E$2:E195=E196,B$2:B195,"")))&gt;0,"Duplikát parametru","Parametr OK"),"Parametr OK"),"; ",MATCH(B196,B:B,0)))</f>
        <v/>
      </c>
      <c r="B196" t="str">
        <f>IF('CZ Alfanumerické hodnoty'!B196="","",VLOOKUP('CZ Alfanumerické hodnoty'!B196,'Parametry a typy produktů'!C:E,3,0))</f>
        <v/>
      </c>
      <c r="C196" s="13" t="str" cm="1">
        <f t="array" ref="C196">IF(A196="","",_xlfn.XLOOKUP(B196,'Parametry a typy produktů'!E:E,'Parametry a typy produktů'!A:B,"Parametr nenalezen"))</f>
        <v/>
      </c>
      <c r="E196" s="30" t="str">
        <f>IF('CZ Alfanumerické hodnoty'!B196="","",HLOOKUP('CZ Alfanumerické hodnoty'!E196,'Parametry a typy produktů'!$F$1:$CW$3,3,0))</f>
        <v/>
      </c>
      <c r="F196" s="43" t="str">
        <f>IF($B196="","",IFERROR(IF(VLOOKUP($B196,$B$2:$O195,5,0)="","",VLOOKUP($B196,$B$2:$O195,5,0)),""))</f>
        <v/>
      </c>
      <c r="G196" s="43" t="str">
        <f>IF($B196="","",IFERROR(IF(VLOOKUP($B196,$B$2:$O195,6,0)="","",VLOOKUP($B196,$B$2:$O195,6,0)),""))</f>
        <v/>
      </c>
      <c r="H196" s="43" t="str">
        <f>IF($B196="","",IFERROR(IF(VLOOKUP($B196,$B$2:$O195,7,0)="","",VLOOKUP($B196,$B$2:$O195,7,0)),""))</f>
        <v/>
      </c>
      <c r="I196" s="43" t="str">
        <f>IF($B196="","",IFERROR(IF(VLOOKUP($B196,$B$2:$O195,8,0)="","",VLOOKUP($B196,$B$2:$O195,8,0)),""))</f>
        <v/>
      </c>
      <c r="J196" s="43" t="str">
        <f>IF($B196="","",IFERROR(IF(VLOOKUP($B196,$B$2:$O195,9,0)="","",VLOOKUP($B196,$B$2:$O195,9,0)),""))</f>
        <v/>
      </c>
      <c r="K196" s="43" t="str">
        <f>IF($B196="","",IFERROR(IF(VLOOKUP($B196,$B$2:$O195,10,0)="","",VLOOKUP($B196,$B$2:$O195,10,0)),""))</f>
        <v/>
      </c>
      <c r="L196" s="43" t="str">
        <f>IF($B196="","",IFERROR(IF(VLOOKUP($B196,$B$2:$O195,11,0)="","",VLOOKUP($B196,$B$2:$O195,11,0)),""))</f>
        <v/>
      </c>
      <c r="M196" s="43" t="str">
        <f>IF($B196="","",IFERROR(IF(VLOOKUP($B196,$B$2:$O195,12,0)="","",VLOOKUP($B196,$B$2:$O195,12,0)),""))</f>
        <v/>
      </c>
      <c r="N196" s="43" t="str">
        <f>IF($B196="","",IFERROR(IF(VLOOKUP($B196,$B$2:$O195,13,0)="","",VLOOKUP($B196,$B$2:$O195,13,0)),""))</f>
        <v/>
      </c>
      <c r="O196" s="43" t="str">
        <f>IF($B196="","",IFERROR(IF(VLOOKUP($B196,$B$2:$O195,14,0)="","",VLOOKUP($B196,$B$2:$O195,14,0)),""))</f>
        <v/>
      </c>
    </row>
    <row r="197" spans="1:15" x14ac:dyDescent="0.25">
      <c r="A197" t="str" cm="1">
        <f t="array" ref="A197">IF(OR(B197="",E197=""),"",CONCATENATE(IFERROR(IF(SEARCH(B197,_xlfn.TEXTJOIN(",",TRUE,IF(E$2:E196=E197,B$2:B196,"")))&gt;0,"Duplikát parametru","Parametr OK"),"Parametr OK"),"; ",MATCH(B197,B:B,0)))</f>
        <v/>
      </c>
      <c r="B197" t="str">
        <f>IF('CZ Alfanumerické hodnoty'!B197="","",VLOOKUP('CZ Alfanumerické hodnoty'!B197,'Parametry a typy produktů'!C:E,3,0))</f>
        <v/>
      </c>
      <c r="C197" s="13" t="str" cm="1">
        <f t="array" ref="C197">IF(A197="","",_xlfn.XLOOKUP(B197,'Parametry a typy produktů'!E:E,'Parametry a typy produktů'!A:B,"Parametr nenalezen"))</f>
        <v/>
      </c>
      <c r="E197" s="30" t="str">
        <f>IF('CZ Alfanumerické hodnoty'!B197="","",HLOOKUP('CZ Alfanumerické hodnoty'!E197,'Parametry a typy produktů'!$F$1:$CW$3,3,0))</f>
        <v/>
      </c>
      <c r="F197" s="43" t="str">
        <f>IF($B197="","",IFERROR(IF(VLOOKUP($B197,$B$2:$O196,5,0)="","",VLOOKUP($B197,$B$2:$O196,5,0)),""))</f>
        <v/>
      </c>
      <c r="G197" s="43" t="str">
        <f>IF($B197="","",IFERROR(IF(VLOOKUP($B197,$B$2:$O196,6,0)="","",VLOOKUP($B197,$B$2:$O196,6,0)),""))</f>
        <v/>
      </c>
      <c r="H197" s="43" t="str">
        <f>IF($B197="","",IFERROR(IF(VLOOKUP($B197,$B$2:$O196,7,0)="","",VLOOKUP($B197,$B$2:$O196,7,0)),""))</f>
        <v/>
      </c>
      <c r="I197" s="43" t="str">
        <f>IF($B197="","",IFERROR(IF(VLOOKUP($B197,$B$2:$O196,8,0)="","",VLOOKUP($B197,$B$2:$O196,8,0)),""))</f>
        <v/>
      </c>
      <c r="J197" s="43" t="str">
        <f>IF($B197="","",IFERROR(IF(VLOOKUP($B197,$B$2:$O196,9,0)="","",VLOOKUP($B197,$B$2:$O196,9,0)),""))</f>
        <v/>
      </c>
      <c r="K197" s="43" t="str">
        <f>IF($B197="","",IFERROR(IF(VLOOKUP($B197,$B$2:$O196,10,0)="","",VLOOKUP($B197,$B$2:$O196,10,0)),""))</f>
        <v/>
      </c>
      <c r="L197" s="43" t="str">
        <f>IF($B197="","",IFERROR(IF(VLOOKUP($B197,$B$2:$O196,11,0)="","",VLOOKUP($B197,$B$2:$O196,11,0)),""))</f>
        <v/>
      </c>
      <c r="M197" s="43" t="str">
        <f>IF($B197="","",IFERROR(IF(VLOOKUP($B197,$B$2:$O196,12,0)="","",VLOOKUP($B197,$B$2:$O196,12,0)),""))</f>
        <v/>
      </c>
      <c r="N197" s="43" t="str">
        <f>IF($B197="","",IFERROR(IF(VLOOKUP($B197,$B$2:$O196,13,0)="","",VLOOKUP($B197,$B$2:$O196,13,0)),""))</f>
        <v/>
      </c>
      <c r="O197" s="43" t="str">
        <f>IF($B197="","",IFERROR(IF(VLOOKUP($B197,$B$2:$O196,14,0)="","",VLOOKUP($B197,$B$2:$O196,14,0)),""))</f>
        <v/>
      </c>
    </row>
    <row r="198" spans="1:15" x14ac:dyDescent="0.25">
      <c r="A198" t="str" cm="1">
        <f t="array" ref="A198">IF(OR(B198="",E198=""),"",CONCATENATE(IFERROR(IF(SEARCH(B198,_xlfn.TEXTJOIN(",",TRUE,IF(E$2:E197=E198,B$2:B197,"")))&gt;0,"Duplikát parametru","Parametr OK"),"Parametr OK"),"; ",MATCH(B198,B:B,0)))</f>
        <v/>
      </c>
      <c r="B198" t="str">
        <f>IF('CZ Alfanumerické hodnoty'!B198="","",VLOOKUP('CZ Alfanumerické hodnoty'!B198,'Parametry a typy produktů'!C:E,3,0))</f>
        <v/>
      </c>
      <c r="C198" s="13" t="str" cm="1">
        <f t="array" ref="C198">IF(A198="","",_xlfn.XLOOKUP(B198,'Parametry a typy produktů'!E:E,'Parametry a typy produktů'!A:B,"Parametr nenalezen"))</f>
        <v/>
      </c>
      <c r="E198" s="30" t="str">
        <f>IF('CZ Alfanumerické hodnoty'!B198="","",HLOOKUP('CZ Alfanumerické hodnoty'!E198,'Parametry a typy produktů'!$F$1:$CW$3,3,0))</f>
        <v/>
      </c>
      <c r="F198" s="43" t="str">
        <f>IF($B198="","",IFERROR(IF(VLOOKUP($B198,$B$2:$O197,5,0)="","",VLOOKUP($B198,$B$2:$O197,5,0)),""))</f>
        <v/>
      </c>
      <c r="G198" s="43" t="str">
        <f>IF($B198="","",IFERROR(IF(VLOOKUP($B198,$B$2:$O197,6,0)="","",VLOOKUP($B198,$B$2:$O197,6,0)),""))</f>
        <v/>
      </c>
      <c r="H198" s="43" t="str">
        <f>IF($B198="","",IFERROR(IF(VLOOKUP($B198,$B$2:$O197,7,0)="","",VLOOKUP($B198,$B$2:$O197,7,0)),""))</f>
        <v/>
      </c>
      <c r="I198" s="43" t="str">
        <f>IF($B198="","",IFERROR(IF(VLOOKUP($B198,$B$2:$O197,8,0)="","",VLOOKUP($B198,$B$2:$O197,8,0)),""))</f>
        <v/>
      </c>
      <c r="J198" s="43" t="str">
        <f>IF($B198="","",IFERROR(IF(VLOOKUP($B198,$B$2:$O197,9,0)="","",VLOOKUP($B198,$B$2:$O197,9,0)),""))</f>
        <v/>
      </c>
      <c r="K198" s="43" t="str">
        <f>IF($B198="","",IFERROR(IF(VLOOKUP($B198,$B$2:$O197,10,0)="","",VLOOKUP($B198,$B$2:$O197,10,0)),""))</f>
        <v/>
      </c>
      <c r="L198" s="43" t="str">
        <f>IF($B198="","",IFERROR(IF(VLOOKUP($B198,$B$2:$O197,11,0)="","",VLOOKUP($B198,$B$2:$O197,11,0)),""))</f>
        <v/>
      </c>
      <c r="M198" s="43" t="str">
        <f>IF($B198="","",IFERROR(IF(VLOOKUP($B198,$B$2:$O197,12,0)="","",VLOOKUP($B198,$B$2:$O197,12,0)),""))</f>
        <v/>
      </c>
      <c r="N198" s="43" t="str">
        <f>IF($B198="","",IFERROR(IF(VLOOKUP($B198,$B$2:$O197,13,0)="","",VLOOKUP($B198,$B$2:$O197,13,0)),""))</f>
        <v/>
      </c>
      <c r="O198" s="43" t="str">
        <f>IF($B198="","",IFERROR(IF(VLOOKUP($B198,$B$2:$O197,14,0)="","",VLOOKUP($B198,$B$2:$O197,14,0)),""))</f>
        <v/>
      </c>
    </row>
    <row r="199" spans="1:15" x14ac:dyDescent="0.25">
      <c r="A199" t="str" cm="1">
        <f t="array" ref="A199">IF(OR(B199="",E199=""),"",CONCATENATE(IFERROR(IF(SEARCH(B199,_xlfn.TEXTJOIN(",",TRUE,IF(E$2:E198=E199,B$2:B198,"")))&gt;0,"Duplikát parametru","Parametr OK"),"Parametr OK"),"; ",MATCH(B199,B:B,0)))</f>
        <v/>
      </c>
      <c r="B199" t="str">
        <f>IF('CZ Alfanumerické hodnoty'!B199="","",VLOOKUP('CZ Alfanumerické hodnoty'!B199,'Parametry a typy produktů'!C:E,3,0))</f>
        <v/>
      </c>
      <c r="C199" s="13" t="str" cm="1">
        <f t="array" ref="C199">IF(A199="","",_xlfn.XLOOKUP(B199,'Parametry a typy produktů'!E:E,'Parametry a typy produktů'!A:B,"Parametr nenalezen"))</f>
        <v/>
      </c>
      <c r="E199" s="30" t="str">
        <f>IF('CZ Alfanumerické hodnoty'!B199="","",HLOOKUP('CZ Alfanumerické hodnoty'!E199,'Parametry a typy produktů'!$F$1:$CW$3,3,0))</f>
        <v/>
      </c>
      <c r="F199" s="43" t="str">
        <f>IF($B199="","",IFERROR(IF(VLOOKUP($B199,$B$2:$O198,5,0)="","",VLOOKUP($B199,$B$2:$O198,5,0)),""))</f>
        <v/>
      </c>
      <c r="G199" s="43" t="str">
        <f>IF($B199="","",IFERROR(IF(VLOOKUP($B199,$B$2:$O198,6,0)="","",VLOOKUP($B199,$B$2:$O198,6,0)),""))</f>
        <v/>
      </c>
      <c r="H199" s="43" t="str">
        <f>IF($B199="","",IFERROR(IF(VLOOKUP($B199,$B$2:$O198,7,0)="","",VLOOKUP($B199,$B$2:$O198,7,0)),""))</f>
        <v/>
      </c>
      <c r="I199" s="43" t="str">
        <f>IF($B199="","",IFERROR(IF(VLOOKUP($B199,$B$2:$O198,8,0)="","",VLOOKUP($B199,$B$2:$O198,8,0)),""))</f>
        <v/>
      </c>
      <c r="J199" s="43" t="str">
        <f>IF($B199="","",IFERROR(IF(VLOOKUP($B199,$B$2:$O198,9,0)="","",VLOOKUP($B199,$B$2:$O198,9,0)),""))</f>
        <v/>
      </c>
      <c r="K199" s="43" t="str">
        <f>IF($B199="","",IFERROR(IF(VLOOKUP($B199,$B$2:$O198,10,0)="","",VLOOKUP($B199,$B$2:$O198,10,0)),""))</f>
        <v/>
      </c>
      <c r="L199" s="43" t="str">
        <f>IF($B199="","",IFERROR(IF(VLOOKUP($B199,$B$2:$O198,11,0)="","",VLOOKUP($B199,$B$2:$O198,11,0)),""))</f>
        <v/>
      </c>
      <c r="M199" s="43" t="str">
        <f>IF($B199="","",IFERROR(IF(VLOOKUP($B199,$B$2:$O198,12,0)="","",VLOOKUP($B199,$B$2:$O198,12,0)),""))</f>
        <v/>
      </c>
      <c r="N199" s="43" t="str">
        <f>IF($B199="","",IFERROR(IF(VLOOKUP($B199,$B$2:$O198,13,0)="","",VLOOKUP($B199,$B$2:$O198,13,0)),""))</f>
        <v/>
      </c>
      <c r="O199" s="43" t="str">
        <f>IF($B199="","",IFERROR(IF(VLOOKUP($B199,$B$2:$O198,14,0)="","",VLOOKUP($B199,$B$2:$O198,14,0)),""))</f>
        <v/>
      </c>
    </row>
    <row r="200" spans="1:15" x14ac:dyDescent="0.25">
      <c r="A200" t="str" cm="1">
        <f t="array" ref="A200">IF(OR(B200="",E200=""),"",CONCATENATE(IFERROR(IF(SEARCH(B200,_xlfn.TEXTJOIN(",",TRUE,IF(E$2:E199=E200,B$2:B199,"")))&gt;0,"Duplikát parametru","Parametr OK"),"Parametr OK"),"; ",MATCH(B200,B:B,0)))</f>
        <v/>
      </c>
      <c r="B200" t="str">
        <f>IF('CZ Alfanumerické hodnoty'!B200="","",VLOOKUP('CZ Alfanumerické hodnoty'!B200,'Parametry a typy produktů'!C:E,3,0))</f>
        <v/>
      </c>
      <c r="C200" s="13" t="str" cm="1">
        <f t="array" ref="C200">IF(A200="","",_xlfn.XLOOKUP(B200,'Parametry a typy produktů'!E:E,'Parametry a typy produktů'!A:B,"Parametr nenalezen"))</f>
        <v/>
      </c>
      <c r="E200" s="30" t="str">
        <f>IF('CZ Alfanumerické hodnoty'!B200="","",HLOOKUP('CZ Alfanumerické hodnoty'!E200,'Parametry a typy produktů'!$F$1:$CW$3,3,0))</f>
        <v/>
      </c>
      <c r="F200" s="43" t="str">
        <f>IF($B200="","",IFERROR(IF(VLOOKUP($B200,$B$2:$O199,5,0)="","",VLOOKUP($B200,$B$2:$O199,5,0)),""))</f>
        <v/>
      </c>
      <c r="G200" s="43" t="str">
        <f>IF($B200="","",IFERROR(IF(VLOOKUP($B200,$B$2:$O199,6,0)="","",VLOOKUP($B200,$B$2:$O199,6,0)),""))</f>
        <v/>
      </c>
      <c r="H200" s="43" t="str">
        <f>IF($B200="","",IFERROR(IF(VLOOKUP($B200,$B$2:$O199,7,0)="","",VLOOKUP($B200,$B$2:$O199,7,0)),""))</f>
        <v/>
      </c>
      <c r="I200" s="43" t="str">
        <f>IF($B200="","",IFERROR(IF(VLOOKUP($B200,$B$2:$O199,8,0)="","",VLOOKUP($B200,$B$2:$O199,8,0)),""))</f>
        <v/>
      </c>
      <c r="J200" s="43" t="str">
        <f>IF($B200="","",IFERROR(IF(VLOOKUP($B200,$B$2:$O199,9,0)="","",VLOOKUP($B200,$B$2:$O199,9,0)),""))</f>
        <v/>
      </c>
      <c r="K200" s="43" t="str">
        <f>IF($B200="","",IFERROR(IF(VLOOKUP($B200,$B$2:$O199,10,0)="","",VLOOKUP($B200,$B$2:$O199,10,0)),""))</f>
        <v/>
      </c>
      <c r="L200" s="43" t="str">
        <f>IF($B200="","",IFERROR(IF(VLOOKUP($B200,$B$2:$O199,11,0)="","",VLOOKUP($B200,$B$2:$O199,11,0)),""))</f>
        <v/>
      </c>
      <c r="M200" s="43" t="str">
        <f>IF($B200="","",IFERROR(IF(VLOOKUP($B200,$B$2:$O199,12,0)="","",VLOOKUP($B200,$B$2:$O199,12,0)),""))</f>
        <v/>
      </c>
      <c r="N200" s="43" t="str">
        <f>IF($B200="","",IFERROR(IF(VLOOKUP($B200,$B$2:$O199,13,0)="","",VLOOKUP($B200,$B$2:$O199,13,0)),""))</f>
        <v/>
      </c>
      <c r="O200" s="43" t="str">
        <f>IF($B200="","",IFERROR(IF(VLOOKUP($B200,$B$2:$O199,14,0)="","",VLOOKUP($B200,$B$2:$O199,14,0)),""))</f>
        <v/>
      </c>
    </row>
    <row r="201" spans="1:15" x14ac:dyDescent="0.25">
      <c r="A201" t="str" cm="1">
        <f t="array" ref="A201">IF(OR(B201="",E201=""),"",CONCATENATE(IFERROR(IF(SEARCH(B201,_xlfn.TEXTJOIN(",",TRUE,IF(E$2:E200=E201,B$2:B200,"")))&gt;0,"Duplikát parametru","Parametr OK"),"Parametr OK"),"; ",MATCH(B201,B:B,0)))</f>
        <v/>
      </c>
      <c r="B201" t="str">
        <f>IF('CZ Alfanumerické hodnoty'!B201="","",VLOOKUP('CZ Alfanumerické hodnoty'!B201,'Parametry a typy produktů'!C:E,3,0))</f>
        <v/>
      </c>
      <c r="C201" s="13" t="str" cm="1">
        <f t="array" ref="C201">IF(A201="","",_xlfn.XLOOKUP(B201,'Parametry a typy produktů'!E:E,'Parametry a typy produktů'!A:B,"Parametr nenalezen"))</f>
        <v/>
      </c>
      <c r="E201" s="30" t="str">
        <f>IF('CZ Alfanumerické hodnoty'!B201="","",HLOOKUP('CZ Alfanumerické hodnoty'!E201,'Parametry a typy produktů'!$F$1:$CW$3,3,0))</f>
        <v/>
      </c>
      <c r="F201" s="43" t="str">
        <f>IF($B201="","",IFERROR(IF(VLOOKUP($B201,$B$2:$O200,5,0)="","",VLOOKUP($B201,$B$2:$O200,5,0)),""))</f>
        <v/>
      </c>
      <c r="G201" s="43" t="str">
        <f>IF($B201="","",IFERROR(IF(VLOOKUP($B201,$B$2:$O200,6,0)="","",VLOOKUP($B201,$B$2:$O200,6,0)),""))</f>
        <v/>
      </c>
      <c r="H201" s="43" t="str">
        <f>IF($B201="","",IFERROR(IF(VLOOKUP($B201,$B$2:$O200,7,0)="","",VLOOKUP($B201,$B$2:$O200,7,0)),""))</f>
        <v/>
      </c>
      <c r="I201" s="43" t="str">
        <f>IF($B201="","",IFERROR(IF(VLOOKUP($B201,$B$2:$O200,8,0)="","",VLOOKUP($B201,$B$2:$O200,8,0)),""))</f>
        <v/>
      </c>
      <c r="J201" s="43" t="str">
        <f>IF($B201="","",IFERROR(IF(VLOOKUP($B201,$B$2:$O200,9,0)="","",VLOOKUP($B201,$B$2:$O200,9,0)),""))</f>
        <v/>
      </c>
      <c r="K201" s="43" t="str">
        <f>IF($B201="","",IFERROR(IF(VLOOKUP($B201,$B$2:$O200,10,0)="","",VLOOKUP($B201,$B$2:$O200,10,0)),""))</f>
        <v/>
      </c>
      <c r="L201" s="43" t="str">
        <f>IF($B201="","",IFERROR(IF(VLOOKUP($B201,$B$2:$O200,11,0)="","",VLOOKUP($B201,$B$2:$O200,11,0)),""))</f>
        <v/>
      </c>
      <c r="M201" s="43" t="str">
        <f>IF($B201="","",IFERROR(IF(VLOOKUP($B201,$B$2:$O200,12,0)="","",VLOOKUP($B201,$B$2:$O200,12,0)),""))</f>
        <v/>
      </c>
      <c r="N201" s="43" t="str">
        <f>IF($B201="","",IFERROR(IF(VLOOKUP($B201,$B$2:$O200,13,0)="","",VLOOKUP($B201,$B$2:$O200,13,0)),""))</f>
        <v/>
      </c>
      <c r="O201" s="43" t="str">
        <f>IF($B201="","",IFERROR(IF(VLOOKUP($B201,$B$2:$O200,14,0)="","",VLOOKUP($B201,$B$2:$O200,14,0)),""))</f>
        <v/>
      </c>
    </row>
    <row r="202" spans="1:15" x14ac:dyDescent="0.25">
      <c r="A202" t="str" cm="1">
        <f t="array" ref="A202">IF(OR(B202="",E202=""),"",CONCATENATE(IFERROR(IF(SEARCH(B202,_xlfn.TEXTJOIN(",",TRUE,IF(E$2:E201=E202,B$2:B201,"")))&gt;0,"Duplikát parametru","Parametr OK"),"Parametr OK"),"; ",MATCH(B202,B:B,0)))</f>
        <v/>
      </c>
      <c r="B202" t="str">
        <f>IF('CZ Alfanumerické hodnoty'!B202="","",VLOOKUP('CZ Alfanumerické hodnoty'!B202,'Parametry a typy produktů'!C:E,3,0))</f>
        <v/>
      </c>
      <c r="C202" s="13" t="str" cm="1">
        <f t="array" ref="C202">IF(A202="","",_xlfn.XLOOKUP(B202,'Parametry a typy produktů'!E:E,'Parametry a typy produktů'!A:B,"Parametr nenalezen"))</f>
        <v/>
      </c>
      <c r="E202" s="30" t="str">
        <f>IF('CZ Alfanumerické hodnoty'!B202="","",HLOOKUP('CZ Alfanumerické hodnoty'!E202,'Parametry a typy produktů'!$F$1:$CW$3,3,0))</f>
        <v/>
      </c>
      <c r="F202" s="43" t="str">
        <f>IF($B202="","",IFERROR(IF(VLOOKUP($B202,$B$2:$O201,5,0)="","",VLOOKUP($B202,$B$2:$O201,5,0)),""))</f>
        <v/>
      </c>
      <c r="G202" s="43" t="str">
        <f>IF($B202="","",IFERROR(IF(VLOOKUP($B202,$B$2:$O201,6,0)="","",VLOOKUP($B202,$B$2:$O201,6,0)),""))</f>
        <v/>
      </c>
      <c r="H202" s="43" t="str">
        <f>IF($B202="","",IFERROR(IF(VLOOKUP($B202,$B$2:$O201,7,0)="","",VLOOKUP($B202,$B$2:$O201,7,0)),""))</f>
        <v/>
      </c>
      <c r="I202" s="43" t="str">
        <f>IF($B202="","",IFERROR(IF(VLOOKUP($B202,$B$2:$O201,8,0)="","",VLOOKUP($B202,$B$2:$O201,8,0)),""))</f>
        <v/>
      </c>
      <c r="J202" s="43" t="str">
        <f>IF($B202="","",IFERROR(IF(VLOOKUP($B202,$B$2:$O201,9,0)="","",VLOOKUP($B202,$B$2:$O201,9,0)),""))</f>
        <v/>
      </c>
      <c r="K202" s="43" t="str">
        <f>IF($B202="","",IFERROR(IF(VLOOKUP($B202,$B$2:$O201,10,0)="","",VLOOKUP($B202,$B$2:$O201,10,0)),""))</f>
        <v/>
      </c>
      <c r="L202" s="43" t="str">
        <f>IF($B202="","",IFERROR(IF(VLOOKUP($B202,$B$2:$O201,11,0)="","",VLOOKUP($B202,$B$2:$O201,11,0)),""))</f>
        <v/>
      </c>
      <c r="M202" s="43" t="str">
        <f>IF($B202="","",IFERROR(IF(VLOOKUP($B202,$B$2:$O201,12,0)="","",VLOOKUP($B202,$B$2:$O201,12,0)),""))</f>
        <v/>
      </c>
      <c r="N202" s="43" t="str">
        <f>IF($B202="","",IFERROR(IF(VLOOKUP($B202,$B$2:$O201,13,0)="","",VLOOKUP($B202,$B$2:$O201,13,0)),""))</f>
        <v/>
      </c>
      <c r="O202" s="43" t="str">
        <f>IF($B202="","",IFERROR(IF(VLOOKUP($B202,$B$2:$O201,14,0)="","",VLOOKUP($B202,$B$2:$O201,14,0)),""))</f>
        <v/>
      </c>
    </row>
    <row r="203" spans="1:15" x14ac:dyDescent="0.25">
      <c r="A203" t="str" cm="1">
        <f t="array" ref="A203">IF(OR(B203="",E203=""),"",CONCATENATE(IFERROR(IF(SEARCH(B203,_xlfn.TEXTJOIN(",",TRUE,IF(E$2:E202=E203,B$2:B202,"")))&gt;0,"Duplikát parametru","Parametr OK"),"Parametr OK"),"; ",MATCH(B203,B:B,0)))</f>
        <v/>
      </c>
      <c r="B203" t="str">
        <f>IF('CZ Alfanumerické hodnoty'!B203="","",VLOOKUP('CZ Alfanumerické hodnoty'!B203,'Parametry a typy produktů'!C:E,3,0))</f>
        <v/>
      </c>
      <c r="C203" s="13" t="str" cm="1">
        <f t="array" ref="C203">IF(A203="","",_xlfn.XLOOKUP(B203,'Parametry a typy produktů'!E:E,'Parametry a typy produktů'!A:B,"Parametr nenalezen"))</f>
        <v/>
      </c>
      <c r="E203" s="30" t="str">
        <f>IF('CZ Alfanumerické hodnoty'!B203="","",HLOOKUP('CZ Alfanumerické hodnoty'!E203,'Parametry a typy produktů'!$F$1:$CW$3,3,0))</f>
        <v/>
      </c>
      <c r="F203" s="43" t="str">
        <f>IF($B203="","",IFERROR(IF(VLOOKUP($B203,$B$2:$O202,5,0)="","",VLOOKUP($B203,$B$2:$O202,5,0)),""))</f>
        <v/>
      </c>
      <c r="G203" s="43" t="str">
        <f>IF($B203="","",IFERROR(IF(VLOOKUP($B203,$B$2:$O202,6,0)="","",VLOOKUP($B203,$B$2:$O202,6,0)),""))</f>
        <v/>
      </c>
      <c r="H203" s="43" t="str">
        <f>IF($B203="","",IFERROR(IF(VLOOKUP($B203,$B$2:$O202,7,0)="","",VLOOKUP($B203,$B$2:$O202,7,0)),""))</f>
        <v/>
      </c>
      <c r="I203" s="43" t="str">
        <f>IF($B203="","",IFERROR(IF(VLOOKUP($B203,$B$2:$O202,8,0)="","",VLOOKUP($B203,$B$2:$O202,8,0)),""))</f>
        <v/>
      </c>
      <c r="J203" s="43" t="str">
        <f>IF($B203="","",IFERROR(IF(VLOOKUP($B203,$B$2:$O202,9,0)="","",VLOOKUP($B203,$B$2:$O202,9,0)),""))</f>
        <v/>
      </c>
      <c r="K203" s="43" t="str">
        <f>IF($B203="","",IFERROR(IF(VLOOKUP($B203,$B$2:$O202,10,0)="","",VLOOKUP($B203,$B$2:$O202,10,0)),""))</f>
        <v/>
      </c>
      <c r="L203" s="43" t="str">
        <f>IF($B203="","",IFERROR(IF(VLOOKUP($B203,$B$2:$O202,11,0)="","",VLOOKUP($B203,$B$2:$O202,11,0)),""))</f>
        <v/>
      </c>
      <c r="M203" s="43" t="str">
        <f>IF($B203="","",IFERROR(IF(VLOOKUP($B203,$B$2:$O202,12,0)="","",VLOOKUP($B203,$B$2:$O202,12,0)),""))</f>
        <v/>
      </c>
      <c r="N203" s="43" t="str">
        <f>IF($B203="","",IFERROR(IF(VLOOKUP($B203,$B$2:$O202,13,0)="","",VLOOKUP($B203,$B$2:$O202,13,0)),""))</f>
        <v/>
      </c>
      <c r="O203" s="43" t="str">
        <f>IF($B203="","",IFERROR(IF(VLOOKUP($B203,$B$2:$O202,14,0)="","",VLOOKUP($B203,$B$2:$O202,14,0)),""))</f>
        <v/>
      </c>
    </row>
    <row r="204" spans="1:15" x14ac:dyDescent="0.25">
      <c r="A204" t="str" cm="1">
        <f t="array" ref="A204">IF(OR(B204="",E204=""),"",CONCATENATE(IFERROR(IF(SEARCH(B204,_xlfn.TEXTJOIN(",",TRUE,IF(E$2:E203=E204,B$2:B203,"")))&gt;0,"Duplikát parametru","Parametr OK"),"Parametr OK"),"; ",MATCH(B204,B:B,0)))</f>
        <v/>
      </c>
      <c r="B204" t="str">
        <f>IF('CZ Alfanumerické hodnoty'!B204="","",VLOOKUP('CZ Alfanumerické hodnoty'!B204,'Parametry a typy produktů'!C:E,3,0))</f>
        <v/>
      </c>
      <c r="C204" s="13" t="str" cm="1">
        <f t="array" ref="C204">IF(A204="","",_xlfn.XLOOKUP(B204,'Parametry a typy produktů'!E:E,'Parametry a typy produktů'!A:B,"Parametr nenalezen"))</f>
        <v/>
      </c>
      <c r="E204" s="30" t="str">
        <f>IF('CZ Alfanumerické hodnoty'!B204="","",HLOOKUP('CZ Alfanumerické hodnoty'!E204,'Parametry a typy produktů'!$F$1:$CW$3,3,0))</f>
        <v/>
      </c>
      <c r="F204" s="43" t="str">
        <f>IF($B204="","",IFERROR(IF(VLOOKUP($B204,$B$2:$O203,5,0)="","",VLOOKUP($B204,$B$2:$O203,5,0)),""))</f>
        <v/>
      </c>
      <c r="G204" s="43" t="str">
        <f>IF($B204="","",IFERROR(IF(VLOOKUP($B204,$B$2:$O203,6,0)="","",VLOOKUP($B204,$B$2:$O203,6,0)),""))</f>
        <v/>
      </c>
      <c r="H204" s="43" t="str">
        <f>IF($B204="","",IFERROR(IF(VLOOKUP($B204,$B$2:$O203,7,0)="","",VLOOKUP($B204,$B$2:$O203,7,0)),""))</f>
        <v/>
      </c>
      <c r="I204" s="43" t="str">
        <f>IF($B204="","",IFERROR(IF(VLOOKUP($B204,$B$2:$O203,8,0)="","",VLOOKUP($B204,$B$2:$O203,8,0)),""))</f>
        <v/>
      </c>
      <c r="J204" s="43" t="str">
        <f>IF($B204="","",IFERROR(IF(VLOOKUP($B204,$B$2:$O203,9,0)="","",VLOOKUP($B204,$B$2:$O203,9,0)),""))</f>
        <v/>
      </c>
      <c r="K204" s="43" t="str">
        <f>IF($B204="","",IFERROR(IF(VLOOKUP($B204,$B$2:$O203,10,0)="","",VLOOKUP($B204,$B$2:$O203,10,0)),""))</f>
        <v/>
      </c>
      <c r="L204" s="43" t="str">
        <f>IF($B204="","",IFERROR(IF(VLOOKUP($B204,$B$2:$O203,11,0)="","",VLOOKUP($B204,$B$2:$O203,11,0)),""))</f>
        <v/>
      </c>
      <c r="M204" s="43" t="str">
        <f>IF($B204="","",IFERROR(IF(VLOOKUP($B204,$B$2:$O203,12,0)="","",VLOOKUP($B204,$B$2:$O203,12,0)),""))</f>
        <v/>
      </c>
      <c r="N204" s="43" t="str">
        <f>IF($B204="","",IFERROR(IF(VLOOKUP($B204,$B$2:$O203,13,0)="","",VLOOKUP($B204,$B$2:$O203,13,0)),""))</f>
        <v/>
      </c>
      <c r="O204" s="43" t="str">
        <f>IF($B204="","",IFERROR(IF(VLOOKUP($B204,$B$2:$O203,14,0)="","",VLOOKUP($B204,$B$2:$O203,14,0)),""))</f>
        <v/>
      </c>
    </row>
    <row r="205" spans="1:15" x14ac:dyDescent="0.25">
      <c r="A205" t="str" cm="1">
        <f t="array" ref="A205">IF(OR(B205="",E205=""),"",CONCATENATE(IFERROR(IF(SEARCH(B205,_xlfn.TEXTJOIN(",",TRUE,IF(E$2:E204=E205,B$2:B204,"")))&gt;0,"Duplikát parametru","Parametr OK"),"Parametr OK"),"; ",MATCH(B205,B:B,0)))</f>
        <v/>
      </c>
      <c r="B205" t="str">
        <f>IF('CZ Alfanumerické hodnoty'!B205="","",VLOOKUP('CZ Alfanumerické hodnoty'!B205,'Parametry a typy produktů'!C:E,3,0))</f>
        <v/>
      </c>
      <c r="C205" s="13" t="str" cm="1">
        <f t="array" ref="C205">IF(A205="","",_xlfn.XLOOKUP(B205,'Parametry a typy produktů'!E:E,'Parametry a typy produktů'!A:B,"Parametr nenalezen"))</f>
        <v/>
      </c>
      <c r="E205" s="30" t="str">
        <f>IF('CZ Alfanumerické hodnoty'!B205="","",HLOOKUP('CZ Alfanumerické hodnoty'!E205,'Parametry a typy produktů'!$F$1:$CW$3,3,0))</f>
        <v/>
      </c>
      <c r="F205" s="43" t="str">
        <f>IF($B205="","",IFERROR(IF(VLOOKUP($B205,$B$2:$O204,5,0)="","",VLOOKUP($B205,$B$2:$O204,5,0)),""))</f>
        <v/>
      </c>
      <c r="G205" s="43" t="str">
        <f>IF($B205="","",IFERROR(IF(VLOOKUP($B205,$B$2:$O204,6,0)="","",VLOOKUP($B205,$B$2:$O204,6,0)),""))</f>
        <v/>
      </c>
      <c r="H205" s="43" t="str">
        <f>IF($B205="","",IFERROR(IF(VLOOKUP($B205,$B$2:$O204,7,0)="","",VLOOKUP($B205,$B$2:$O204,7,0)),""))</f>
        <v/>
      </c>
      <c r="I205" s="43" t="str">
        <f>IF($B205="","",IFERROR(IF(VLOOKUP($B205,$B$2:$O204,8,0)="","",VLOOKUP($B205,$B$2:$O204,8,0)),""))</f>
        <v/>
      </c>
      <c r="J205" s="43" t="str">
        <f>IF($B205="","",IFERROR(IF(VLOOKUP($B205,$B$2:$O204,9,0)="","",VLOOKUP($B205,$B$2:$O204,9,0)),""))</f>
        <v/>
      </c>
      <c r="K205" s="43" t="str">
        <f>IF($B205="","",IFERROR(IF(VLOOKUP($B205,$B$2:$O204,10,0)="","",VLOOKUP($B205,$B$2:$O204,10,0)),""))</f>
        <v/>
      </c>
      <c r="L205" s="43" t="str">
        <f>IF($B205="","",IFERROR(IF(VLOOKUP($B205,$B$2:$O204,11,0)="","",VLOOKUP($B205,$B$2:$O204,11,0)),""))</f>
        <v/>
      </c>
      <c r="M205" s="43" t="str">
        <f>IF($B205="","",IFERROR(IF(VLOOKUP($B205,$B$2:$O204,12,0)="","",VLOOKUP($B205,$B$2:$O204,12,0)),""))</f>
        <v/>
      </c>
      <c r="N205" s="43" t="str">
        <f>IF($B205="","",IFERROR(IF(VLOOKUP($B205,$B$2:$O204,13,0)="","",VLOOKUP($B205,$B$2:$O204,13,0)),""))</f>
        <v/>
      </c>
      <c r="O205" s="43" t="str">
        <f>IF($B205="","",IFERROR(IF(VLOOKUP($B205,$B$2:$O204,14,0)="","",VLOOKUP($B205,$B$2:$O204,14,0)),""))</f>
        <v/>
      </c>
    </row>
    <row r="206" spans="1:15" x14ac:dyDescent="0.25">
      <c r="A206" t="str" cm="1">
        <f t="array" ref="A206">IF(OR(B206="",E206=""),"",CONCATENATE(IFERROR(IF(SEARCH(B206,_xlfn.TEXTJOIN(",",TRUE,IF(E$2:E205=E206,B$2:B205,"")))&gt;0,"Duplikát parametru","Parametr OK"),"Parametr OK"),"; ",MATCH(B206,B:B,0)))</f>
        <v/>
      </c>
      <c r="B206" t="str">
        <f>IF('CZ Alfanumerické hodnoty'!B206="","",VLOOKUP('CZ Alfanumerické hodnoty'!B206,'Parametry a typy produktů'!C:E,3,0))</f>
        <v/>
      </c>
      <c r="C206" s="13" t="str" cm="1">
        <f t="array" ref="C206">IF(A206="","",_xlfn.XLOOKUP(B206,'Parametry a typy produktů'!E:E,'Parametry a typy produktů'!A:B,"Parametr nenalezen"))</f>
        <v/>
      </c>
      <c r="E206" s="30" t="str">
        <f>IF('CZ Alfanumerické hodnoty'!B206="","",HLOOKUP('CZ Alfanumerické hodnoty'!E206,'Parametry a typy produktů'!$F$1:$CW$3,3,0))</f>
        <v/>
      </c>
      <c r="F206" s="43" t="str">
        <f>IF($B206="","",IFERROR(IF(VLOOKUP($B206,$B$2:$O205,5,0)="","",VLOOKUP($B206,$B$2:$O205,5,0)),""))</f>
        <v/>
      </c>
      <c r="G206" s="43" t="str">
        <f>IF($B206="","",IFERROR(IF(VLOOKUP($B206,$B$2:$O205,6,0)="","",VLOOKUP($B206,$B$2:$O205,6,0)),""))</f>
        <v/>
      </c>
      <c r="H206" s="43" t="str">
        <f>IF($B206="","",IFERROR(IF(VLOOKUP($B206,$B$2:$O205,7,0)="","",VLOOKUP($B206,$B$2:$O205,7,0)),""))</f>
        <v/>
      </c>
      <c r="I206" s="43" t="str">
        <f>IF($B206="","",IFERROR(IF(VLOOKUP($B206,$B$2:$O205,8,0)="","",VLOOKUP($B206,$B$2:$O205,8,0)),""))</f>
        <v/>
      </c>
      <c r="J206" s="43" t="str">
        <f>IF($B206="","",IFERROR(IF(VLOOKUP($B206,$B$2:$O205,9,0)="","",VLOOKUP($B206,$B$2:$O205,9,0)),""))</f>
        <v/>
      </c>
      <c r="K206" s="43" t="str">
        <f>IF($B206="","",IFERROR(IF(VLOOKUP($B206,$B$2:$O205,10,0)="","",VLOOKUP($B206,$B$2:$O205,10,0)),""))</f>
        <v/>
      </c>
      <c r="L206" s="43" t="str">
        <f>IF($B206="","",IFERROR(IF(VLOOKUP($B206,$B$2:$O205,11,0)="","",VLOOKUP($B206,$B$2:$O205,11,0)),""))</f>
        <v/>
      </c>
      <c r="M206" s="43" t="str">
        <f>IF($B206="","",IFERROR(IF(VLOOKUP($B206,$B$2:$O205,12,0)="","",VLOOKUP($B206,$B$2:$O205,12,0)),""))</f>
        <v/>
      </c>
      <c r="N206" s="43" t="str">
        <f>IF($B206="","",IFERROR(IF(VLOOKUP($B206,$B$2:$O205,13,0)="","",VLOOKUP($B206,$B$2:$O205,13,0)),""))</f>
        <v/>
      </c>
      <c r="O206" s="43" t="str">
        <f>IF($B206="","",IFERROR(IF(VLOOKUP($B206,$B$2:$O205,14,0)="","",VLOOKUP($B206,$B$2:$O205,14,0)),""))</f>
        <v/>
      </c>
    </row>
    <row r="207" spans="1:15" x14ac:dyDescent="0.25">
      <c r="A207" t="str" cm="1">
        <f t="array" ref="A207">IF(OR(B207="",E207=""),"",CONCATENATE(IFERROR(IF(SEARCH(B207,_xlfn.TEXTJOIN(",",TRUE,IF(E$2:E206=E207,B$2:B206,"")))&gt;0,"Duplikát parametru","Parametr OK"),"Parametr OK"),"; ",MATCH(B207,B:B,0)))</f>
        <v/>
      </c>
      <c r="B207" t="str">
        <f>IF('CZ Alfanumerické hodnoty'!B207="","",VLOOKUP('CZ Alfanumerické hodnoty'!B207,'Parametry a typy produktů'!C:E,3,0))</f>
        <v/>
      </c>
      <c r="C207" s="13" t="str" cm="1">
        <f t="array" ref="C207">IF(A207="","",_xlfn.XLOOKUP(B207,'Parametry a typy produktů'!E:E,'Parametry a typy produktů'!A:B,"Parametr nenalezen"))</f>
        <v/>
      </c>
      <c r="E207" s="30" t="str">
        <f>IF('CZ Alfanumerické hodnoty'!B207="","",HLOOKUP('CZ Alfanumerické hodnoty'!E207,'Parametry a typy produktů'!$F$1:$CW$3,3,0))</f>
        <v/>
      </c>
      <c r="F207" s="43" t="str">
        <f>IF($B207="","",IFERROR(IF(VLOOKUP($B207,$B$2:$O206,5,0)="","",VLOOKUP($B207,$B$2:$O206,5,0)),""))</f>
        <v/>
      </c>
      <c r="G207" s="43" t="str">
        <f>IF($B207="","",IFERROR(IF(VLOOKUP($B207,$B$2:$O206,6,0)="","",VLOOKUP($B207,$B$2:$O206,6,0)),""))</f>
        <v/>
      </c>
      <c r="H207" s="43" t="str">
        <f>IF($B207="","",IFERROR(IF(VLOOKUP($B207,$B$2:$O206,7,0)="","",VLOOKUP($B207,$B$2:$O206,7,0)),""))</f>
        <v/>
      </c>
      <c r="I207" s="43" t="str">
        <f>IF($B207="","",IFERROR(IF(VLOOKUP($B207,$B$2:$O206,8,0)="","",VLOOKUP($B207,$B$2:$O206,8,0)),""))</f>
        <v/>
      </c>
      <c r="J207" s="43" t="str">
        <f>IF($B207="","",IFERROR(IF(VLOOKUP($B207,$B$2:$O206,9,0)="","",VLOOKUP($B207,$B$2:$O206,9,0)),""))</f>
        <v/>
      </c>
      <c r="K207" s="43" t="str">
        <f>IF($B207="","",IFERROR(IF(VLOOKUP($B207,$B$2:$O206,10,0)="","",VLOOKUP($B207,$B$2:$O206,10,0)),""))</f>
        <v/>
      </c>
      <c r="L207" s="43" t="str">
        <f>IF($B207="","",IFERROR(IF(VLOOKUP($B207,$B$2:$O206,11,0)="","",VLOOKUP($B207,$B$2:$O206,11,0)),""))</f>
        <v/>
      </c>
      <c r="M207" s="43" t="str">
        <f>IF($B207="","",IFERROR(IF(VLOOKUP($B207,$B$2:$O206,12,0)="","",VLOOKUP($B207,$B$2:$O206,12,0)),""))</f>
        <v/>
      </c>
      <c r="N207" s="43" t="str">
        <f>IF($B207="","",IFERROR(IF(VLOOKUP($B207,$B$2:$O206,13,0)="","",VLOOKUP($B207,$B$2:$O206,13,0)),""))</f>
        <v/>
      </c>
      <c r="O207" s="43" t="str">
        <f>IF($B207="","",IFERROR(IF(VLOOKUP($B207,$B$2:$O206,14,0)="","",VLOOKUP($B207,$B$2:$O206,14,0)),""))</f>
        <v/>
      </c>
    </row>
    <row r="208" spans="1:15" x14ac:dyDescent="0.25">
      <c r="A208" t="str" cm="1">
        <f t="array" ref="A208">IF(OR(B208="",E208=""),"",CONCATENATE(IFERROR(IF(SEARCH(B208,_xlfn.TEXTJOIN(",",TRUE,IF(E$2:E207=E208,B$2:B207,"")))&gt;0,"Duplikát parametru","Parametr OK"),"Parametr OK"),"; ",MATCH(B208,B:B,0)))</f>
        <v/>
      </c>
      <c r="B208" t="str">
        <f>IF('CZ Alfanumerické hodnoty'!B208="","",VLOOKUP('CZ Alfanumerické hodnoty'!B208,'Parametry a typy produktů'!C:E,3,0))</f>
        <v/>
      </c>
      <c r="C208" s="13" t="str" cm="1">
        <f t="array" ref="C208">IF(A208="","",_xlfn.XLOOKUP(B208,'Parametry a typy produktů'!E:E,'Parametry a typy produktů'!A:B,"Parametr nenalezen"))</f>
        <v/>
      </c>
      <c r="E208" s="30" t="str">
        <f>IF('CZ Alfanumerické hodnoty'!B208="","",HLOOKUP('CZ Alfanumerické hodnoty'!E208,'Parametry a typy produktů'!$F$1:$CW$3,3,0))</f>
        <v/>
      </c>
      <c r="F208" s="43" t="str">
        <f>IF($B208="","",IFERROR(IF(VLOOKUP($B208,$B$2:$O207,5,0)="","",VLOOKUP($B208,$B$2:$O207,5,0)),""))</f>
        <v/>
      </c>
      <c r="G208" s="43" t="str">
        <f>IF($B208="","",IFERROR(IF(VLOOKUP($B208,$B$2:$O207,6,0)="","",VLOOKUP($B208,$B$2:$O207,6,0)),""))</f>
        <v/>
      </c>
      <c r="H208" s="43" t="str">
        <f>IF($B208="","",IFERROR(IF(VLOOKUP($B208,$B$2:$O207,7,0)="","",VLOOKUP($B208,$B$2:$O207,7,0)),""))</f>
        <v/>
      </c>
      <c r="I208" s="43" t="str">
        <f>IF($B208="","",IFERROR(IF(VLOOKUP($B208,$B$2:$O207,8,0)="","",VLOOKUP($B208,$B$2:$O207,8,0)),""))</f>
        <v/>
      </c>
      <c r="J208" s="43" t="str">
        <f>IF($B208="","",IFERROR(IF(VLOOKUP($B208,$B$2:$O207,9,0)="","",VLOOKUP($B208,$B$2:$O207,9,0)),""))</f>
        <v/>
      </c>
      <c r="K208" s="43" t="str">
        <f>IF($B208="","",IFERROR(IF(VLOOKUP($B208,$B$2:$O207,10,0)="","",VLOOKUP($B208,$B$2:$O207,10,0)),""))</f>
        <v/>
      </c>
      <c r="L208" s="43" t="str">
        <f>IF($B208="","",IFERROR(IF(VLOOKUP($B208,$B$2:$O207,11,0)="","",VLOOKUP($B208,$B$2:$O207,11,0)),""))</f>
        <v/>
      </c>
      <c r="M208" s="43" t="str">
        <f>IF($B208="","",IFERROR(IF(VLOOKUP($B208,$B$2:$O207,12,0)="","",VLOOKUP($B208,$B$2:$O207,12,0)),""))</f>
        <v/>
      </c>
      <c r="N208" s="43" t="str">
        <f>IF($B208="","",IFERROR(IF(VLOOKUP($B208,$B$2:$O207,13,0)="","",VLOOKUP($B208,$B$2:$O207,13,0)),""))</f>
        <v/>
      </c>
      <c r="O208" s="43" t="str">
        <f>IF($B208="","",IFERROR(IF(VLOOKUP($B208,$B$2:$O207,14,0)="","",VLOOKUP($B208,$B$2:$O207,14,0)),""))</f>
        <v/>
      </c>
    </row>
    <row r="209" spans="1:15" x14ac:dyDescent="0.25">
      <c r="A209" t="str" cm="1">
        <f t="array" ref="A209">IF(OR(B209="",E209=""),"",CONCATENATE(IFERROR(IF(SEARCH(B209,_xlfn.TEXTJOIN(",",TRUE,IF(E$2:E208=E209,B$2:B208,"")))&gt;0,"Duplikát parametru","Parametr OK"),"Parametr OK"),"; ",MATCH(B209,B:B,0)))</f>
        <v/>
      </c>
      <c r="B209" t="str">
        <f>IF('CZ Alfanumerické hodnoty'!B209="","",VLOOKUP('CZ Alfanumerické hodnoty'!B209,'Parametry a typy produktů'!C:E,3,0))</f>
        <v/>
      </c>
      <c r="C209" s="13" t="str" cm="1">
        <f t="array" ref="C209">IF(A209="","",_xlfn.XLOOKUP(B209,'Parametry a typy produktů'!E:E,'Parametry a typy produktů'!A:B,"Parametr nenalezen"))</f>
        <v/>
      </c>
      <c r="E209" s="30" t="str">
        <f>IF('CZ Alfanumerické hodnoty'!B209="","",HLOOKUP('CZ Alfanumerické hodnoty'!E209,'Parametry a typy produktů'!$F$1:$CW$3,3,0))</f>
        <v/>
      </c>
      <c r="F209" s="43" t="str">
        <f>IF($B209="","",IFERROR(IF(VLOOKUP($B209,$B$2:$O208,5,0)="","",VLOOKUP($B209,$B$2:$O208,5,0)),""))</f>
        <v/>
      </c>
      <c r="G209" s="43" t="str">
        <f>IF($B209="","",IFERROR(IF(VLOOKUP($B209,$B$2:$O208,6,0)="","",VLOOKUP($B209,$B$2:$O208,6,0)),""))</f>
        <v/>
      </c>
      <c r="H209" s="43" t="str">
        <f>IF($B209="","",IFERROR(IF(VLOOKUP($B209,$B$2:$O208,7,0)="","",VLOOKUP($B209,$B$2:$O208,7,0)),""))</f>
        <v/>
      </c>
      <c r="I209" s="43" t="str">
        <f>IF($B209="","",IFERROR(IF(VLOOKUP($B209,$B$2:$O208,8,0)="","",VLOOKUP($B209,$B$2:$O208,8,0)),""))</f>
        <v/>
      </c>
      <c r="J209" s="43" t="str">
        <f>IF($B209="","",IFERROR(IF(VLOOKUP($B209,$B$2:$O208,9,0)="","",VLOOKUP($B209,$B$2:$O208,9,0)),""))</f>
        <v/>
      </c>
      <c r="K209" s="43" t="str">
        <f>IF($B209="","",IFERROR(IF(VLOOKUP($B209,$B$2:$O208,10,0)="","",VLOOKUP($B209,$B$2:$O208,10,0)),""))</f>
        <v/>
      </c>
      <c r="L209" s="43" t="str">
        <f>IF($B209="","",IFERROR(IF(VLOOKUP($B209,$B$2:$O208,11,0)="","",VLOOKUP($B209,$B$2:$O208,11,0)),""))</f>
        <v/>
      </c>
      <c r="M209" s="43" t="str">
        <f>IF($B209="","",IFERROR(IF(VLOOKUP($B209,$B$2:$O208,12,0)="","",VLOOKUP($B209,$B$2:$O208,12,0)),""))</f>
        <v/>
      </c>
      <c r="N209" s="43" t="str">
        <f>IF($B209="","",IFERROR(IF(VLOOKUP($B209,$B$2:$O208,13,0)="","",VLOOKUP($B209,$B$2:$O208,13,0)),""))</f>
        <v/>
      </c>
      <c r="O209" s="43" t="str">
        <f>IF($B209="","",IFERROR(IF(VLOOKUP($B209,$B$2:$O208,14,0)="","",VLOOKUP($B209,$B$2:$O208,14,0)),""))</f>
        <v/>
      </c>
    </row>
    <row r="210" spans="1:15" x14ac:dyDescent="0.25">
      <c r="A210" t="str" cm="1">
        <f t="array" ref="A210">IF(OR(B210="",E210=""),"",CONCATENATE(IFERROR(IF(SEARCH(B210,_xlfn.TEXTJOIN(",",TRUE,IF(E$2:E209=E210,B$2:B209,"")))&gt;0,"Duplikát parametru","Parametr OK"),"Parametr OK"),"; ",MATCH(B210,B:B,0)))</f>
        <v/>
      </c>
      <c r="B210" t="str">
        <f>IF('CZ Alfanumerické hodnoty'!B210="","",VLOOKUP('CZ Alfanumerické hodnoty'!B210,'Parametry a typy produktů'!C:E,3,0))</f>
        <v/>
      </c>
      <c r="C210" s="13" t="str" cm="1">
        <f t="array" ref="C210">IF(A210="","",_xlfn.XLOOKUP(B210,'Parametry a typy produktů'!E:E,'Parametry a typy produktů'!A:B,"Parametr nenalezen"))</f>
        <v/>
      </c>
      <c r="E210" s="30" t="str">
        <f>IF('CZ Alfanumerické hodnoty'!B210="","",HLOOKUP('CZ Alfanumerické hodnoty'!E210,'Parametry a typy produktů'!$F$1:$CW$3,3,0))</f>
        <v/>
      </c>
      <c r="F210" s="43" t="str">
        <f>IF($B210="","",IFERROR(IF(VLOOKUP($B210,$B$2:$O209,5,0)="","",VLOOKUP($B210,$B$2:$O209,5,0)),""))</f>
        <v/>
      </c>
      <c r="G210" s="43" t="str">
        <f>IF($B210="","",IFERROR(IF(VLOOKUP($B210,$B$2:$O209,6,0)="","",VLOOKUP($B210,$B$2:$O209,6,0)),""))</f>
        <v/>
      </c>
      <c r="H210" s="43" t="str">
        <f>IF($B210="","",IFERROR(IF(VLOOKUP($B210,$B$2:$O209,7,0)="","",VLOOKUP($B210,$B$2:$O209,7,0)),""))</f>
        <v/>
      </c>
      <c r="I210" s="43" t="str">
        <f>IF($B210="","",IFERROR(IF(VLOOKUP($B210,$B$2:$O209,8,0)="","",VLOOKUP($B210,$B$2:$O209,8,0)),""))</f>
        <v/>
      </c>
      <c r="J210" s="43" t="str">
        <f>IF($B210="","",IFERROR(IF(VLOOKUP($B210,$B$2:$O209,9,0)="","",VLOOKUP($B210,$B$2:$O209,9,0)),""))</f>
        <v/>
      </c>
      <c r="K210" s="43" t="str">
        <f>IF($B210="","",IFERROR(IF(VLOOKUP($B210,$B$2:$O209,10,0)="","",VLOOKUP($B210,$B$2:$O209,10,0)),""))</f>
        <v/>
      </c>
      <c r="L210" s="43" t="str">
        <f>IF($B210="","",IFERROR(IF(VLOOKUP($B210,$B$2:$O209,11,0)="","",VLOOKUP($B210,$B$2:$O209,11,0)),""))</f>
        <v/>
      </c>
      <c r="M210" s="43" t="str">
        <f>IF($B210="","",IFERROR(IF(VLOOKUP($B210,$B$2:$O209,12,0)="","",VLOOKUP($B210,$B$2:$O209,12,0)),""))</f>
        <v/>
      </c>
      <c r="N210" s="43" t="str">
        <f>IF($B210="","",IFERROR(IF(VLOOKUP($B210,$B$2:$O209,13,0)="","",VLOOKUP($B210,$B$2:$O209,13,0)),""))</f>
        <v/>
      </c>
      <c r="O210" s="43" t="str">
        <f>IF($B210="","",IFERROR(IF(VLOOKUP($B210,$B$2:$O209,14,0)="","",VLOOKUP($B210,$B$2:$O209,14,0)),""))</f>
        <v/>
      </c>
    </row>
    <row r="211" spans="1:15" x14ac:dyDescent="0.25">
      <c r="A211" t="str" cm="1">
        <f t="array" ref="A211">IF(OR(B211="",E211=""),"",CONCATENATE(IFERROR(IF(SEARCH(B211,_xlfn.TEXTJOIN(",",TRUE,IF(E$2:E210=E211,B$2:B210,"")))&gt;0,"Duplikát parametru","Parametr OK"),"Parametr OK"),"; ",MATCH(B211,B:B,0)))</f>
        <v/>
      </c>
      <c r="B211" t="str">
        <f>IF('CZ Alfanumerické hodnoty'!B211="","",VLOOKUP('CZ Alfanumerické hodnoty'!B211,'Parametry a typy produktů'!C:E,3,0))</f>
        <v/>
      </c>
      <c r="C211" s="13" t="str" cm="1">
        <f t="array" ref="C211">IF(A211="","",_xlfn.XLOOKUP(B211,'Parametry a typy produktů'!E:E,'Parametry a typy produktů'!A:B,"Parametr nenalezen"))</f>
        <v/>
      </c>
      <c r="E211" s="30" t="str">
        <f>IF('CZ Alfanumerické hodnoty'!B211="","",HLOOKUP('CZ Alfanumerické hodnoty'!E211,'Parametry a typy produktů'!$F$1:$CW$3,3,0))</f>
        <v/>
      </c>
      <c r="F211" s="43" t="str">
        <f>IF($B211="","",IFERROR(IF(VLOOKUP($B211,$B$2:$O210,5,0)="","",VLOOKUP($B211,$B$2:$O210,5,0)),""))</f>
        <v/>
      </c>
      <c r="G211" s="43" t="str">
        <f>IF($B211="","",IFERROR(IF(VLOOKUP($B211,$B$2:$O210,6,0)="","",VLOOKUP($B211,$B$2:$O210,6,0)),""))</f>
        <v/>
      </c>
      <c r="H211" s="43" t="str">
        <f>IF($B211="","",IFERROR(IF(VLOOKUP($B211,$B$2:$O210,7,0)="","",VLOOKUP($B211,$B$2:$O210,7,0)),""))</f>
        <v/>
      </c>
      <c r="I211" s="43" t="str">
        <f>IF($B211="","",IFERROR(IF(VLOOKUP($B211,$B$2:$O210,8,0)="","",VLOOKUP($B211,$B$2:$O210,8,0)),""))</f>
        <v/>
      </c>
      <c r="J211" s="43" t="str">
        <f>IF($B211="","",IFERROR(IF(VLOOKUP($B211,$B$2:$O210,9,0)="","",VLOOKUP($B211,$B$2:$O210,9,0)),""))</f>
        <v/>
      </c>
      <c r="K211" s="43" t="str">
        <f>IF($B211="","",IFERROR(IF(VLOOKUP($B211,$B$2:$O210,10,0)="","",VLOOKUP($B211,$B$2:$O210,10,0)),""))</f>
        <v/>
      </c>
      <c r="L211" s="43" t="str">
        <f>IF($B211="","",IFERROR(IF(VLOOKUP($B211,$B$2:$O210,11,0)="","",VLOOKUP($B211,$B$2:$O210,11,0)),""))</f>
        <v/>
      </c>
      <c r="M211" s="43" t="str">
        <f>IF($B211="","",IFERROR(IF(VLOOKUP($B211,$B$2:$O210,12,0)="","",VLOOKUP($B211,$B$2:$O210,12,0)),""))</f>
        <v/>
      </c>
      <c r="N211" s="43" t="str">
        <f>IF($B211="","",IFERROR(IF(VLOOKUP($B211,$B$2:$O210,13,0)="","",VLOOKUP($B211,$B$2:$O210,13,0)),""))</f>
        <v/>
      </c>
      <c r="O211" s="43" t="str">
        <f>IF($B211="","",IFERROR(IF(VLOOKUP($B211,$B$2:$O210,14,0)="","",VLOOKUP($B211,$B$2:$O210,14,0)),""))</f>
        <v/>
      </c>
    </row>
    <row r="212" spans="1:15" x14ac:dyDescent="0.25">
      <c r="A212" t="str" cm="1">
        <f t="array" ref="A212">IF(OR(B212="",E212=""),"",CONCATENATE(IFERROR(IF(SEARCH(B212,_xlfn.TEXTJOIN(",",TRUE,IF(E$2:E211=E212,B$2:B211,"")))&gt;0,"Duplikát parametru","Parametr OK"),"Parametr OK"),"; ",MATCH(B212,B:B,0)))</f>
        <v/>
      </c>
      <c r="B212" t="str">
        <f>IF('CZ Alfanumerické hodnoty'!B212="","",VLOOKUP('CZ Alfanumerické hodnoty'!B212,'Parametry a typy produktů'!C:E,3,0))</f>
        <v/>
      </c>
      <c r="C212" s="13" t="str" cm="1">
        <f t="array" ref="C212">IF(A212="","",_xlfn.XLOOKUP(B212,'Parametry a typy produktů'!E:E,'Parametry a typy produktů'!A:B,"Parametr nenalezen"))</f>
        <v/>
      </c>
      <c r="E212" s="30" t="str">
        <f>IF('CZ Alfanumerické hodnoty'!B212="","",HLOOKUP('CZ Alfanumerické hodnoty'!E212,'Parametry a typy produktů'!$F$1:$CW$3,3,0))</f>
        <v/>
      </c>
      <c r="F212" s="43" t="str">
        <f>IF($B212="","",IFERROR(IF(VLOOKUP($B212,$B$2:$O211,5,0)="","",VLOOKUP($B212,$B$2:$O211,5,0)),""))</f>
        <v/>
      </c>
      <c r="G212" s="43" t="str">
        <f>IF($B212="","",IFERROR(IF(VLOOKUP($B212,$B$2:$O211,6,0)="","",VLOOKUP($B212,$B$2:$O211,6,0)),""))</f>
        <v/>
      </c>
      <c r="H212" s="43" t="str">
        <f>IF($B212="","",IFERROR(IF(VLOOKUP($B212,$B$2:$O211,7,0)="","",VLOOKUP($B212,$B$2:$O211,7,0)),""))</f>
        <v/>
      </c>
      <c r="I212" s="43" t="str">
        <f>IF($B212="","",IFERROR(IF(VLOOKUP($B212,$B$2:$O211,8,0)="","",VLOOKUP($B212,$B$2:$O211,8,0)),""))</f>
        <v/>
      </c>
      <c r="J212" s="43" t="str">
        <f>IF($B212="","",IFERROR(IF(VLOOKUP($B212,$B$2:$O211,9,0)="","",VLOOKUP($B212,$B$2:$O211,9,0)),""))</f>
        <v/>
      </c>
      <c r="K212" s="43" t="str">
        <f>IF($B212="","",IFERROR(IF(VLOOKUP($B212,$B$2:$O211,10,0)="","",VLOOKUP($B212,$B$2:$O211,10,0)),""))</f>
        <v/>
      </c>
      <c r="L212" s="43" t="str">
        <f>IF($B212="","",IFERROR(IF(VLOOKUP($B212,$B$2:$O211,11,0)="","",VLOOKUP($B212,$B$2:$O211,11,0)),""))</f>
        <v/>
      </c>
      <c r="M212" s="43" t="str">
        <f>IF($B212="","",IFERROR(IF(VLOOKUP($B212,$B$2:$O211,12,0)="","",VLOOKUP($B212,$B$2:$O211,12,0)),""))</f>
        <v/>
      </c>
      <c r="N212" s="43" t="str">
        <f>IF($B212="","",IFERROR(IF(VLOOKUP($B212,$B$2:$O211,13,0)="","",VLOOKUP($B212,$B$2:$O211,13,0)),""))</f>
        <v/>
      </c>
      <c r="O212" s="43" t="str">
        <f>IF($B212="","",IFERROR(IF(VLOOKUP($B212,$B$2:$O211,14,0)="","",VLOOKUP($B212,$B$2:$O211,14,0)),""))</f>
        <v/>
      </c>
    </row>
    <row r="213" spans="1:15" x14ac:dyDescent="0.25">
      <c r="A213" t="str" cm="1">
        <f t="array" ref="A213">IF(OR(B213="",E213=""),"",CONCATENATE(IFERROR(IF(SEARCH(B213,_xlfn.TEXTJOIN(",",TRUE,IF(E$2:E212=E213,B$2:B212,"")))&gt;0,"Duplikát parametru","Parametr OK"),"Parametr OK"),"; ",MATCH(B213,B:B,0)))</f>
        <v/>
      </c>
      <c r="B213" t="str">
        <f>IF('CZ Alfanumerické hodnoty'!B213="","",VLOOKUP('CZ Alfanumerické hodnoty'!B213,'Parametry a typy produktů'!C:E,3,0))</f>
        <v/>
      </c>
      <c r="C213" s="13" t="str" cm="1">
        <f t="array" ref="C213">IF(A213="","",_xlfn.XLOOKUP(B213,'Parametry a typy produktů'!E:E,'Parametry a typy produktů'!A:B,"Parametr nenalezen"))</f>
        <v/>
      </c>
      <c r="E213" s="30" t="str">
        <f>IF('CZ Alfanumerické hodnoty'!B213="","",HLOOKUP('CZ Alfanumerické hodnoty'!E213,'Parametry a typy produktů'!$F$1:$CW$3,3,0))</f>
        <v/>
      </c>
      <c r="F213" s="43" t="str">
        <f>IF($B213="","",IFERROR(IF(VLOOKUP($B213,$B$2:$O212,5,0)="","",VLOOKUP($B213,$B$2:$O212,5,0)),""))</f>
        <v/>
      </c>
      <c r="G213" s="43" t="str">
        <f>IF($B213="","",IFERROR(IF(VLOOKUP($B213,$B$2:$O212,6,0)="","",VLOOKUP($B213,$B$2:$O212,6,0)),""))</f>
        <v/>
      </c>
      <c r="H213" s="43" t="str">
        <f>IF($B213="","",IFERROR(IF(VLOOKUP($B213,$B$2:$O212,7,0)="","",VLOOKUP($B213,$B$2:$O212,7,0)),""))</f>
        <v/>
      </c>
      <c r="I213" s="43" t="str">
        <f>IF($B213="","",IFERROR(IF(VLOOKUP($B213,$B$2:$O212,8,0)="","",VLOOKUP($B213,$B$2:$O212,8,0)),""))</f>
        <v/>
      </c>
      <c r="J213" s="43" t="str">
        <f>IF($B213="","",IFERROR(IF(VLOOKUP($B213,$B$2:$O212,9,0)="","",VLOOKUP($B213,$B$2:$O212,9,0)),""))</f>
        <v/>
      </c>
      <c r="K213" s="43" t="str">
        <f>IF($B213="","",IFERROR(IF(VLOOKUP($B213,$B$2:$O212,10,0)="","",VLOOKUP($B213,$B$2:$O212,10,0)),""))</f>
        <v/>
      </c>
      <c r="L213" s="43" t="str">
        <f>IF($B213="","",IFERROR(IF(VLOOKUP($B213,$B$2:$O212,11,0)="","",VLOOKUP($B213,$B$2:$O212,11,0)),""))</f>
        <v/>
      </c>
      <c r="M213" s="43" t="str">
        <f>IF($B213="","",IFERROR(IF(VLOOKUP($B213,$B$2:$O212,12,0)="","",VLOOKUP($B213,$B$2:$O212,12,0)),""))</f>
        <v/>
      </c>
      <c r="N213" s="43" t="str">
        <f>IF($B213="","",IFERROR(IF(VLOOKUP($B213,$B$2:$O212,13,0)="","",VLOOKUP($B213,$B$2:$O212,13,0)),""))</f>
        <v/>
      </c>
      <c r="O213" s="43" t="str">
        <f>IF($B213="","",IFERROR(IF(VLOOKUP($B213,$B$2:$O212,14,0)="","",VLOOKUP($B213,$B$2:$O212,14,0)),""))</f>
        <v/>
      </c>
    </row>
    <row r="214" spans="1:15" x14ac:dyDescent="0.25">
      <c r="A214" t="str" cm="1">
        <f t="array" ref="A214">IF(OR(B214="",E214=""),"",CONCATENATE(IFERROR(IF(SEARCH(B214,_xlfn.TEXTJOIN(",",TRUE,IF(E$2:E213=E214,B$2:B213,"")))&gt;0,"Duplikát parametru","Parametr OK"),"Parametr OK"),"; ",MATCH(B214,B:B,0)))</f>
        <v/>
      </c>
      <c r="B214" t="str">
        <f>IF('CZ Alfanumerické hodnoty'!B214="","",VLOOKUP('CZ Alfanumerické hodnoty'!B214,'Parametry a typy produktů'!C:E,3,0))</f>
        <v/>
      </c>
      <c r="C214" s="13" t="str" cm="1">
        <f t="array" ref="C214">IF(A214="","",_xlfn.XLOOKUP(B214,'Parametry a typy produktů'!E:E,'Parametry a typy produktů'!A:B,"Parametr nenalezen"))</f>
        <v/>
      </c>
      <c r="E214" s="30" t="str">
        <f>IF('CZ Alfanumerické hodnoty'!B214="","",HLOOKUP('CZ Alfanumerické hodnoty'!E214,'Parametry a typy produktů'!$F$1:$CW$3,3,0))</f>
        <v/>
      </c>
      <c r="F214" s="43" t="str">
        <f>IF($B214="","",IFERROR(IF(VLOOKUP($B214,$B$2:$O213,5,0)="","",VLOOKUP($B214,$B$2:$O213,5,0)),""))</f>
        <v/>
      </c>
      <c r="G214" s="43" t="str">
        <f>IF($B214="","",IFERROR(IF(VLOOKUP($B214,$B$2:$O213,6,0)="","",VLOOKUP($B214,$B$2:$O213,6,0)),""))</f>
        <v/>
      </c>
      <c r="H214" s="43" t="str">
        <f>IF($B214="","",IFERROR(IF(VLOOKUP($B214,$B$2:$O213,7,0)="","",VLOOKUP($B214,$B$2:$O213,7,0)),""))</f>
        <v/>
      </c>
      <c r="I214" s="43" t="str">
        <f>IF($B214="","",IFERROR(IF(VLOOKUP($B214,$B$2:$O213,8,0)="","",VLOOKUP($B214,$B$2:$O213,8,0)),""))</f>
        <v/>
      </c>
      <c r="J214" s="43" t="str">
        <f>IF($B214="","",IFERROR(IF(VLOOKUP($B214,$B$2:$O213,9,0)="","",VLOOKUP($B214,$B$2:$O213,9,0)),""))</f>
        <v/>
      </c>
      <c r="K214" s="43" t="str">
        <f>IF($B214="","",IFERROR(IF(VLOOKUP($B214,$B$2:$O213,10,0)="","",VLOOKUP($B214,$B$2:$O213,10,0)),""))</f>
        <v/>
      </c>
      <c r="L214" s="43" t="str">
        <f>IF($B214="","",IFERROR(IF(VLOOKUP($B214,$B$2:$O213,11,0)="","",VLOOKUP($B214,$B$2:$O213,11,0)),""))</f>
        <v/>
      </c>
      <c r="M214" s="43" t="str">
        <f>IF($B214="","",IFERROR(IF(VLOOKUP($B214,$B$2:$O213,12,0)="","",VLOOKUP($B214,$B$2:$O213,12,0)),""))</f>
        <v/>
      </c>
      <c r="N214" s="43" t="str">
        <f>IF($B214="","",IFERROR(IF(VLOOKUP($B214,$B$2:$O213,13,0)="","",VLOOKUP($B214,$B$2:$O213,13,0)),""))</f>
        <v/>
      </c>
      <c r="O214" s="43" t="str">
        <f>IF($B214="","",IFERROR(IF(VLOOKUP($B214,$B$2:$O213,14,0)="","",VLOOKUP($B214,$B$2:$O213,14,0)),""))</f>
        <v/>
      </c>
    </row>
    <row r="215" spans="1:15" x14ac:dyDescent="0.25">
      <c r="A215" t="str" cm="1">
        <f t="array" ref="A215">IF(OR(B215="",E215=""),"",CONCATENATE(IFERROR(IF(SEARCH(B215,_xlfn.TEXTJOIN(",",TRUE,IF(E$2:E214=E215,B$2:B214,"")))&gt;0,"Duplikát parametru","Parametr OK"),"Parametr OK"),"; ",MATCH(B215,B:B,0)))</f>
        <v/>
      </c>
      <c r="B215" t="str">
        <f>IF('CZ Alfanumerické hodnoty'!B215="","",VLOOKUP('CZ Alfanumerické hodnoty'!B215,'Parametry a typy produktů'!C:E,3,0))</f>
        <v/>
      </c>
      <c r="C215" s="13" t="str" cm="1">
        <f t="array" ref="C215">IF(A215="","",_xlfn.XLOOKUP(B215,'Parametry a typy produktů'!E:E,'Parametry a typy produktů'!A:B,"Parametr nenalezen"))</f>
        <v/>
      </c>
      <c r="E215" s="30" t="str">
        <f>IF('CZ Alfanumerické hodnoty'!B215="","",HLOOKUP('CZ Alfanumerické hodnoty'!E215,'Parametry a typy produktů'!$F$1:$CW$3,3,0))</f>
        <v/>
      </c>
      <c r="F215" s="43" t="str">
        <f>IF($B215="","",IFERROR(IF(VLOOKUP($B215,$B$2:$O214,5,0)="","",VLOOKUP($B215,$B$2:$O214,5,0)),""))</f>
        <v/>
      </c>
      <c r="G215" s="43" t="str">
        <f>IF($B215="","",IFERROR(IF(VLOOKUP($B215,$B$2:$O214,6,0)="","",VLOOKUP($B215,$B$2:$O214,6,0)),""))</f>
        <v/>
      </c>
      <c r="H215" s="43" t="str">
        <f>IF($B215="","",IFERROR(IF(VLOOKUP($B215,$B$2:$O214,7,0)="","",VLOOKUP($B215,$B$2:$O214,7,0)),""))</f>
        <v/>
      </c>
      <c r="I215" s="43" t="str">
        <f>IF($B215="","",IFERROR(IF(VLOOKUP($B215,$B$2:$O214,8,0)="","",VLOOKUP($B215,$B$2:$O214,8,0)),""))</f>
        <v/>
      </c>
      <c r="J215" s="43" t="str">
        <f>IF($B215="","",IFERROR(IF(VLOOKUP($B215,$B$2:$O214,9,0)="","",VLOOKUP($B215,$B$2:$O214,9,0)),""))</f>
        <v/>
      </c>
      <c r="K215" s="43" t="str">
        <f>IF($B215="","",IFERROR(IF(VLOOKUP($B215,$B$2:$O214,10,0)="","",VLOOKUP($B215,$B$2:$O214,10,0)),""))</f>
        <v/>
      </c>
      <c r="L215" s="43" t="str">
        <f>IF($B215="","",IFERROR(IF(VLOOKUP($B215,$B$2:$O214,11,0)="","",VLOOKUP($B215,$B$2:$O214,11,0)),""))</f>
        <v/>
      </c>
      <c r="M215" s="43" t="str">
        <f>IF($B215="","",IFERROR(IF(VLOOKUP($B215,$B$2:$O214,12,0)="","",VLOOKUP($B215,$B$2:$O214,12,0)),""))</f>
        <v/>
      </c>
      <c r="N215" s="43" t="str">
        <f>IF($B215="","",IFERROR(IF(VLOOKUP($B215,$B$2:$O214,13,0)="","",VLOOKUP($B215,$B$2:$O214,13,0)),""))</f>
        <v/>
      </c>
      <c r="O215" s="43" t="str">
        <f>IF($B215="","",IFERROR(IF(VLOOKUP($B215,$B$2:$O214,14,0)="","",VLOOKUP($B215,$B$2:$O214,14,0)),""))</f>
        <v/>
      </c>
    </row>
    <row r="216" spans="1:15" x14ac:dyDescent="0.25">
      <c r="A216" t="str" cm="1">
        <f t="array" ref="A216">IF(OR(B216="",E216=""),"",CONCATENATE(IFERROR(IF(SEARCH(B216,_xlfn.TEXTJOIN(",",TRUE,IF(E$2:E215=E216,B$2:B215,"")))&gt;0,"Duplikát parametru","Parametr OK"),"Parametr OK"),"; ",MATCH(B216,B:B,0)))</f>
        <v/>
      </c>
      <c r="B216" t="str">
        <f>IF('CZ Alfanumerické hodnoty'!B216="","",VLOOKUP('CZ Alfanumerické hodnoty'!B216,'Parametry a typy produktů'!C:E,3,0))</f>
        <v/>
      </c>
      <c r="C216" s="13" t="str" cm="1">
        <f t="array" ref="C216">IF(A216="","",_xlfn.XLOOKUP(B216,'Parametry a typy produktů'!E:E,'Parametry a typy produktů'!A:B,"Parametr nenalezen"))</f>
        <v/>
      </c>
      <c r="E216" s="30" t="str">
        <f>IF('CZ Alfanumerické hodnoty'!B216="","",HLOOKUP('CZ Alfanumerické hodnoty'!E216,'Parametry a typy produktů'!$F$1:$CW$3,3,0))</f>
        <v/>
      </c>
      <c r="F216" s="43" t="str">
        <f>IF($B216="","",IFERROR(IF(VLOOKUP($B216,$B$2:$O215,5,0)="","",VLOOKUP($B216,$B$2:$O215,5,0)),""))</f>
        <v/>
      </c>
      <c r="G216" s="43" t="str">
        <f>IF($B216="","",IFERROR(IF(VLOOKUP($B216,$B$2:$O215,6,0)="","",VLOOKUP($B216,$B$2:$O215,6,0)),""))</f>
        <v/>
      </c>
      <c r="H216" s="43" t="str">
        <f>IF($B216="","",IFERROR(IF(VLOOKUP($B216,$B$2:$O215,7,0)="","",VLOOKUP($B216,$B$2:$O215,7,0)),""))</f>
        <v/>
      </c>
      <c r="I216" s="43" t="str">
        <f>IF($B216="","",IFERROR(IF(VLOOKUP($B216,$B$2:$O215,8,0)="","",VLOOKUP($B216,$B$2:$O215,8,0)),""))</f>
        <v/>
      </c>
      <c r="J216" s="43" t="str">
        <f>IF($B216="","",IFERROR(IF(VLOOKUP($B216,$B$2:$O215,9,0)="","",VLOOKUP($B216,$B$2:$O215,9,0)),""))</f>
        <v/>
      </c>
      <c r="K216" s="43" t="str">
        <f>IF($B216="","",IFERROR(IF(VLOOKUP($B216,$B$2:$O215,10,0)="","",VLOOKUP($B216,$B$2:$O215,10,0)),""))</f>
        <v/>
      </c>
      <c r="L216" s="43" t="str">
        <f>IF($B216="","",IFERROR(IF(VLOOKUP($B216,$B$2:$O215,11,0)="","",VLOOKUP($B216,$B$2:$O215,11,0)),""))</f>
        <v/>
      </c>
      <c r="M216" s="43" t="str">
        <f>IF($B216="","",IFERROR(IF(VLOOKUP($B216,$B$2:$O215,12,0)="","",VLOOKUP($B216,$B$2:$O215,12,0)),""))</f>
        <v/>
      </c>
      <c r="N216" s="43" t="str">
        <f>IF($B216="","",IFERROR(IF(VLOOKUP($B216,$B$2:$O215,13,0)="","",VLOOKUP($B216,$B$2:$O215,13,0)),""))</f>
        <v/>
      </c>
      <c r="O216" s="43" t="str">
        <f>IF($B216="","",IFERROR(IF(VLOOKUP($B216,$B$2:$O215,14,0)="","",VLOOKUP($B216,$B$2:$O215,14,0)),""))</f>
        <v/>
      </c>
    </row>
    <row r="217" spans="1:15" x14ac:dyDescent="0.25">
      <c r="A217" t="str" cm="1">
        <f t="array" ref="A217">IF(OR(B217="",E217=""),"",CONCATENATE(IFERROR(IF(SEARCH(B217,_xlfn.TEXTJOIN(",",TRUE,IF(E$2:E216=E217,B$2:B216,"")))&gt;0,"Duplikát parametru","Parametr OK"),"Parametr OK"),"; ",MATCH(B217,B:B,0)))</f>
        <v/>
      </c>
      <c r="B217" t="str">
        <f>IF('CZ Alfanumerické hodnoty'!B217="","",VLOOKUP('CZ Alfanumerické hodnoty'!B217,'Parametry a typy produktů'!C:E,3,0))</f>
        <v/>
      </c>
      <c r="C217" s="13" t="str" cm="1">
        <f t="array" ref="C217">IF(A217="","",_xlfn.XLOOKUP(B217,'Parametry a typy produktů'!E:E,'Parametry a typy produktů'!A:B,"Parametr nenalezen"))</f>
        <v/>
      </c>
      <c r="E217" s="30" t="str">
        <f>IF('CZ Alfanumerické hodnoty'!B217="","",HLOOKUP('CZ Alfanumerické hodnoty'!E217,'Parametry a typy produktů'!$F$1:$CW$3,3,0))</f>
        <v/>
      </c>
      <c r="F217" s="43" t="str">
        <f>IF($B217="","",IFERROR(IF(VLOOKUP($B217,$B$2:$O216,5,0)="","",VLOOKUP($B217,$B$2:$O216,5,0)),""))</f>
        <v/>
      </c>
      <c r="G217" s="43" t="str">
        <f>IF($B217="","",IFERROR(IF(VLOOKUP($B217,$B$2:$O216,6,0)="","",VLOOKUP($B217,$B$2:$O216,6,0)),""))</f>
        <v/>
      </c>
      <c r="H217" s="43" t="str">
        <f>IF($B217="","",IFERROR(IF(VLOOKUP($B217,$B$2:$O216,7,0)="","",VLOOKUP($B217,$B$2:$O216,7,0)),""))</f>
        <v/>
      </c>
      <c r="I217" s="43" t="str">
        <f>IF($B217="","",IFERROR(IF(VLOOKUP($B217,$B$2:$O216,8,0)="","",VLOOKUP($B217,$B$2:$O216,8,0)),""))</f>
        <v/>
      </c>
      <c r="J217" s="43" t="str">
        <f>IF($B217="","",IFERROR(IF(VLOOKUP($B217,$B$2:$O216,9,0)="","",VLOOKUP($B217,$B$2:$O216,9,0)),""))</f>
        <v/>
      </c>
      <c r="K217" s="43" t="str">
        <f>IF($B217="","",IFERROR(IF(VLOOKUP($B217,$B$2:$O216,10,0)="","",VLOOKUP($B217,$B$2:$O216,10,0)),""))</f>
        <v/>
      </c>
      <c r="L217" s="43" t="str">
        <f>IF($B217="","",IFERROR(IF(VLOOKUP($B217,$B$2:$O216,11,0)="","",VLOOKUP($B217,$B$2:$O216,11,0)),""))</f>
        <v/>
      </c>
      <c r="M217" s="43" t="str">
        <f>IF($B217="","",IFERROR(IF(VLOOKUP($B217,$B$2:$O216,12,0)="","",VLOOKUP($B217,$B$2:$O216,12,0)),""))</f>
        <v/>
      </c>
      <c r="N217" s="43" t="str">
        <f>IF($B217="","",IFERROR(IF(VLOOKUP($B217,$B$2:$O216,13,0)="","",VLOOKUP($B217,$B$2:$O216,13,0)),""))</f>
        <v/>
      </c>
      <c r="O217" s="43" t="str">
        <f>IF($B217="","",IFERROR(IF(VLOOKUP($B217,$B$2:$O216,14,0)="","",VLOOKUP($B217,$B$2:$O216,14,0)),""))</f>
        <v/>
      </c>
    </row>
    <row r="218" spans="1:15" x14ac:dyDescent="0.25">
      <c r="A218" t="str" cm="1">
        <f t="array" ref="A218">IF(OR(B218="",E218=""),"",CONCATENATE(IFERROR(IF(SEARCH(B218,_xlfn.TEXTJOIN(",",TRUE,IF(E$2:E217=E218,B$2:B217,"")))&gt;0,"Duplikát parametru","Parametr OK"),"Parametr OK"),"; ",MATCH(B218,B:B,0)))</f>
        <v/>
      </c>
      <c r="B218" t="str">
        <f>IF('CZ Alfanumerické hodnoty'!B218="","",VLOOKUP('CZ Alfanumerické hodnoty'!B218,'Parametry a typy produktů'!C:E,3,0))</f>
        <v/>
      </c>
      <c r="C218" s="13" t="str" cm="1">
        <f t="array" ref="C218">IF(A218="","",_xlfn.XLOOKUP(B218,'Parametry a typy produktů'!E:E,'Parametry a typy produktů'!A:B,"Parametr nenalezen"))</f>
        <v/>
      </c>
      <c r="E218" s="30" t="str">
        <f>IF('CZ Alfanumerické hodnoty'!B218="","",HLOOKUP('CZ Alfanumerické hodnoty'!E218,'Parametry a typy produktů'!$F$1:$CW$3,3,0))</f>
        <v/>
      </c>
      <c r="F218" s="43" t="str">
        <f>IF($B218="","",IFERROR(IF(VLOOKUP($B218,$B$2:$O217,5,0)="","",VLOOKUP($B218,$B$2:$O217,5,0)),""))</f>
        <v/>
      </c>
      <c r="G218" s="43" t="str">
        <f>IF($B218="","",IFERROR(IF(VLOOKUP($B218,$B$2:$O217,6,0)="","",VLOOKUP($B218,$B$2:$O217,6,0)),""))</f>
        <v/>
      </c>
      <c r="H218" s="43" t="str">
        <f>IF($B218="","",IFERROR(IF(VLOOKUP($B218,$B$2:$O217,7,0)="","",VLOOKUP($B218,$B$2:$O217,7,0)),""))</f>
        <v/>
      </c>
      <c r="I218" s="43" t="str">
        <f>IF($B218="","",IFERROR(IF(VLOOKUP($B218,$B$2:$O217,8,0)="","",VLOOKUP($B218,$B$2:$O217,8,0)),""))</f>
        <v/>
      </c>
      <c r="J218" s="43" t="str">
        <f>IF($B218="","",IFERROR(IF(VLOOKUP($B218,$B$2:$O217,9,0)="","",VLOOKUP($B218,$B$2:$O217,9,0)),""))</f>
        <v/>
      </c>
      <c r="K218" s="43" t="str">
        <f>IF($B218="","",IFERROR(IF(VLOOKUP($B218,$B$2:$O217,10,0)="","",VLOOKUP($B218,$B$2:$O217,10,0)),""))</f>
        <v/>
      </c>
      <c r="L218" s="43" t="str">
        <f>IF($B218="","",IFERROR(IF(VLOOKUP($B218,$B$2:$O217,11,0)="","",VLOOKUP($B218,$B$2:$O217,11,0)),""))</f>
        <v/>
      </c>
      <c r="M218" s="43" t="str">
        <f>IF($B218="","",IFERROR(IF(VLOOKUP($B218,$B$2:$O217,12,0)="","",VLOOKUP($B218,$B$2:$O217,12,0)),""))</f>
        <v/>
      </c>
      <c r="N218" s="43" t="str">
        <f>IF($B218="","",IFERROR(IF(VLOOKUP($B218,$B$2:$O217,13,0)="","",VLOOKUP($B218,$B$2:$O217,13,0)),""))</f>
        <v/>
      </c>
      <c r="O218" s="43" t="str">
        <f>IF($B218="","",IFERROR(IF(VLOOKUP($B218,$B$2:$O217,14,0)="","",VLOOKUP($B218,$B$2:$O217,14,0)),""))</f>
        <v/>
      </c>
    </row>
    <row r="219" spans="1:15" x14ac:dyDescent="0.25">
      <c r="A219" t="str" cm="1">
        <f t="array" ref="A219">IF(OR(B219="",E219=""),"",CONCATENATE(IFERROR(IF(SEARCH(B219,_xlfn.TEXTJOIN(",",TRUE,IF(E$2:E218=E219,B$2:B218,"")))&gt;0,"Duplikát parametru","Parametr OK"),"Parametr OK"),"; ",MATCH(B219,B:B,0)))</f>
        <v/>
      </c>
      <c r="B219" t="str">
        <f>IF('CZ Alfanumerické hodnoty'!B219="","",VLOOKUP('CZ Alfanumerické hodnoty'!B219,'Parametry a typy produktů'!C:E,3,0))</f>
        <v/>
      </c>
      <c r="C219" s="13" t="str" cm="1">
        <f t="array" ref="C219">IF(A219="","",_xlfn.XLOOKUP(B219,'Parametry a typy produktů'!E:E,'Parametry a typy produktů'!A:B,"Parametr nenalezen"))</f>
        <v/>
      </c>
      <c r="E219" s="30" t="str">
        <f>IF('CZ Alfanumerické hodnoty'!B219="","",HLOOKUP('CZ Alfanumerické hodnoty'!E219,'Parametry a typy produktů'!$F$1:$CW$3,3,0))</f>
        <v/>
      </c>
      <c r="F219" s="43" t="str">
        <f>IF($B219="","",IFERROR(IF(VLOOKUP($B219,$B$2:$O218,5,0)="","",VLOOKUP($B219,$B$2:$O218,5,0)),""))</f>
        <v/>
      </c>
      <c r="G219" s="43" t="str">
        <f>IF($B219="","",IFERROR(IF(VLOOKUP($B219,$B$2:$O218,6,0)="","",VLOOKUP($B219,$B$2:$O218,6,0)),""))</f>
        <v/>
      </c>
      <c r="H219" s="43" t="str">
        <f>IF($B219="","",IFERROR(IF(VLOOKUP($B219,$B$2:$O218,7,0)="","",VLOOKUP($B219,$B$2:$O218,7,0)),""))</f>
        <v/>
      </c>
      <c r="I219" s="43" t="str">
        <f>IF($B219="","",IFERROR(IF(VLOOKUP($B219,$B$2:$O218,8,0)="","",VLOOKUP($B219,$B$2:$O218,8,0)),""))</f>
        <v/>
      </c>
      <c r="J219" s="43" t="str">
        <f>IF($B219="","",IFERROR(IF(VLOOKUP($B219,$B$2:$O218,9,0)="","",VLOOKUP($B219,$B$2:$O218,9,0)),""))</f>
        <v/>
      </c>
      <c r="K219" s="43" t="str">
        <f>IF($B219="","",IFERROR(IF(VLOOKUP($B219,$B$2:$O218,10,0)="","",VLOOKUP($B219,$B$2:$O218,10,0)),""))</f>
        <v/>
      </c>
      <c r="L219" s="43" t="str">
        <f>IF($B219="","",IFERROR(IF(VLOOKUP($B219,$B$2:$O218,11,0)="","",VLOOKUP($B219,$B$2:$O218,11,0)),""))</f>
        <v/>
      </c>
      <c r="M219" s="43" t="str">
        <f>IF($B219="","",IFERROR(IF(VLOOKUP($B219,$B$2:$O218,12,0)="","",VLOOKUP($B219,$B$2:$O218,12,0)),""))</f>
        <v/>
      </c>
      <c r="N219" s="43" t="str">
        <f>IF($B219="","",IFERROR(IF(VLOOKUP($B219,$B$2:$O218,13,0)="","",VLOOKUP($B219,$B$2:$O218,13,0)),""))</f>
        <v/>
      </c>
      <c r="O219" s="43" t="str">
        <f>IF($B219="","",IFERROR(IF(VLOOKUP($B219,$B$2:$O218,14,0)="","",VLOOKUP($B219,$B$2:$O218,14,0)),""))</f>
        <v/>
      </c>
    </row>
    <row r="220" spans="1:15" x14ac:dyDescent="0.25">
      <c r="A220" t="str" cm="1">
        <f t="array" ref="A220">IF(OR(B220="",E220=""),"",CONCATENATE(IFERROR(IF(SEARCH(B220,_xlfn.TEXTJOIN(",",TRUE,IF(E$2:E219=E220,B$2:B219,"")))&gt;0,"Duplikát parametru","Parametr OK"),"Parametr OK"),"; ",MATCH(B220,B:B,0)))</f>
        <v/>
      </c>
      <c r="B220" t="str">
        <f>IF('CZ Alfanumerické hodnoty'!B220="","",VLOOKUP('CZ Alfanumerické hodnoty'!B220,'Parametry a typy produktů'!C:E,3,0))</f>
        <v/>
      </c>
      <c r="C220" s="13" t="str" cm="1">
        <f t="array" ref="C220">IF(A220="","",_xlfn.XLOOKUP(B220,'Parametry a typy produktů'!E:E,'Parametry a typy produktů'!A:B,"Parametr nenalezen"))</f>
        <v/>
      </c>
      <c r="E220" s="30" t="str">
        <f>IF('CZ Alfanumerické hodnoty'!B220="","",HLOOKUP('CZ Alfanumerické hodnoty'!E220,'Parametry a typy produktů'!$F$1:$CW$3,3,0))</f>
        <v/>
      </c>
      <c r="F220" s="43" t="str">
        <f>IF($B220="","",IFERROR(IF(VLOOKUP($B220,$B$2:$O219,5,0)="","",VLOOKUP($B220,$B$2:$O219,5,0)),""))</f>
        <v/>
      </c>
      <c r="G220" s="43" t="str">
        <f>IF($B220="","",IFERROR(IF(VLOOKUP($B220,$B$2:$O219,6,0)="","",VLOOKUP($B220,$B$2:$O219,6,0)),""))</f>
        <v/>
      </c>
      <c r="H220" s="43" t="str">
        <f>IF($B220="","",IFERROR(IF(VLOOKUP($B220,$B$2:$O219,7,0)="","",VLOOKUP($B220,$B$2:$O219,7,0)),""))</f>
        <v/>
      </c>
      <c r="I220" s="43" t="str">
        <f>IF($B220="","",IFERROR(IF(VLOOKUP($B220,$B$2:$O219,8,0)="","",VLOOKUP($B220,$B$2:$O219,8,0)),""))</f>
        <v/>
      </c>
      <c r="J220" s="43" t="str">
        <f>IF($B220="","",IFERROR(IF(VLOOKUP($B220,$B$2:$O219,9,0)="","",VLOOKUP($B220,$B$2:$O219,9,0)),""))</f>
        <v/>
      </c>
      <c r="K220" s="43" t="str">
        <f>IF($B220="","",IFERROR(IF(VLOOKUP($B220,$B$2:$O219,10,0)="","",VLOOKUP($B220,$B$2:$O219,10,0)),""))</f>
        <v/>
      </c>
      <c r="L220" s="43" t="str">
        <f>IF($B220="","",IFERROR(IF(VLOOKUP($B220,$B$2:$O219,11,0)="","",VLOOKUP($B220,$B$2:$O219,11,0)),""))</f>
        <v/>
      </c>
      <c r="M220" s="43" t="str">
        <f>IF($B220="","",IFERROR(IF(VLOOKUP($B220,$B$2:$O219,12,0)="","",VLOOKUP($B220,$B$2:$O219,12,0)),""))</f>
        <v/>
      </c>
      <c r="N220" s="43" t="str">
        <f>IF($B220="","",IFERROR(IF(VLOOKUP($B220,$B$2:$O219,13,0)="","",VLOOKUP($B220,$B$2:$O219,13,0)),""))</f>
        <v/>
      </c>
      <c r="O220" s="43" t="str">
        <f>IF($B220="","",IFERROR(IF(VLOOKUP($B220,$B$2:$O219,14,0)="","",VLOOKUP($B220,$B$2:$O219,14,0)),""))</f>
        <v/>
      </c>
    </row>
    <row r="221" spans="1:15" x14ac:dyDescent="0.25">
      <c r="A221" t="str" cm="1">
        <f t="array" ref="A221">IF(OR(B221="",E221=""),"",CONCATENATE(IFERROR(IF(SEARCH(B221,_xlfn.TEXTJOIN(",",TRUE,IF(E$2:E220=E221,B$2:B220,"")))&gt;0,"Duplikát parametru","Parametr OK"),"Parametr OK"),"; ",MATCH(B221,B:B,0)))</f>
        <v/>
      </c>
      <c r="B221" t="str">
        <f>IF('CZ Alfanumerické hodnoty'!B221="","",VLOOKUP('CZ Alfanumerické hodnoty'!B221,'Parametry a typy produktů'!C:E,3,0))</f>
        <v/>
      </c>
      <c r="C221" s="13" t="str" cm="1">
        <f t="array" ref="C221">IF(A221="","",_xlfn.XLOOKUP(B221,'Parametry a typy produktů'!E:E,'Parametry a typy produktů'!A:B,"Parametr nenalezen"))</f>
        <v/>
      </c>
      <c r="E221" s="30" t="str">
        <f>IF('CZ Alfanumerické hodnoty'!B221="","",HLOOKUP('CZ Alfanumerické hodnoty'!E221,'Parametry a typy produktů'!$F$1:$CW$3,3,0))</f>
        <v/>
      </c>
      <c r="F221" s="43" t="str">
        <f>IF($B221="","",IFERROR(IF(VLOOKUP($B221,$B$2:$O220,5,0)="","",VLOOKUP($B221,$B$2:$O220,5,0)),""))</f>
        <v/>
      </c>
      <c r="G221" s="43" t="str">
        <f>IF($B221="","",IFERROR(IF(VLOOKUP($B221,$B$2:$O220,6,0)="","",VLOOKUP($B221,$B$2:$O220,6,0)),""))</f>
        <v/>
      </c>
      <c r="H221" s="43" t="str">
        <f>IF($B221="","",IFERROR(IF(VLOOKUP($B221,$B$2:$O220,7,0)="","",VLOOKUP($B221,$B$2:$O220,7,0)),""))</f>
        <v/>
      </c>
      <c r="I221" s="43" t="str">
        <f>IF($B221="","",IFERROR(IF(VLOOKUP($B221,$B$2:$O220,8,0)="","",VLOOKUP($B221,$B$2:$O220,8,0)),""))</f>
        <v/>
      </c>
      <c r="J221" s="43" t="str">
        <f>IF($B221="","",IFERROR(IF(VLOOKUP($B221,$B$2:$O220,9,0)="","",VLOOKUP($B221,$B$2:$O220,9,0)),""))</f>
        <v/>
      </c>
      <c r="K221" s="43" t="str">
        <f>IF($B221="","",IFERROR(IF(VLOOKUP($B221,$B$2:$O220,10,0)="","",VLOOKUP($B221,$B$2:$O220,10,0)),""))</f>
        <v/>
      </c>
      <c r="L221" s="43" t="str">
        <f>IF($B221="","",IFERROR(IF(VLOOKUP($B221,$B$2:$O220,11,0)="","",VLOOKUP($B221,$B$2:$O220,11,0)),""))</f>
        <v/>
      </c>
      <c r="M221" s="43" t="str">
        <f>IF($B221="","",IFERROR(IF(VLOOKUP($B221,$B$2:$O220,12,0)="","",VLOOKUP($B221,$B$2:$O220,12,0)),""))</f>
        <v/>
      </c>
      <c r="N221" s="43" t="str">
        <f>IF($B221="","",IFERROR(IF(VLOOKUP($B221,$B$2:$O220,13,0)="","",VLOOKUP($B221,$B$2:$O220,13,0)),""))</f>
        <v/>
      </c>
      <c r="O221" s="43" t="str">
        <f>IF($B221="","",IFERROR(IF(VLOOKUP($B221,$B$2:$O220,14,0)="","",VLOOKUP($B221,$B$2:$O220,14,0)),""))</f>
        <v/>
      </c>
    </row>
    <row r="222" spans="1:15" x14ac:dyDescent="0.25">
      <c r="A222" t="str" cm="1">
        <f t="array" ref="A222">IF(OR(B222="",E222=""),"",CONCATENATE(IFERROR(IF(SEARCH(B222,_xlfn.TEXTJOIN(",",TRUE,IF(E$2:E221=E222,B$2:B221,"")))&gt;0,"Duplikát parametru","Parametr OK"),"Parametr OK"),"; ",MATCH(B222,B:B,0)))</f>
        <v/>
      </c>
      <c r="B222" t="str">
        <f>IF('CZ Alfanumerické hodnoty'!B222="","",VLOOKUP('CZ Alfanumerické hodnoty'!B222,'Parametry a typy produktů'!C:E,3,0))</f>
        <v/>
      </c>
      <c r="C222" s="13" t="str" cm="1">
        <f t="array" ref="C222">IF(A222="","",_xlfn.XLOOKUP(B222,'Parametry a typy produktů'!E:E,'Parametry a typy produktů'!A:B,"Parametr nenalezen"))</f>
        <v/>
      </c>
      <c r="E222" s="30" t="str">
        <f>IF('CZ Alfanumerické hodnoty'!B222="","",HLOOKUP('CZ Alfanumerické hodnoty'!E222,'Parametry a typy produktů'!$F$1:$CW$3,3,0))</f>
        <v/>
      </c>
      <c r="F222" s="43" t="str">
        <f>IF($B222="","",IFERROR(IF(VLOOKUP($B222,$B$2:$O221,5,0)="","",VLOOKUP($B222,$B$2:$O221,5,0)),""))</f>
        <v/>
      </c>
      <c r="G222" s="43" t="str">
        <f>IF($B222="","",IFERROR(IF(VLOOKUP($B222,$B$2:$O221,6,0)="","",VLOOKUP($B222,$B$2:$O221,6,0)),""))</f>
        <v/>
      </c>
      <c r="H222" s="43" t="str">
        <f>IF($B222="","",IFERROR(IF(VLOOKUP($B222,$B$2:$O221,7,0)="","",VLOOKUP($B222,$B$2:$O221,7,0)),""))</f>
        <v/>
      </c>
      <c r="I222" s="43" t="str">
        <f>IF($B222="","",IFERROR(IF(VLOOKUP($B222,$B$2:$O221,8,0)="","",VLOOKUP($B222,$B$2:$O221,8,0)),""))</f>
        <v/>
      </c>
      <c r="J222" s="43" t="str">
        <f>IF($B222="","",IFERROR(IF(VLOOKUP($B222,$B$2:$O221,9,0)="","",VLOOKUP($B222,$B$2:$O221,9,0)),""))</f>
        <v/>
      </c>
      <c r="K222" s="43" t="str">
        <f>IF($B222="","",IFERROR(IF(VLOOKUP($B222,$B$2:$O221,10,0)="","",VLOOKUP($B222,$B$2:$O221,10,0)),""))</f>
        <v/>
      </c>
      <c r="L222" s="43" t="str">
        <f>IF($B222="","",IFERROR(IF(VLOOKUP($B222,$B$2:$O221,11,0)="","",VLOOKUP($B222,$B$2:$O221,11,0)),""))</f>
        <v/>
      </c>
      <c r="M222" s="43" t="str">
        <f>IF($B222="","",IFERROR(IF(VLOOKUP($B222,$B$2:$O221,12,0)="","",VLOOKUP($B222,$B$2:$O221,12,0)),""))</f>
        <v/>
      </c>
      <c r="N222" s="43" t="str">
        <f>IF($B222="","",IFERROR(IF(VLOOKUP($B222,$B$2:$O221,13,0)="","",VLOOKUP($B222,$B$2:$O221,13,0)),""))</f>
        <v/>
      </c>
      <c r="O222" s="43" t="str">
        <f>IF($B222="","",IFERROR(IF(VLOOKUP($B222,$B$2:$O221,14,0)="","",VLOOKUP($B222,$B$2:$O221,14,0)),""))</f>
        <v/>
      </c>
    </row>
    <row r="223" spans="1:15" x14ac:dyDescent="0.25">
      <c r="A223" t="str" cm="1">
        <f t="array" ref="A223">IF(OR(B223="",E223=""),"",CONCATENATE(IFERROR(IF(SEARCH(B223,_xlfn.TEXTJOIN(",",TRUE,IF(E$2:E222=E223,B$2:B222,"")))&gt;0,"Duplikát parametru","Parametr OK"),"Parametr OK"),"; ",MATCH(B223,B:B,0)))</f>
        <v/>
      </c>
      <c r="B223" t="str">
        <f>IF('CZ Alfanumerické hodnoty'!B223="","",VLOOKUP('CZ Alfanumerické hodnoty'!B223,'Parametry a typy produktů'!C:E,3,0))</f>
        <v/>
      </c>
      <c r="C223" s="13" t="str" cm="1">
        <f t="array" ref="C223">IF(A223="","",_xlfn.XLOOKUP(B223,'Parametry a typy produktů'!E:E,'Parametry a typy produktů'!A:B,"Parametr nenalezen"))</f>
        <v/>
      </c>
      <c r="E223" s="30" t="str">
        <f>IF('CZ Alfanumerické hodnoty'!B223="","",HLOOKUP('CZ Alfanumerické hodnoty'!E223,'Parametry a typy produktů'!$F$1:$CW$3,3,0))</f>
        <v/>
      </c>
      <c r="F223" s="43" t="str">
        <f>IF($B223="","",IFERROR(IF(VLOOKUP($B223,$B$2:$O222,5,0)="","",VLOOKUP($B223,$B$2:$O222,5,0)),""))</f>
        <v/>
      </c>
      <c r="G223" s="43" t="str">
        <f>IF($B223="","",IFERROR(IF(VLOOKUP($B223,$B$2:$O222,6,0)="","",VLOOKUP($B223,$B$2:$O222,6,0)),""))</f>
        <v/>
      </c>
      <c r="H223" s="43" t="str">
        <f>IF($B223="","",IFERROR(IF(VLOOKUP($B223,$B$2:$O222,7,0)="","",VLOOKUP($B223,$B$2:$O222,7,0)),""))</f>
        <v/>
      </c>
      <c r="I223" s="43" t="str">
        <f>IF($B223="","",IFERROR(IF(VLOOKUP($B223,$B$2:$O222,8,0)="","",VLOOKUP($B223,$B$2:$O222,8,0)),""))</f>
        <v/>
      </c>
      <c r="J223" s="43" t="str">
        <f>IF($B223="","",IFERROR(IF(VLOOKUP($B223,$B$2:$O222,9,0)="","",VLOOKUP($B223,$B$2:$O222,9,0)),""))</f>
        <v/>
      </c>
      <c r="K223" s="43" t="str">
        <f>IF($B223="","",IFERROR(IF(VLOOKUP($B223,$B$2:$O222,10,0)="","",VLOOKUP($B223,$B$2:$O222,10,0)),""))</f>
        <v/>
      </c>
      <c r="L223" s="43" t="str">
        <f>IF($B223="","",IFERROR(IF(VLOOKUP($B223,$B$2:$O222,11,0)="","",VLOOKUP($B223,$B$2:$O222,11,0)),""))</f>
        <v/>
      </c>
      <c r="M223" s="43" t="str">
        <f>IF($B223="","",IFERROR(IF(VLOOKUP($B223,$B$2:$O222,12,0)="","",VLOOKUP($B223,$B$2:$O222,12,0)),""))</f>
        <v/>
      </c>
      <c r="N223" s="43" t="str">
        <f>IF($B223="","",IFERROR(IF(VLOOKUP($B223,$B$2:$O222,13,0)="","",VLOOKUP($B223,$B$2:$O222,13,0)),""))</f>
        <v/>
      </c>
      <c r="O223" s="43" t="str">
        <f>IF($B223="","",IFERROR(IF(VLOOKUP($B223,$B$2:$O222,14,0)="","",VLOOKUP($B223,$B$2:$O222,14,0)),""))</f>
        <v/>
      </c>
    </row>
    <row r="224" spans="1:15" x14ac:dyDescent="0.25">
      <c r="A224" t="str" cm="1">
        <f t="array" ref="A224">IF(OR(B224="",E224=""),"",CONCATENATE(IFERROR(IF(SEARCH(B224,_xlfn.TEXTJOIN(",",TRUE,IF(E$2:E223=E224,B$2:B223,"")))&gt;0,"Duplikát parametru","Parametr OK"),"Parametr OK"),"; ",MATCH(B224,B:B,0)))</f>
        <v/>
      </c>
      <c r="B224" t="str">
        <f>IF('CZ Alfanumerické hodnoty'!B224="","",VLOOKUP('CZ Alfanumerické hodnoty'!B224,'Parametry a typy produktů'!C:E,3,0))</f>
        <v/>
      </c>
      <c r="C224" s="13" t="str" cm="1">
        <f t="array" ref="C224">IF(A224="","",_xlfn.XLOOKUP(B224,'Parametry a typy produktů'!E:E,'Parametry a typy produktů'!A:B,"Parametr nenalezen"))</f>
        <v/>
      </c>
      <c r="E224" s="30" t="str">
        <f>IF('CZ Alfanumerické hodnoty'!B224="","",HLOOKUP('CZ Alfanumerické hodnoty'!E224,'Parametry a typy produktů'!$F$1:$CW$3,3,0))</f>
        <v/>
      </c>
      <c r="F224" s="43" t="str">
        <f>IF($B224="","",IFERROR(IF(VLOOKUP($B224,$B$2:$O223,5,0)="","",VLOOKUP($B224,$B$2:$O223,5,0)),""))</f>
        <v/>
      </c>
      <c r="G224" s="43" t="str">
        <f>IF($B224="","",IFERROR(IF(VLOOKUP($B224,$B$2:$O223,6,0)="","",VLOOKUP($B224,$B$2:$O223,6,0)),""))</f>
        <v/>
      </c>
      <c r="H224" s="43" t="str">
        <f>IF($B224="","",IFERROR(IF(VLOOKUP($B224,$B$2:$O223,7,0)="","",VLOOKUP($B224,$B$2:$O223,7,0)),""))</f>
        <v/>
      </c>
      <c r="I224" s="43" t="str">
        <f>IF($B224="","",IFERROR(IF(VLOOKUP($B224,$B$2:$O223,8,0)="","",VLOOKUP($B224,$B$2:$O223,8,0)),""))</f>
        <v/>
      </c>
      <c r="J224" s="43" t="str">
        <f>IF($B224="","",IFERROR(IF(VLOOKUP($B224,$B$2:$O223,9,0)="","",VLOOKUP($B224,$B$2:$O223,9,0)),""))</f>
        <v/>
      </c>
      <c r="K224" s="43" t="str">
        <f>IF($B224="","",IFERROR(IF(VLOOKUP($B224,$B$2:$O223,10,0)="","",VLOOKUP($B224,$B$2:$O223,10,0)),""))</f>
        <v/>
      </c>
      <c r="L224" s="43" t="str">
        <f>IF($B224="","",IFERROR(IF(VLOOKUP($B224,$B$2:$O223,11,0)="","",VLOOKUP($B224,$B$2:$O223,11,0)),""))</f>
        <v/>
      </c>
      <c r="M224" s="43" t="str">
        <f>IF($B224="","",IFERROR(IF(VLOOKUP($B224,$B$2:$O223,12,0)="","",VLOOKUP($B224,$B$2:$O223,12,0)),""))</f>
        <v/>
      </c>
      <c r="N224" s="43" t="str">
        <f>IF($B224="","",IFERROR(IF(VLOOKUP($B224,$B$2:$O223,13,0)="","",VLOOKUP($B224,$B$2:$O223,13,0)),""))</f>
        <v/>
      </c>
      <c r="O224" s="43" t="str">
        <f>IF($B224="","",IFERROR(IF(VLOOKUP($B224,$B$2:$O223,14,0)="","",VLOOKUP($B224,$B$2:$O223,14,0)),""))</f>
        <v/>
      </c>
    </row>
    <row r="225" spans="1:15" x14ac:dyDescent="0.25">
      <c r="A225" t="str" cm="1">
        <f t="array" ref="A225">IF(OR(B225="",E225=""),"",CONCATENATE(IFERROR(IF(SEARCH(B225,_xlfn.TEXTJOIN(",",TRUE,IF(E$2:E224=E225,B$2:B224,"")))&gt;0,"Duplikát parametru","Parametr OK"),"Parametr OK"),"; ",MATCH(B225,B:B,0)))</f>
        <v/>
      </c>
      <c r="B225" t="str">
        <f>IF('CZ Alfanumerické hodnoty'!B225="","",VLOOKUP('CZ Alfanumerické hodnoty'!B225,'Parametry a typy produktů'!C:E,3,0))</f>
        <v/>
      </c>
      <c r="C225" s="13" t="str" cm="1">
        <f t="array" ref="C225">IF(A225="","",_xlfn.XLOOKUP(B225,'Parametry a typy produktů'!E:E,'Parametry a typy produktů'!A:B,"Parametr nenalezen"))</f>
        <v/>
      </c>
      <c r="E225" s="30" t="str">
        <f>IF('CZ Alfanumerické hodnoty'!B225="","",HLOOKUP('CZ Alfanumerické hodnoty'!E225,'Parametry a typy produktů'!$F$1:$CW$3,3,0))</f>
        <v/>
      </c>
      <c r="F225" s="43" t="str">
        <f>IF($B225="","",IFERROR(IF(VLOOKUP($B225,$B$2:$O224,5,0)="","",VLOOKUP($B225,$B$2:$O224,5,0)),""))</f>
        <v/>
      </c>
      <c r="G225" s="43" t="str">
        <f>IF($B225="","",IFERROR(IF(VLOOKUP($B225,$B$2:$O224,6,0)="","",VLOOKUP($B225,$B$2:$O224,6,0)),""))</f>
        <v/>
      </c>
      <c r="H225" s="43" t="str">
        <f>IF($B225="","",IFERROR(IF(VLOOKUP($B225,$B$2:$O224,7,0)="","",VLOOKUP($B225,$B$2:$O224,7,0)),""))</f>
        <v/>
      </c>
      <c r="I225" s="43" t="str">
        <f>IF($B225="","",IFERROR(IF(VLOOKUP($B225,$B$2:$O224,8,0)="","",VLOOKUP($B225,$B$2:$O224,8,0)),""))</f>
        <v/>
      </c>
      <c r="J225" s="43" t="str">
        <f>IF($B225="","",IFERROR(IF(VLOOKUP($B225,$B$2:$O224,9,0)="","",VLOOKUP($B225,$B$2:$O224,9,0)),""))</f>
        <v/>
      </c>
      <c r="K225" s="43" t="str">
        <f>IF($B225="","",IFERROR(IF(VLOOKUP($B225,$B$2:$O224,10,0)="","",VLOOKUP($B225,$B$2:$O224,10,0)),""))</f>
        <v/>
      </c>
      <c r="L225" s="43" t="str">
        <f>IF($B225="","",IFERROR(IF(VLOOKUP($B225,$B$2:$O224,11,0)="","",VLOOKUP($B225,$B$2:$O224,11,0)),""))</f>
        <v/>
      </c>
      <c r="M225" s="43" t="str">
        <f>IF($B225="","",IFERROR(IF(VLOOKUP($B225,$B$2:$O224,12,0)="","",VLOOKUP($B225,$B$2:$O224,12,0)),""))</f>
        <v/>
      </c>
      <c r="N225" s="43" t="str">
        <f>IF($B225="","",IFERROR(IF(VLOOKUP($B225,$B$2:$O224,13,0)="","",VLOOKUP($B225,$B$2:$O224,13,0)),""))</f>
        <v/>
      </c>
      <c r="O225" s="43" t="str">
        <f>IF($B225="","",IFERROR(IF(VLOOKUP($B225,$B$2:$O224,14,0)="","",VLOOKUP($B225,$B$2:$O224,14,0)),""))</f>
        <v/>
      </c>
    </row>
    <row r="226" spans="1:15" x14ac:dyDescent="0.25">
      <c r="A226" t="str" cm="1">
        <f t="array" ref="A226">IF(OR(B226="",E226=""),"",CONCATENATE(IFERROR(IF(SEARCH(B226,_xlfn.TEXTJOIN(",",TRUE,IF(E$2:E225=E226,B$2:B225,"")))&gt;0,"Duplikát parametru","Parametr OK"),"Parametr OK"),"; ",MATCH(B226,B:B,0)))</f>
        <v/>
      </c>
      <c r="B226" t="str">
        <f>IF('CZ Alfanumerické hodnoty'!B226="","",VLOOKUP('CZ Alfanumerické hodnoty'!B226,'Parametry a typy produktů'!C:E,3,0))</f>
        <v/>
      </c>
      <c r="C226" s="13" t="str" cm="1">
        <f t="array" ref="C226">IF(A226="","",_xlfn.XLOOKUP(B226,'Parametry a typy produktů'!E:E,'Parametry a typy produktů'!A:B,"Parametr nenalezen"))</f>
        <v/>
      </c>
      <c r="E226" s="30" t="str">
        <f>IF('CZ Alfanumerické hodnoty'!B226="","",HLOOKUP('CZ Alfanumerické hodnoty'!E226,'Parametry a typy produktů'!$F$1:$CW$3,3,0))</f>
        <v/>
      </c>
      <c r="F226" s="43" t="str">
        <f>IF($B226="","",IFERROR(IF(VLOOKUP($B226,$B$2:$O225,5,0)="","",VLOOKUP($B226,$B$2:$O225,5,0)),""))</f>
        <v/>
      </c>
      <c r="G226" s="43" t="str">
        <f>IF($B226="","",IFERROR(IF(VLOOKUP($B226,$B$2:$O225,6,0)="","",VLOOKUP($B226,$B$2:$O225,6,0)),""))</f>
        <v/>
      </c>
      <c r="H226" s="43" t="str">
        <f>IF($B226="","",IFERROR(IF(VLOOKUP($B226,$B$2:$O225,7,0)="","",VLOOKUP($B226,$B$2:$O225,7,0)),""))</f>
        <v/>
      </c>
      <c r="I226" s="43" t="str">
        <f>IF($B226="","",IFERROR(IF(VLOOKUP($B226,$B$2:$O225,8,0)="","",VLOOKUP($B226,$B$2:$O225,8,0)),""))</f>
        <v/>
      </c>
      <c r="J226" s="43" t="str">
        <f>IF($B226="","",IFERROR(IF(VLOOKUP($B226,$B$2:$O225,9,0)="","",VLOOKUP($B226,$B$2:$O225,9,0)),""))</f>
        <v/>
      </c>
      <c r="K226" s="43" t="str">
        <f>IF($B226="","",IFERROR(IF(VLOOKUP($B226,$B$2:$O225,10,0)="","",VLOOKUP($B226,$B$2:$O225,10,0)),""))</f>
        <v/>
      </c>
      <c r="L226" s="43" t="str">
        <f>IF($B226="","",IFERROR(IF(VLOOKUP($B226,$B$2:$O225,11,0)="","",VLOOKUP($B226,$B$2:$O225,11,0)),""))</f>
        <v/>
      </c>
      <c r="M226" s="43" t="str">
        <f>IF($B226="","",IFERROR(IF(VLOOKUP($B226,$B$2:$O225,12,0)="","",VLOOKUP($B226,$B$2:$O225,12,0)),""))</f>
        <v/>
      </c>
      <c r="N226" s="43" t="str">
        <f>IF($B226="","",IFERROR(IF(VLOOKUP($B226,$B$2:$O225,13,0)="","",VLOOKUP($B226,$B$2:$O225,13,0)),""))</f>
        <v/>
      </c>
      <c r="O226" s="43" t="str">
        <f>IF($B226="","",IFERROR(IF(VLOOKUP($B226,$B$2:$O225,14,0)="","",VLOOKUP($B226,$B$2:$O225,14,0)),""))</f>
        <v/>
      </c>
    </row>
    <row r="227" spans="1:15" x14ac:dyDescent="0.25">
      <c r="A227" t="str" cm="1">
        <f t="array" ref="A227">IF(OR(B227="",E227=""),"",CONCATENATE(IFERROR(IF(SEARCH(B227,_xlfn.TEXTJOIN(",",TRUE,IF(E$2:E226=E227,B$2:B226,"")))&gt;0,"Duplikát parametru","Parametr OK"),"Parametr OK"),"; ",MATCH(B227,B:B,0)))</f>
        <v/>
      </c>
      <c r="B227" t="str">
        <f>IF('CZ Alfanumerické hodnoty'!B227="","",VLOOKUP('CZ Alfanumerické hodnoty'!B227,'Parametry a typy produktů'!C:E,3,0))</f>
        <v/>
      </c>
      <c r="C227" s="13" t="str" cm="1">
        <f t="array" ref="C227">IF(A227="","",_xlfn.XLOOKUP(B227,'Parametry a typy produktů'!E:E,'Parametry a typy produktů'!A:B,"Parametr nenalezen"))</f>
        <v/>
      </c>
      <c r="E227" s="30" t="str">
        <f>IF('CZ Alfanumerické hodnoty'!B227="","",HLOOKUP('CZ Alfanumerické hodnoty'!E227,'Parametry a typy produktů'!$F$1:$CW$3,3,0))</f>
        <v/>
      </c>
      <c r="F227" s="43" t="str">
        <f>IF($B227="","",IFERROR(IF(VLOOKUP($B227,$B$2:$O226,5,0)="","",VLOOKUP($B227,$B$2:$O226,5,0)),""))</f>
        <v/>
      </c>
      <c r="G227" s="43" t="str">
        <f>IF($B227="","",IFERROR(IF(VLOOKUP($B227,$B$2:$O226,6,0)="","",VLOOKUP($B227,$B$2:$O226,6,0)),""))</f>
        <v/>
      </c>
      <c r="H227" s="43" t="str">
        <f>IF($B227="","",IFERROR(IF(VLOOKUP($B227,$B$2:$O226,7,0)="","",VLOOKUP($B227,$B$2:$O226,7,0)),""))</f>
        <v/>
      </c>
      <c r="I227" s="43" t="str">
        <f>IF($B227="","",IFERROR(IF(VLOOKUP($B227,$B$2:$O226,8,0)="","",VLOOKUP($B227,$B$2:$O226,8,0)),""))</f>
        <v/>
      </c>
      <c r="J227" s="43" t="str">
        <f>IF($B227="","",IFERROR(IF(VLOOKUP($B227,$B$2:$O226,9,0)="","",VLOOKUP($B227,$B$2:$O226,9,0)),""))</f>
        <v/>
      </c>
      <c r="K227" s="43" t="str">
        <f>IF($B227="","",IFERROR(IF(VLOOKUP($B227,$B$2:$O226,10,0)="","",VLOOKUP($B227,$B$2:$O226,10,0)),""))</f>
        <v/>
      </c>
      <c r="L227" s="43" t="str">
        <f>IF($B227="","",IFERROR(IF(VLOOKUP($B227,$B$2:$O226,11,0)="","",VLOOKUP($B227,$B$2:$O226,11,0)),""))</f>
        <v/>
      </c>
      <c r="M227" s="43" t="str">
        <f>IF($B227="","",IFERROR(IF(VLOOKUP($B227,$B$2:$O226,12,0)="","",VLOOKUP($B227,$B$2:$O226,12,0)),""))</f>
        <v/>
      </c>
      <c r="N227" s="43" t="str">
        <f>IF($B227="","",IFERROR(IF(VLOOKUP($B227,$B$2:$O226,13,0)="","",VLOOKUP($B227,$B$2:$O226,13,0)),""))</f>
        <v/>
      </c>
      <c r="O227" s="43" t="str">
        <f>IF($B227="","",IFERROR(IF(VLOOKUP($B227,$B$2:$O226,14,0)="","",VLOOKUP($B227,$B$2:$O226,14,0)),""))</f>
        <v/>
      </c>
    </row>
    <row r="228" spans="1:15" x14ac:dyDescent="0.25">
      <c r="A228" t="str" cm="1">
        <f t="array" ref="A228">IF(OR(B228="",E228=""),"",CONCATENATE(IFERROR(IF(SEARCH(B228,_xlfn.TEXTJOIN(",",TRUE,IF(E$2:E227=E228,B$2:B227,"")))&gt;0,"Duplikát parametru","Parametr OK"),"Parametr OK"),"; ",MATCH(B228,B:B,0)))</f>
        <v/>
      </c>
      <c r="B228" t="str">
        <f>IF('CZ Alfanumerické hodnoty'!B228="","",VLOOKUP('CZ Alfanumerické hodnoty'!B228,'Parametry a typy produktů'!C:E,3,0))</f>
        <v/>
      </c>
      <c r="C228" s="13" t="str" cm="1">
        <f t="array" ref="C228">IF(A228="","",_xlfn.XLOOKUP(B228,'Parametry a typy produktů'!E:E,'Parametry a typy produktů'!A:B,"Parametr nenalezen"))</f>
        <v/>
      </c>
      <c r="E228" s="30" t="str">
        <f>IF('CZ Alfanumerické hodnoty'!B228="","",HLOOKUP('CZ Alfanumerické hodnoty'!E228,'Parametry a typy produktů'!$F$1:$CW$3,3,0))</f>
        <v/>
      </c>
      <c r="F228" s="43" t="str">
        <f>IF($B228="","",IFERROR(IF(VLOOKUP($B228,$B$2:$O227,5,0)="","",VLOOKUP($B228,$B$2:$O227,5,0)),""))</f>
        <v/>
      </c>
      <c r="G228" s="43" t="str">
        <f>IF($B228="","",IFERROR(IF(VLOOKUP($B228,$B$2:$O227,6,0)="","",VLOOKUP($B228,$B$2:$O227,6,0)),""))</f>
        <v/>
      </c>
      <c r="H228" s="43" t="str">
        <f>IF($B228="","",IFERROR(IF(VLOOKUP($B228,$B$2:$O227,7,0)="","",VLOOKUP($B228,$B$2:$O227,7,0)),""))</f>
        <v/>
      </c>
      <c r="I228" s="43" t="str">
        <f>IF($B228="","",IFERROR(IF(VLOOKUP($B228,$B$2:$O227,8,0)="","",VLOOKUP($B228,$B$2:$O227,8,0)),""))</f>
        <v/>
      </c>
      <c r="J228" s="43" t="str">
        <f>IF($B228="","",IFERROR(IF(VLOOKUP($B228,$B$2:$O227,9,0)="","",VLOOKUP($B228,$B$2:$O227,9,0)),""))</f>
        <v/>
      </c>
      <c r="K228" s="43" t="str">
        <f>IF($B228="","",IFERROR(IF(VLOOKUP($B228,$B$2:$O227,10,0)="","",VLOOKUP($B228,$B$2:$O227,10,0)),""))</f>
        <v/>
      </c>
      <c r="L228" s="43" t="str">
        <f>IF($B228="","",IFERROR(IF(VLOOKUP($B228,$B$2:$O227,11,0)="","",VLOOKUP($B228,$B$2:$O227,11,0)),""))</f>
        <v/>
      </c>
      <c r="M228" s="43" t="str">
        <f>IF($B228="","",IFERROR(IF(VLOOKUP($B228,$B$2:$O227,12,0)="","",VLOOKUP($B228,$B$2:$O227,12,0)),""))</f>
        <v/>
      </c>
      <c r="N228" s="43" t="str">
        <f>IF($B228="","",IFERROR(IF(VLOOKUP($B228,$B$2:$O227,13,0)="","",VLOOKUP($B228,$B$2:$O227,13,0)),""))</f>
        <v/>
      </c>
      <c r="O228" s="43" t="str">
        <f>IF($B228="","",IFERROR(IF(VLOOKUP($B228,$B$2:$O227,14,0)="","",VLOOKUP($B228,$B$2:$O227,14,0)),""))</f>
        <v/>
      </c>
    </row>
    <row r="229" spans="1:15" x14ac:dyDescent="0.25">
      <c r="A229" t="str" cm="1">
        <f t="array" ref="A229">IF(OR(B229="",E229=""),"",CONCATENATE(IFERROR(IF(SEARCH(B229,_xlfn.TEXTJOIN(",",TRUE,IF(E$2:E228=E229,B$2:B228,"")))&gt;0,"Duplikát parametru","Parametr OK"),"Parametr OK"),"; ",MATCH(B229,B:B,0)))</f>
        <v/>
      </c>
      <c r="B229" t="str">
        <f>IF('CZ Alfanumerické hodnoty'!B229="","",VLOOKUP('CZ Alfanumerické hodnoty'!B229,'Parametry a typy produktů'!C:E,3,0))</f>
        <v/>
      </c>
      <c r="C229" s="13" t="str" cm="1">
        <f t="array" ref="C229">IF(A229="","",_xlfn.XLOOKUP(B229,'Parametry a typy produktů'!E:E,'Parametry a typy produktů'!A:B,"Parametr nenalezen"))</f>
        <v/>
      </c>
      <c r="E229" s="30" t="str">
        <f>IF('CZ Alfanumerické hodnoty'!B229="","",HLOOKUP('CZ Alfanumerické hodnoty'!E229,'Parametry a typy produktů'!$F$1:$CW$3,3,0))</f>
        <v/>
      </c>
      <c r="F229" s="43" t="str">
        <f>IF($B229="","",IFERROR(IF(VLOOKUP($B229,$B$2:$O228,5,0)="","",VLOOKUP($B229,$B$2:$O228,5,0)),""))</f>
        <v/>
      </c>
      <c r="G229" s="43" t="str">
        <f>IF($B229="","",IFERROR(IF(VLOOKUP($B229,$B$2:$O228,6,0)="","",VLOOKUP($B229,$B$2:$O228,6,0)),""))</f>
        <v/>
      </c>
      <c r="H229" s="43" t="str">
        <f>IF($B229="","",IFERROR(IF(VLOOKUP($B229,$B$2:$O228,7,0)="","",VLOOKUP($B229,$B$2:$O228,7,0)),""))</f>
        <v/>
      </c>
      <c r="I229" s="43" t="str">
        <f>IF($B229="","",IFERROR(IF(VLOOKUP($B229,$B$2:$O228,8,0)="","",VLOOKUP($B229,$B$2:$O228,8,0)),""))</f>
        <v/>
      </c>
      <c r="J229" s="43" t="str">
        <f>IF($B229="","",IFERROR(IF(VLOOKUP($B229,$B$2:$O228,9,0)="","",VLOOKUP($B229,$B$2:$O228,9,0)),""))</f>
        <v/>
      </c>
      <c r="K229" s="43" t="str">
        <f>IF($B229="","",IFERROR(IF(VLOOKUP($B229,$B$2:$O228,10,0)="","",VLOOKUP($B229,$B$2:$O228,10,0)),""))</f>
        <v/>
      </c>
      <c r="L229" s="43" t="str">
        <f>IF($B229="","",IFERROR(IF(VLOOKUP($B229,$B$2:$O228,11,0)="","",VLOOKUP($B229,$B$2:$O228,11,0)),""))</f>
        <v/>
      </c>
      <c r="M229" s="43" t="str">
        <f>IF($B229="","",IFERROR(IF(VLOOKUP($B229,$B$2:$O228,12,0)="","",VLOOKUP($B229,$B$2:$O228,12,0)),""))</f>
        <v/>
      </c>
      <c r="N229" s="43" t="str">
        <f>IF($B229="","",IFERROR(IF(VLOOKUP($B229,$B$2:$O228,13,0)="","",VLOOKUP($B229,$B$2:$O228,13,0)),""))</f>
        <v/>
      </c>
      <c r="O229" s="43" t="str">
        <f>IF($B229="","",IFERROR(IF(VLOOKUP($B229,$B$2:$O228,14,0)="","",VLOOKUP($B229,$B$2:$O228,14,0)),""))</f>
        <v/>
      </c>
    </row>
    <row r="230" spans="1:15" x14ac:dyDescent="0.25">
      <c r="A230" t="str" cm="1">
        <f t="array" ref="A230">IF(OR(B230="",E230=""),"",CONCATENATE(IFERROR(IF(SEARCH(B230,_xlfn.TEXTJOIN(",",TRUE,IF(E$2:E229=E230,B$2:B229,"")))&gt;0,"Duplikát parametru","Parametr OK"),"Parametr OK"),"; ",MATCH(B230,B:B,0)))</f>
        <v/>
      </c>
      <c r="B230" t="str">
        <f>IF('CZ Alfanumerické hodnoty'!B230="","",VLOOKUP('CZ Alfanumerické hodnoty'!B230,'Parametry a typy produktů'!C:E,3,0))</f>
        <v/>
      </c>
      <c r="C230" s="13" t="str" cm="1">
        <f t="array" ref="C230">IF(A230="","",_xlfn.XLOOKUP(B230,'Parametry a typy produktů'!E:E,'Parametry a typy produktů'!A:B,"Parametr nenalezen"))</f>
        <v/>
      </c>
      <c r="E230" s="30" t="str">
        <f>IF('CZ Alfanumerické hodnoty'!B230="","",HLOOKUP('CZ Alfanumerické hodnoty'!E230,'Parametry a typy produktů'!$F$1:$CW$3,3,0))</f>
        <v/>
      </c>
      <c r="F230" s="43" t="str">
        <f>IF($B230="","",IFERROR(IF(VLOOKUP($B230,$B$2:$O229,5,0)="","",VLOOKUP($B230,$B$2:$O229,5,0)),""))</f>
        <v/>
      </c>
      <c r="G230" s="43" t="str">
        <f>IF($B230="","",IFERROR(IF(VLOOKUP($B230,$B$2:$O229,6,0)="","",VLOOKUP($B230,$B$2:$O229,6,0)),""))</f>
        <v/>
      </c>
      <c r="H230" s="43" t="str">
        <f>IF($B230="","",IFERROR(IF(VLOOKUP($B230,$B$2:$O229,7,0)="","",VLOOKUP($B230,$B$2:$O229,7,0)),""))</f>
        <v/>
      </c>
      <c r="I230" s="43" t="str">
        <f>IF($B230="","",IFERROR(IF(VLOOKUP($B230,$B$2:$O229,8,0)="","",VLOOKUP($B230,$B$2:$O229,8,0)),""))</f>
        <v/>
      </c>
      <c r="J230" s="43" t="str">
        <f>IF($B230="","",IFERROR(IF(VLOOKUP($B230,$B$2:$O229,9,0)="","",VLOOKUP($B230,$B$2:$O229,9,0)),""))</f>
        <v/>
      </c>
      <c r="K230" s="43" t="str">
        <f>IF($B230="","",IFERROR(IF(VLOOKUP($B230,$B$2:$O229,10,0)="","",VLOOKUP($B230,$B$2:$O229,10,0)),""))</f>
        <v/>
      </c>
      <c r="L230" s="43" t="str">
        <f>IF($B230="","",IFERROR(IF(VLOOKUP($B230,$B$2:$O229,11,0)="","",VLOOKUP($B230,$B$2:$O229,11,0)),""))</f>
        <v/>
      </c>
      <c r="M230" s="43" t="str">
        <f>IF($B230="","",IFERROR(IF(VLOOKUP($B230,$B$2:$O229,12,0)="","",VLOOKUP($B230,$B$2:$O229,12,0)),""))</f>
        <v/>
      </c>
      <c r="N230" s="43" t="str">
        <f>IF($B230="","",IFERROR(IF(VLOOKUP($B230,$B$2:$O229,13,0)="","",VLOOKUP($B230,$B$2:$O229,13,0)),""))</f>
        <v/>
      </c>
      <c r="O230" s="43" t="str">
        <f>IF($B230="","",IFERROR(IF(VLOOKUP($B230,$B$2:$O229,14,0)="","",VLOOKUP($B230,$B$2:$O229,14,0)),""))</f>
        <v/>
      </c>
    </row>
    <row r="231" spans="1:15" x14ac:dyDescent="0.25">
      <c r="A231" t="str" cm="1">
        <f t="array" ref="A231">IF(OR(B231="",E231=""),"",CONCATENATE(IFERROR(IF(SEARCH(B231,_xlfn.TEXTJOIN(",",TRUE,IF(E$2:E230=E231,B$2:B230,"")))&gt;0,"Duplikát parametru","Parametr OK"),"Parametr OK"),"; ",MATCH(B231,B:B,0)))</f>
        <v/>
      </c>
      <c r="B231" t="str">
        <f>IF('CZ Alfanumerické hodnoty'!B231="","",VLOOKUP('CZ Alfanumerické hodnoty'!B231,'Parametry a typy produktů'!C:E,3,0))</f>
        <v/>
      </c>
      <c r="C231" s="13" t="str" cm="1">
        <f t="array" ref="C231">IF(A231="","",_xlfn.XLOOKUP(B231,'Parametry a typy produktů'!E:E,'Parametry a typy produktů'!A:B,"Parametr nenalezen"))</f>
        <v/>
      </c>
      <c r="E231" s="30" t="str">
        <f>IF('CZ Alfanumerické hodnoty'!B231="","",HLOOKUP('CZ Alfanumerické hodnoty'!E231,'Parametry a typy produktů'!$F$1:$CW$3,3,0))</f>
        <v/>
      </c>
      <c r="F231" s="43" t="str">
        <f>IF($B231="","",IFERROR(IF(VLOOKUP($B231,$B$2:$O230,5,0)="","",VLOOKUP($B231,$B$2:$O230,5,0)),""))</f>
        <v/>
      </c>
      <c r="G231" s="43" t="str">
        <f>IF($B231="","",IFERROR(IF(VLOOKUP($B231,$B$2:$O230,6,0)="","",VLOOKUP($B231,$B$2:$O230,6,0)),""))</f>
        <v/>
      </c>
      <c r="H231" s="43" t="str">
        <f>IF($B231="","",IFERROR(IF(VLOOKUP($B231,$B$2:$O230,7,0)="","",VLOOKUP($B231,$B$2:$O230,7,0)),""))</f>
        <v/>
      </c>
      <c r="I231" s="43" t="str">
        <f>IF($B231="","",IFERROR(IF(VLOOKUP($B231,$B$2:$O230,8,0)="","",VLOOKUP($B231,$B$2:$O230,8,0)),""))</f>
        <v/>
      </c>
      <c r="J231" s="43" t="str">
        <f>IF($B231="","",IFERROR(IF(VLOOKUP($B231,$B$2:$O230,9,0)="","",VLOOKUP($B231,$B$2:$O230,9,0)),""))</f>
        <v/>
      </c>
      <c r="K231" s="43" t="str">
        <f>IF($B231="","",IFERROR(IF(VLOOKUP($B231,$B$2:$O230,10,0)="","",VLOOKUP($B231,$B$2:$O230,10,0)),""))</f>
        <v/>
      </c>
      <c r="L231" s="43" t="str">
        <f>IF($B231="","",IFERROR(IF(VLOOKUP($B231,$B$2:$O230,11,0)="","",VLOOKUP($B231,$B$2:$O230,11,0)),""))</f>
        <v/>
      </c>
      <c r="M231" s="43" t="str">
        <f>IF($B231="","",IFERROR(IF(VLOOKUP($B231,$B$2:$O230,12,0)="","",VLOOKUP($B231,$B$2:$O230,12,0)),""))</f>
        <v/>
      </c>
      <c r="N231" s="43" t="str">
        <f>IF($B231="","",IFERROR(IF(VLOOKUP($B231,$B$2:$O230,13,0)="","",VLOOKUP($B231,$B$2:$O230,13,0)),""))</f>
        <v/>
      </c>
      <c r="O231" s="43" t="str">
        <f>IF($B231="","",IFERROR(IF(VLOOKUP($B231,$B$2:$O230,14,0)="","",VLOOKUP($B231,$B$2:$O230,14,0)),""))</f>
        <v/>
      </c>
    </row>
    <row r="232" spans="1:15" x14ac:dyDescent="0.25">
      <c r="A232" t="str" cm="1">
        <f t="array" ref="A232">IF(OR(B232="",E232=""),"",CONCATENATE(IFERROR(IF(SEARCH(B232,_xlfn.TEXTJOIN(",",TRUE,IF(E$2:E231=E232,B$2:B231,"")))&gt;0,"Duplikát parametru","Parametr OK"),"Parametr OK"),"; ",MATCH(B232,B:B,0)))</f>
        <v/>
      </c>
      <c r="B232" t="str">
        <f>IF('CZ Alfanumerické hodnoty'!B232="","",VLOOKUP('CZ Alfanumerické hodnoty'!B232,'Parametry a typy produktů'!C:E,3,0))</f>
        <v/>
      </c>
      <c r="C232" s="13" t="str" cm="1">
        <f t="array" ref="C232">IF(A232="","",_xlfn.XLOOKUP(B232,'Parametry a typy produktů'!E:E,'Parametry a typy produktů'!A:B,"Parametr nenalezen"))</f>
        <v/>
      </c>
      <c r="E232" s="30" t="str">
        <f>IF('CZ Alfanumerické hodnoty'!B232="","",HLOOKUP('CZ Alfanumerické hodnoty'!E232,'Parametry a typy produktů'!$F$1:$CW$3,3,0))</f>
        <v/>
      </c>
      <c r="F232" s="43" t="str">
        <f>IF($B232="","",IFERROR(IF(VLOOKUP($B232,$B$2:$O231,5,0)="","",VLOOKUP($B232,$B$2:$O231,5,0)),""))</f>
        <v/>
      </c>
      <c r="G232" s="43" t="str">
        <f>IF($B232="","",IFERROR(IF(VLOOKUP($B232,$B$2:$O231,6,0)="","",VLOOKUP($B232,$B$2:$O231,6,0)),""))</f>
        <v/>
      </c>
      <c r="H232" s="43" t="str">
        <f>IF($B232="","",IFERROR(IF(VLOOKUP($B232,$B$2:$O231,7,0)="","",VLOOKUP($B232,$B$2:$O231,7,0)),""))</f>
        <v/>
      </c>
      <c r="I232" s="43" t="str">
        <f>IF($B232="","",IFERROR(IF(VLOOKUP($B232,$B$2:$O231,8,0)="","",VLOOKUP($B232,$B$2:$O231,8,0)),""))</f>
        <v/>
      </c>
      <c r="J232" s="43" t="str">
        <f>IF($B232="","",IFERROR(IF(VLOOKUP($B232,$B$2:$O231,9,0)="","",VLOOKUP($B232,$B$2:$O231,9,0)),""))</f>
        <v/>
      </c>
      <c r="K232" s="43" t="str">
        <f>IF($B232="","",IFERROR(IF(VLOOKUP($B232,$B$2:$O231,10,0)="","",VLOOKUP($B232,$B$2:$O231,10,0)),""))</f>
        <v/>
      </c>
      <c r="L232" s="43" t="str">
        <f>IF($B232="","",IFERROR(IF(VLOOKUP($B232,$B$2:$O231,11,0)="","",VLOOKUP($B232,$B$2:$O231,11,0)),""))</f>
        <v/>
      </c>
      <c r="M232" s="43" t="str">
        <f>IF($B232="","",IFERROR(IF(VLOOKUP($B232,$B$2:$O231,12,0)="","",VLOOKUP($B232,$B$2:$O231,12,0)),""))</f>
        <v/>
      </c>
      <c r="N232" s="43" t="str">
        <f>IF($B232="","",IFERROR(IF(VLOOKUP($B232,$B$2:$O231,13,0)="","",VLOOKUP($B232,$B$2:$O231,13,0)),""))</f>
        <v/>
      </c>
      <c r="O232" s="43" t="str">
        <f>IF($B232="","",IFERROR(IF(VLOOKUP($B232,$B$2:$O231,14,0)="","",VLOOKUP($B232,$B$2:$O231,14,0)),""))</f>
        <v/>
      </c>
    </row>
    <row r="233" spans="1:15" x14ac:dyDescent="0.25">
      <c r="A233" t="str" cm="1">
        <f t="array" ref="A233">IF(OR(B233="",E233=""),"",CONCATENATE(IFERROR(IF(SEARCH(B233,_xlfn.TEXTJOIN(",",TRUE,IF(E$2:E232=E233,B$2:B232,"")))&gt;0,"Duplikát parametru","Parametr OK"),"Parametr OK"),"; ",MATCH(B233,B:B,0)))</f>
        <v/>
      </c>
      <c r="B233" t="str">
        <f>IF('CZ Alfanumerické hodnoty'!B233="","",VLOOKUP('CZ Alfanumerické hodnoty'!B233,'Parametry a typy produktů'!C:E,3,0))</f>
        <v/>
      </c>
      <c r="C233" s="13" t="str" cm="1">
        <f t="array" ref="C233">IF(A233="","",_xlfn.XLOOKUP(B233,'Parametry a typy produktů'!E:E,'Parametry a typy produktů'!A:B,"Parametr nenalezen"))</f>
        <v/>
      </c>
      <c r="E233" s="30" t="str">
        <f>IF('CZ Alfanumerické hodnoty'!B233="","",HLOOKUP('CZ Alfanumerické hodnoty'!E233,'Parametry a typy produktů'!$F$1:$CW$3,3,0))</f>
        <v/>
      </c>
      <c r="F233" s="43" t="str">
        <f>IF($B233="","",IFERROR(IF(VLOOKUP($B233,$B$2:$O232,5,0)="","",VLOOKUP($B233,$B$2:$O232,5,0)),""))</f>
        <v/>
      </c>
      <c r="G233" s="43" t="str">
        <f>IF($B233="","",IFERROR(IF(VLOOKUP($B233,$B$2:$O232,6,0)="","",VLOOKUP($B233,$B$2:$O232,6,0)),""))</f>
        <v/>
      </c>
      <c r="H233" s="43" t="str">
        <f>IF($B233="","",IFERROR(IF(VLOOKUP($B233,$B$2:$O232,7,0)="","",VLOOKUP($B233,$B$2:$O232,7,0)),""))</f>
        <v/>
      </c>
      <c r="I233" s="43" t="str">
        <f>IF($B233="","",IFERROR(IF(VLOOKUP($B233,$B$2:$O232,8,0)="","",VLOOKUP($B233,$B$2:$O232,8,0)),""))</f>
        <v/>
      </c>
      <c r="J233" s="43" t="str">
        <f>IF($B233="","",IFERROR(IF(VLOOKUP($B233,$B$2:$O232,9,0)="","",VLOOKUP($B233,$B$2:$O232,9,0)),""))</f>
        <v/>
      </c>
      <c r="K233" s="43" t="str">
        <f>IF($B233="","",IFERROR(IF(VLOOKUP($B233,$B$2:$O232,10,0)="","",VLOOKUP($B233,$B$2:$O232,10,0)),""))</f>
        <v/>
      </c>
      <c r="L233" s="43" t="str">
        <f>IF($B233="","",IFERROR(IF(VLOOKUP($B233,$B$2:$O232,11,0)="","",VLOOKUP($B233,$B$2:$O232,11,0)),""))</f>
        <v/>
      </c>
      <c r="M233" s="43" t="str">
        <f>IF($B233="","",IFERROR(IF(VLOOKUP($B233,$B$2:$O232,12,0)="","",VLOOKUP($B233,$B$2:$O232,12,0)),""))</f>
        <v/>
      </c>
      <c r="N233" s="43" t="str">
        <f>IF($B233="","",IFERROR(IF(VLOOKUP($B233,$B$2:$O232,13,0)="","",VLOOKUP($B233,$B$2:$O232,13,0)),""))</f>
        <v/>
      </c>
      <c r="O233" s="43" t="str">
        <f>IF($B233="","",IFERROR(IF(VLOOKUP($B233,$B$2:$O232,14,0)="","",VLOOKUP($B233,$B$2:$O232,14,0)),""))</f>
        <v/>
      </c>
    </row>
    <row r="234" spans="1:15" x14ac:dyDescent="0.25">
      <c r="A234" t="str" cm="1">
        <f t="array" ref="A234">IF(OR(B234="",E234=""),"",CONCATENATE(IFERROR(IF(SEARCH(B234,_xlfn.TEXTJOIN(",",TRUE,IF(E$2:E233=E234,B$2:B233,"")))&gt;0,"Duplikát parametru","Parametr OK"),"Parametr OK"),"; ",MATCH(B234,B:B,0)))</f>
        <v/>
      </c>
      <c r="B234" t="str">
        <f>IF('CZ Alfanumerické hodnoty'!B234="","",VLOOKUP('CZ Alfanumerické hodnoty'!B234,'Parametry a typy produktů'!C:E,3,0))</f>
        <v/>
      </c>
      <c r="C234" s="13" t="str" cm="1">
        <f t="array" ref="C234">IF(A234="","",_xlfn.XLOOKUP(B234,'Parametry a typy produktů'!E:E,'Parametry a typy produktů'!A:B,"Parametr nenalezen"))</f>
        <v/>
      </c>
      <c r="E234" s="30" t="str">
        <f>IF('CZ Alfanumerické hodnoty'!B234="","",HLOOKUP('CZ Alfanumerické hodnoty'!E234,'Parametry a typy produktů'!$F$1:$CW$3,3,0))</f>
        <v/>
      </c>
      <c r="F234" s="43" t="str">
        <f>IF($B234="","",IFERROR(IF(VLOOKUP($B234,$B$2:$O233,5,0)="","",VLOOKUP($B234,$B$2:$O233,5,0)),""))</f>
        <v/>
      </c>
      <c r="G234" s="43" t="str">
        <f>IF($B234="","",IFERROR(IF(VLOOKUP($B234,$B$2:$O233,6,0)="","",VLOOKUP($B234,$B$2:$O233,6,0)),""))</f>
        <v/>
      </c>
      <c r="H234" s="43" t="str">
        <f>IF($B234="","",IFERROR(IF(VLOOKUP($B234,$B$2:$O233,7,0)="","",VLOOKUP($B234,$B$2:$O233,7,0)),""))</f>
        <v/>
      </c>
      <c r="I234" s="43" t="str">
        <f>IF($B234="","",IFERROR(IF(VLOOKUP($B234,$B$2:$O233,8,0)="","",VLOOKUP($B234,$B$2:$O233,8,0)),""))</f>
        <v/>
      </c>
      <c r="J234" s="43" t="str">
        <f>IF($B234="","",IFERROR(IF(VLOOKUP($B234,$B$2:$O233,9,0)="","",VLOOKUP($B234,$B$2:$O233,9,0)),""))</f>
        <v/>
      </c>
      <c r="K234" s="43" t="str">
        <f>IF($B234="","",IFERROR(IF(VLOOKUP($B234,$B$2:$O233,10,0)="","",VLOOKUP($B234,$B$2:$O233,10,0)),""))</f>
        <v/>
      </c>
      <c r="L234" s="43" t="str">
        <f>IF($B234="","",IFERROR(IF(VLOOKUP($B234,$B$2:$O233,11,0)="","",VLOOKUP($B234,$B$2:$O233,11,0)),""))</f>
        <v/>
      </c>
      <c r="M234" s="43" t="str">
        <f>IF($B234="","",IFERROR(IF(VLOOKUP($B234,$B$2:$O233,12,0)="","",VLOOKUP($B234,$B$2:$O233,12,0)),""))</f>
        <v/>
      </c>
      <c r="N234" s="43" t="str">
        <f>IF($B234="","",IFERROR(IF(VLOOKUP($B234,$B$2:$O233,13,0)="","",VLOOKUP($B234,$B$2:$O233,13,0)),""))</f>
        <v/>
      </c>
      <c r="O234" s="43" t="str">
        <f>IF($B234="","",IFERROR(IF(VLOOKUP($B234,$B$2:$O233,14,0)="","",VLOOKUP($B234,$B$2:$O233,14,0)),""))</f>
        <v/>
      </c>
    </row>
    <row r="235" spans="1:15" x14ac:dyDescent="0.25">
      <c r="A235" t="str" cm="1">
        <f t="array" ref="A235">IF(OR(B235="",E235=""),"",CONCATENATE(IFERROR(IF(SEARCH(B235,_xlfn.TEXTJOIN(",",TRUE,IF(E$2:E234=E235,B$2:B234,"")))&gt;0,"Duplikát parametru","Parametr OK"),"Parametr OK"),"; ",MATCH(B235,B:B,0)))</f>
        <v/>
      </c>
      <c r="B235" t="str">
        <f>IF('CZ Alfanumerické hodnoty'!B235="","",VLOOKUP('CZ Alfanumerické hodnoty'!B235,'Parametry a typy produktů'!C:E,3,0))</f>
        <v/>
      </c>
      <c r="C235" s="13" t="str" cm="1">
        <f t="array" ref="C235">IF(A235="","",_xlfn.XLOOKUP(B235,'Parametry a typy produktů'!E:E,'Parametry a typy produktů'!A:B,"Parametr nenalezen"))</f>
        <v/>
      </c>
      <c r="E235" s="30" t="str">
        <f>IF('CZ Alfanumerické hodnoty'!B235="","",HLOOKUP('CZ Alfanumerické hodnoty'!E235,'Parametry a typy produktů'!$F$1:$CW$3,3,0))</f>
        <v/>
      </c>
      <c r="F235" s="43" t="str">
        <f>IF($B235="","",IFERROR(IF(VLOOKUP($B235,$B$2:$O234,5,0)="","",VLOOKUP($B235,$B$2:$O234,5,0)),""))</f>
        <v/>
      </c>
      <c r="G235" s="43" t="str">
        <f>IF($B235="","",IFERROR(IF(VLOOKUP($B235,$B$2:$O234,6,0)="","",VLOOKUP($B235,$B$2:$O234,6,0)),""))</f>
        <v/>
      </c>
      <c r="H235" s="43" t="str">
        <f>IF($B235="","",IFERROR(IF(VLOOKUP($B235,$B$2:$O234,7,0)="","",VLOOKUP($B235,$B$2:$O234,7,0)),""))</f>
        <v/>
      </c>
      <c r="I235" s="43" t="str">
        <f>IF($B235="","",IFERROR(IF(VLOOKUP($B235,$B$2:$O234,8,0)="","",VLOOKUP($B235,$B$2:$O234,8,0)),""))</f>
        <v/>
      </c>
      <c r="J235" s="43" t="str">
        <f>IF($B235="","",IFERROR(IF(VLOOKUP($B235,$B$2:$O234,9,0)="","",VLOOKUP($B235,$B$2:$O234,9,0)),""))</f>
        <v/>
      </c>
      <c r="K235" s="43" t="str">
        <f>IF($B235="","",IFERROR(IF(VLOOKUP($B235,$B$2:$O234,10,0)="","",VLOOKUP($B235,$B$2:$O234,10,0)),""))</f>
        <v/>
      </c>
      <c r="L235" s="43" t="str">
        <f>IF($B235="","",IFERROR(IF(VLOOKUP($B235,$B$2:$O234,11,0)="","",VLOOKUP($B235,$B$2:$O234,11,0)),""))</f>
        <v/>
      </c>
      <c r="M235" s="43" t="str">
        <f>IF($B235="","",IFERROR(IF(VLOOKUP($B235,$B$2:$O234,12,0)="","",VLOOKUP($B235,$B$2:$O234,12,0)),""))</f>
        <v/>
      </c>
      <c r="N235" s="43" t="str">
        <f>IF($B235="","",IFERROR(IF(VLOOKUP($B235,$B$2:$O234,13,0)="","",VLOOKUP($B235,$B$2:$O234,13,0)),""))</f>
        <v/>
      </c>
      <c r="O235" s="43" t="str">
        <f>IF($B235="","",IFERROR(IF(VLOOKUP($B235,$B$2:$O234,14,0)="","",VLOOKUP($B235,$B$2:$O234,14,0)),""))</f>
        <v/>
      </c>
    </row>
    <row r="236" spans="1:15" x14ac:dyDescent="0.25">
      <c r="A236" t="str" cm="1">
        <f t="array" ref="A236">IF(OR(B236="",E236=""),"",CONCATENATE(IFERROR(IF(SEARCH(B236,_xlfn.TEXTJOIN(",",TRUE,IF(E$2:E235=E236,B$2:B235,"")))&gt;0,"Duplikát parametru","Parametr OK"),"Parametr OK"),"; ",MATCH(B236,B:B,0)))</f>
        <v/>
      </c>
      <c r="B236" t="str">
        <f>IF('CZ Alfanumerické hodnoty'!B236="","",VLOOKUP('CZ Alfanumerické hodnoty'!B236,'Parametry a typy produktů'!C:E,3,0))</f>
        <v/>
      </c>
      <c r="C236" s="13" t="str" cm="1">
        <f t="array" ref="C236">IF(A236="","",_xlfn.XLOOKUP(B236,'Parametry a typy produktů'!E:E,'Parametry a typy produktů'!A:B,"Parametr nenalezen"))</f>
        <v/>
      </c>
      <c r="E236" s="30" t="str">
        <f>IF('CZ Alfanumerické hodnoty'!B236="","",HLOOKUP('CZ Alfanumerické hodnoty'!E236,'Parametry a typy produktů'!$F$1:$CW$3,3,0))</f>
        <v/>
      </c>
      <c r="F236" s="43" t="str">
        <f>IF($B236="","",IFERROR(IF(VLOOKUP($B236,$B$2:$O235,5,0)="","",VLOOKUP($B236,$B$2:$O235,5,0)),""))</f>
        <v/>
      </c>
      <c r="G236" s="43" t="str">
        <f>IF($B236="","",IFERROR(IF(VLOOKUP($B236,$B$2:$O235,6,0)="","",VLOOKUP($B236,$B$2:$O235,6,0)),""))</f>
        <v/>
      </c>
      <c r="H236" s="43" t="str">
        <f>IF($B236="","",IFERROR(IF(VLOOKUP($B236,$B$2:$O235,7,0)="","",VLOOKUP($B236,$B$2:$O235,7,0)),""))</f>
        <v/>
      </c>
      <c r="I236" s="43" t="str">
        <f>IF($B236="","",IFERROR(IF(VLOOKUP($B236,$B$2:$O235,8,0)="","",VLOOKUP($B236,$B$2:$O235,8,0)),""))</f>
        <v/>
      </c>
      <c r="J236" s="43" t="str">
        <f>IF($B236="","",IFERROR(IF(VLOOKUP($B236,$B$2:$O235,9,0)="","",VLOOKUP($B236,$B$2:$O235,9,0)),""))</f>
        <v/>
      </c>
      <c r="K236" s="43" t="str">
        <f>IF($B236="","",IFERROR(IF(VLOOKUP($B236,$B$2:$O235,10,0)="","",VLOOKUP($B236,$B$2:$O235,10,0)),""))</f>
        <v/>
      </c>
      <c r="L236" s="43" t="str">
        <f>IF($B236="","",IFERROR(IF(VLOOKUP($B236,$B$2:$O235,11,0)="","",VLOOKUP($B236,$B$2:$O235,11,0)),""))</f>
        <v/>
      </c>
      <c r="M236" s="43" t="str">
        <f>IF($B236="","",IFERROR(IF(VLOOKUP($B236,$B$2:$O235,12,0)="","",VLOOKUP($B236,$B$2:$O235,12,0)),""))</f>
        <v/>
      </c>
      <c r="N236" s="43" t="str">
        <f>IF($B236="","",IFERROR(IF(VLOOKUP($B236,$B$2:$O235,13,0)="","",VLOOKUP($B236,$B$2:$O235,13,0)),""))</f>
        <v/>
      </c>
      <c r="O236" s="43" t="str">
        <f>IF($B236="","",IFERROR(IF(VLOOKUP($B236,$B$2:$O235,14,0)="","",VLOOKUP($B236,$B$2:$O235,14,0)),""))</f>
        <v/>
      </c>
    </row>
    <row r="237" spans="1:15" x14ac:dyDescent="0.25">
      <c r="A237" t="str" cm="1">
        <f t="array" ref="A237">IF(OR(B237="",E237=""),"",CONCATENATE(IFERROR(IF(SEARCH(B237,_xlfn.TEXTJOIN(",",TRUE,IF(E$2:E236=E237,B$2:B236,"")))&gt;0,"Duplikát parametru","Parametr OK"),"Parametr OK"),"; ",MATCH(B237,B:B,0)))</f>
        <v/>
      </c>
      <c r="B237" t="str">
        <f>IF('CZ Alfanumerické hodnoty'!B237="","",VLOOKUP('CZ Alfanumerické hodnoty'!B237,'Parametry a typy produktů'!C:E,3,0))</f>
        <v/>
      </c>
      <c r="C237" s="13" t="str" cm="1">
        <f t="array" ref="C237">IF(A237="","",_xlfn.XLOOKUP(B237,'Parametry a typy produktů'!E:E,'Parametry a typy produktů'!A:B,"Parametr nenalezen"))</f>
        <v/>
      </c>
      <c r="E237" s="30" t="str">
        <f>IF('CZ Alfanumerické hodnoty'!B237="","",HLOOKUP('CZ Alfanumerické hodnoty'!E237,'Parametry a typy produktů'!$F$1:$CW$3,3,0))</f>
        <v/>
      </c>
      <c r="F237" s="43" t="str">
        <f>IF($B237="","",IFERROR(IF(VLOOKUP($B237,$B$2:$O236,5,0)="","",VLOOKUP($B237,$B$2:$O236,5,0)),""))</f>
        <v/>
      </c>
      <c r="G237" s="43" t="str">
        <f>IF($B237="","",IFERROR(IF(VLOOKUP($B237,$B$2:$O236,6,0)="","",VLOOKUP($B237,$B$2:$O236,6,0)),""))</f>
        <v/>
      </c>
      <c r="H237" s="43" t="str">
        <f>IF($B237="","",IFERROR(IF(VLOOKUP($B237,$B$2:$O236,7,0)="","",VLOOKUP($B237,$B$2:$O236,7,0)),""))</f>
        <v/>
      </c>
      <c r="I237" s="43" t="str">
        <f>IF($B237="","",IFERROR(IF(VLOOKUP($B237,$B$2:$O236,8,0)="","",VLOOKUP($B237,$B$2:$O236,8,0)),""))</f>
        <v/>
      </c>
      <c r="J237" s="43" t="str">
        <f>IF($B237="","",IFERROR(IF(VLOOKUP($B237,$B$2:$O236,9,0)="","",VLOOKUP($B237,$B$2:$O236,9,0)),""))</f>
        <v/>
      </c>
      <c r="K237" s="43" t="str">
        <f>IF($B237="","",IFERROR(IF(VLOOKUP($B237,$B$2:$O236,10,0)="","",VLOOKUP($B237,$B$2:$O236,10,0)),""))</f>
        <v/>
      </c>
      <c r="L237" s="43" t="str">
        <f>IF($B237="","",IFERROR(IF(VLOOKUP($B237,$B$2:$O236,11,0)="","",VLOOKUP($B237,$B$2:$O236,11,0)),""))</f>
        <v/>
      </c>
      <c r="M237" s="43" t="str">
        <f>IF($B237="","",IFERROR(IF(VLOOKUP($B237,$B$2:$O236,12,0)="","",VLOOKUP($B237,$B$2:$O236,12,0)),""))</f>
        <v/>
      </c>
      <c r="N237" s="43" t="str">
        <f>IF($B237="","",IFERROR(IF(VLOOKUP($B237,$B$2:$O236,13,0)="","",VLOOKUP($B237,$B$2:$O236,13,0)),""))</f>
        <v/>
      </c>
      <c r="O237" s="43" t="str">
        <f>IF($B237="","",IFERROR(IF(VLOOKUP($B237,$B$2:$O236,14,0)="","",VLOOKUP($B237,$B$2:$O236,14,0)),""))</f>
        <v/>
      </c>
    </row>
    <row r="238" spans="1:15" x14ac:dyDescent="0.25">
      <c r="A238" t="str" cm="1">
        <f t="array" ref="A238">IF(OR(B238="",E238=""),"",CONCATENATE(IFERROR(IF(SEARCH(B238,_xlfn.TEXTJOIN(",",TRUE,IF(E$2:E237=E238,B$2:B237,"")))&gt;0,"Duplikát parametru","Parametr OK"),"Parametr OK"),"; ",MATCH(B238,B:B,0)))</f>
        <v/>
      </c>
      <c r="B238" t="str">
        <f>IF('CZ Alfanumerické hodnoty'!B238="","",VLOOKUP('CZ Alfanumerické hodnoty'!B238,'Parametry a typy produktů'!C:E,3,0))</f>
        <v/>
      </c>
      <c r="C238" s="13" t="str" cm="1">
        <f t="array" ref="C238">IF(A238="","",_xlfn.XLOOKUP(B238,'Parametry a typy produktů'!E:E,'Parametry a typy produktů'!A:B,"Parametr nenalezen"))</f>
        <v/>
      </c>
      <c r="E238" s="30" t="str">
        <f>IF('CZ Alfanumerické hodnoty'!B238="","",HLOOKUP('CZ Alfanumerické hodnoty'!E238,'Parametry a typy produktů'!$F$1:$CW$3,3,0))</f>
        <v/>
      </c>
      <c r="F238" s="43" t="str">
        <f>IF($B238="","",IFERROR(IF(VLOOKUP($B238,$B$2:$O237,5,0)="","",VLOOKUP($B238,$B$2:$O237,5,0)),""))</f>
        <v/>
      </c>
      <c r="G238" s="43" t="str">
        <f>IF($B238="","",IFERROR(IF(VLOOKUP($B238,$B$2:$O237,6,0)="","",VLOOKUP($B238,$B$2:$O237,6,0)),""))</f>
        <v/>
      </c>
      <c r="H238" s="43" t="str">
        <f>IF($B238="","",IFERROR(IF(VLOOKUP($B238,$B$2:$O237,7,0)="","",VLOOKUP($B238,$B$2:$O237,7,0)),""))</f>
        <v/>
      </c>
      <c r="I238" s="43" t="str">
        <f>IF($B238="","",IFERROR(IF(VLOOKUP($B238,$B$2:$O237,8,0)="","",VLOOKUP($B238,$B$2:$O237,8,0)),""))</f>
        <v/>
      </c>
      <c r="J238" s="43" t="str">
        <f>IF($B238="","",IFERROR(IF(VLOOKUP($B238,$B$2:$O237,9,0)="","",VLOOKUP($B238,$B$2:$O237,9,0)),""))</f>
        <v/>
      </c>
      <c r="K238" s="43" t="str">
        <f>IF($B238="","",IFERROR(IF(VLOOKUP($B238,$B$2:$O237,10,0)="","",VLOOKUP($B238,$B$2:$O237,10,0)),""))</f>
        <v/>
      </c>
      <c r="L238" s="43" t="str">
        <f>IF($B238="","",IFERROR(IF(VLOOKUP($B238,$B$2:$O237,11,0)="","",VLOOKUP($B238,$B$2:$O237,11,0)),""))</f>
        <v/>
      </c>
      <c r="M238" s="43" t="str">
        <f>IF($B238="","",IFERROR(IF(VLOOKUP($B238,$B$2:$O237,12,0)="","",VLOOKUP($B238,$B$2:$O237,12,0)),""))</f>
        <v/>
      </c>
      <c r="N238" s="43" t="str">
        <f>IF($B238="","",IFERROR(IF(VLOOKUP($B238,$B$2:$O237,13,0)="","",VLOOKUP($B238,$B$2:$O237,13,0)),""))</f>
        <v/>
      </c>
      <c r="O238" s="43" t="str">
        <f>IF($B238="","",IFERROR(IF(VLOOKUP($B238,$B$2:$O237,14,0)="","",VLOOKUP($B238,$B$2:$O237,14,0)),""))</f>
        <v/>
      </c>
    </row>
    <row r="239" spans="1:15" x14ac:dyDescent="0.25">
      <c r="A239" t="str" cm="1">
        <f t="array" ref="A239">IF(OR(B239="",E239=""),"",CONCATENATE(IFERROR(IF(SEARCH(B239,_xlfn.TEXTJOIN(",",TRUE,IF(E$2:E238=E239,B$2:B238,"")))&gt;0,"Duplikát parametru","Parametr OK"),"Parametr OK"),"; ",MATCH(B239,B:B,0)))</f>
        <v/>
      </c>
      <c r="B239" t="str">
        <f>IF('CZ Alfanumerické hodnoty'!B239="","",VLOOKUP('CZ Alfanumerické hodnoty'!B239,'Parametry a typy produktů'!C:E,3,0))</f>
        <v/>
      </c>
      <c r="C239" s="13" t="str" cm="1">
        <f t="array" ref="C239">IF(A239="","",_xlfn.XLOOKUP(B239,'Parametry a typy produktů'!E:E,'Parametry a typy produktů'!A:B,"Parametr nenalezen"))</f>
        <v/>
      </c>
      <c r="E239" s="30" t="str">
        <f>IF('CZ Alfanumerické hodnoty'!B239="","",HLOOKUP('CZ Alfanumerické hodnoty'!E239,'Parametry a typy produktů'!$F$1:$CW$3,3,0))</f>
        <v/>
      </c>
      <c r="F239" s="43" t="str">
        <f>IF($B239="","",IFERROR(IF(VLOOKUP($B239,$B$2:$O238,5,0)="","",VLOOKUP($B239,$B$2:$O238,5,0)),""))</f>
        <v/>
      </c>
      <c r="G239" s="43" t="str">
        <f>IF($B239="","",IFERROR(IF(VLOOKUP($B239,$B$2:$O238,6,0)="","",VLOOKUP($B239,$B$2:$O238,6,0)),""))</f>
        <v/>
      </c>
      <c r="H239" s="43" t="str">
        <f>IF($B239="","",IFERROR(IF(VLOOKUP($B239,$B$2:$O238,7,0)="","",VLOOKUP($B239,$B$2:$O238,7,0)),""))</f>
        <v/>
      </c>
      <c r="I239" s="43" t="str">
        <f>IF($B239="","",IFERROR(IF(VLOOKUP($B239,$B$2:$O238,8,0)="","",VLOOKUP($B239,$B$2:$O238,8,0)),""))</f>
        <v/>
      </c>
      <c r="J239" s="43" t="str">
        <f>IF($B239="","",IFERROR(IF(VLOOKUP($B239,$B$2:$O238,9,0)="","",VLOOKUP($B239,$B$2:$O238,9,0)),""))</f>
        <v/>
      </c>
      <c r="K239" s="43" t="str">
        <f>IF($B239="","",IFERROR(IF(VLOOKUP($B239,$B$2:$O238,10,0)="","",VLOOKUP($B239,$B$2:$O238,10,0)),""))</f>
        <v/>
      </c>
      <c r="L239" s="43" t="str">
        <f>IF($B239="","",IFERROR(IF(VLOOKUP($B239,$B$2:$O238,11,0)="","",VLOOKUP($B239,$B$2:$O238,11,0)),""))</f>
        <v/>
      </c>
      <c r="M239" s="43" t="str">
        <f>IF($B239="","",IFERROR(IF(VLOOKUP($B239,$B$2:$O238,12,0)="","",VLOOKUP($B239,$B$2:$O238,12,0)),""))</f>
        <v/>
      </c>
      <c r="N239" s="43" t="str">
        <f>IF($B239="","",IFERROR(IF(VLOOKUP($B239,$B$2:$O238,13,0)="","",VLOOKUP($B239,$B$2:$O238,13,0)),""))</f>
        <v/>
      </c>
      <c r="O239" s="43" t="str">
        <f>IF($B239="","",IFERROR(IF(VLOOKUP($B239,$B$2:$O238,14,0)="","",VLOOKUP($B239,$B$2:$O238,14,0)),""))</f>
        <v/>
      </c>
    </row>
    <row r="240" spans="1:15" x14ac:dyDescent="0.25">
      <c r="A240" t="str" cm="1">
        <f t="array" ref="A240">IF(OR(B240="",E240=""),"",CONCATENATE(IFERROR(IF(SEARCH(B240,_xlfn.TEXTJOIN(",",TRUE,IF(E$2:E239=E240,B$2:B239,"")))&gt;0,"Duplikát parametru","Parametr OK"),"Parametr OK"),"; ",MATCH(B240,B:B,0)))</f>
        <v/>
      </c>
      <c r="B240" t="str">
        <f>IF('CZ Alfanumerické hodnoty'!B240="","",VLOOKUP('CZ Alfanumerické hodnoty'!B240,'Parametry a typy produktů'!C:E,3,0))</f>
        <v/>
      </c>
      <c r="C240" s="13" t="str" cm="1">
        <f t="array" ref="C240">IF(A240="","",_xlfn.XLOOKUP(B240,'Parametry a typy produktů'!E:E,'Parametry a typy produktů'!A:B,"Parametr nenalezen"))</f>
        <v/>
      </c>
      <c r="E240" s="30" t="str">
        <f>IF('CZ Alfanumerické hodnoty'!B240="","",HLOOKUP('CZ Alfanumerické hodnoty'!E240,'Parametry a typy produktů'!$F$1:$CW$3,3,0))</f>
        <v/>
      </c>
      <c r="F240" s="43" t="str">
        <f>IF($B240="","",IFERROR(IF(VLOOKUP($B240,$B$2:$O239,5,0)="","",VLOOKUP($B240,$B$2:$O239,5,0)),""))</f>
        <v/>
      </c>
      <c r="G240" s="43" t="str">
        <f>IF($B240="","",IFERROR(IF(VLOOKUP($B240,$B$2:$O239,6,0)="","",VLOOKUP($B240,$B$2:$O239,6,0)),""))</f>
        <v/>
      </c>
      <c r="H240" s="43" t="str">
        <f>IF($B240="","",IFERROR(IF(VLOOKUP($B240,$B$2:$O239,7,0)="","",VLOOKUP($B240,$B$2:$O239,7,0)),""))</f>
        <v/>
      </c>
      <c r="I240" s="43" t="str">
        <f>IF($B240="","",IFERROR(IF(VLOOKUP($B240,$B$2:$O239,8,0)="","",VLOOKUP($B240,$B$2:$O239,8,0)),""))</f>
        <v/>
      </c>
      <c r="J240" s="43" t="str">
        <f>IF($B240="","",IFERROR(IF(VLOOKUP($B240,$B$2:$O239,9,0)="","",VLOOKUP($B240,$B$2:$O239,9,0)),""))</f>
        <v/>
      </c>
      <c r="K240" s="43" t="str">
        <f>IF($B240="","",IFERROR(IF(VLOOKUP($B240,$B$2:$O239,10,0)="","",VLOOKUP($B240,$B$2:$O239,10,0)),""))</f>
        <v/>
      </c>
      <c r="L240" s="43" t="str">
        <f>IF($B240="","",IFERROR(IF(VLOOKUP($B240,$B$2:$O239,11,0)="","",VLOOKUP($B240,$B$2:$O239,11,0)),""))</f>
        <v/>
      </c>
      <c r="M240" s="43" t="str">
        <f>IF($B240="","",IFERROR(IF(VLOOKUP($B240,$B$2:$O239,12,0)="","",VLOOKUP($B240,$B$2:$O239,12,0)),""))</f>
        <v/>
      </c>
      <c r="N240" s="43" t="str">
        <f>IF($B240="","",IFERROR(IF(VLOOKUP($B240,$B$2:$O239,13,0)="","",VLOOKUP($B240,$B$2:$O239,13,0)),""))</f>
        <v/>
      </c>
      <c r="O240" s="43" t="str">
        <f>IF($B240="","",IFERROR(IF(VLOOKUP($B240,$B$2:$O239,14,0)="","",VLOOKUP($B240,$B$2:$O239,14,0)),""))</f>
        <v/>
      </c>
    </row>
    <row r="241" spans="1:15" x14ac:dyDescent="0.25">
      <c r="A241" t="str" cm="1">
        <f t="array" ref="A241">IF(OR(B241="",E241=""),"",CONCATENATE(IFERROR(IF(SEARCH(B241,_xlfn.TEXTJOIN(",",TRUE,IF(E$2:E240=E241,B$2:B240,"")))&gt;0,"Duplikát parametru","Parametr OK"),"Parametr OK"),"; ",MATCH(B241,B:B,0)))</f>
        <v/>
      </c>
      <c r="B241" t="str">
        <f>IF('CZ Alfanumerické hodnoty'!B241="","",VLOOKUP('CZ Alfanumerické hodnoty'!B241,'Parametry a typy produktů'!C:E,3,0))</f>
        <v/>
      </c>
      <c r="C241" s="13" t="str" cm="1">
        <f t="array" ref="C241">IF(A241="","",_xlfn.XLOOKUP(B241,'Parametry a typy produktů'!E:E,'Parametry a typy produktů'!A:B,"Parametr nenalezen"))</f>
        <v/>
      </c>
      <c r="E241" s="30" t="str">
        <f>IF('CZ Alfanumerické hodnoty'!B241="","",HLOOKUP('CZ Alfanumerické hodnoty'!E241,'Parametry a typy produktů'!$F$1:$CW$3,3,0))</f>
        <v/>
      </c>
      <c r="F241" s="43" t="str">
        <f>IF($B241="","",IFERROR(IF(VLOOKUP($B241,$B$2:$O240,5,0)="","",VLOOKUP($B241,$B$2:$O240,5,0)),""))</f>
        <v/>
      </c>
      <c r="G241" s="43" t="str">
        <f>IF($B241="","",IFERROR(IF(VLOOKUP($B241,$B$2:$O240,6,0)="","",VLOOKUP($B241,$B$2:$O240,6,0)),""))</f>
        <v/>
      </c>
      <c r="H241" s="43" t="str">
        <f>IF($B241="","",IFERROR(IF(VLOOKUP($B241,$B$2:$O240,7,0)="","",VLOOKUP($B241,$B$2:$O240,7,0)),""))</f>
        <v/>
      </c>
      <c r="I241" s="43" t="str">
        <f>IF($B241="","",IFERROR(IF(VLOOKUP($B241,$B$2:$O240,8,0)="","",VLOOKUP($B241,$B$2:$O240,8,0)),""))</f>
        <v/>
      </c>
      <c r="J241" s="43" t="str">
        <f>IF($B241="","",IFERROR(IF(VLOOKUP($B241,$B$2:$O240,9,0)="","",VLOOKUP($B241,$B$2:$O240,9,0)),""))</f>
        <v/>
      </c>
      <c r="K241" s="43" t="str">
        <f>IF($B241="","",IFERROR(IF(VLOOKUP($B241,$B$2:$O240,10,0)="","",VLOOKUP($B241,$B$2:$O240,10,0)),""))</f>
        <v/>
      </c>
      <c r="L241" s="43" t="str">
        <f>IF($B241="","",IFERROR(IF(VLOOKUP($B241,$B$2:$O240,11,0)="","",VLOOKUP($B241,$B$2:$O240,11,0)),""))</f>
        <v/>
      </c>
      <c r="M241" s="43" t="str">
        <f>IF($B241="","",IFERROR(IF(VLOOKUP($B241,$B$2:$O240,12,0)="","",VLOOKUP($B241,$B$2:$O240,12,0)),""))</f>
        <v/>
      </c>
      <c r="N241" s="43" t="str">
        <f>IF($B241="","",IFERROR(IF(VLOOKUP($B241,$B$2:$O240,13,0)="","",VLOOKUP($B241,$B$2:$O240,13,0)),""))</f>
        <v/>
      </c>
      <c r="O241" s="43" t="str">
        <f>IF($B241="","",IFERROR(IF(VLOOKUP($B241,$B$2:$O240,14,0)="","",VLOOKUP($B241,$B$2:$O240,14,0)),""))</f>
        <v/>
      </c>
    </row>
    <row r="242" spans="1:15" x14ac:dyDescent="0.25">
      <c r="A242" t="str" cm="1">
        <f t="array" ref="A242">IF(OR(B242="",E242=""),"",CONCATENATE(IFERROR(IF(SEARCH(B242,_xlfn.TEXTJOIN(",",TRUE,IF(E$2:E241=E242,B$2:B241,"")))&gt;0,"Duplikát parametru","Parametr OK"),"Parametr OK"),"; ",MATCH(B242,B:B,0)))</f>
        <v/>
      </c>
      <c r="B242" t="str">
        <f>IF('CZ Alfanumerické hodnoty'!B242="","",VLOOKUP('CZ Alfanumerické hodnoty'!B242,'Parametry a typy produktů'!C:E,3,0))</f>
        <v/>
      </c>
      <c r="C242" s="13" t="str" cm="1">
        <f t="array" ref="C242">IF(A242="","",_xlfn.XLOOKUP(B242,'Parametry a typy produktů'!E:E,'Parametry a typy produktů'!A:B,"Parametr nenalezen"))</f>
        <v/>
      </c>
      <c r="E242" s="30" t="str">
        <f>IF('CZ Alfanumerické hodnoty'!B242="","",HLOOKUP('CZ Alfanumerické hodnoty'!E242,'Parametry a typy produktů'!$F$1:$CW$3,3,0))</f>
        <v/>
      </c>
      <c r="F242" s="43" t="str">
        <f>IF($B242="","",IFERROR(IF(VLOOKUP($B242,$B$2:$O241,5,0)="","",VLOOKUP($B242,$B$2:$O241,5,0)),""))</f>
        <v/>
      </c>
      <c r="G242" s="43" t="str">
        <f>IF($B242="","",IFERROR(IF(VLOOKUP($B242,$B$2:$O241,6,0)="","",VLOOKUP($B242,$B$2:$O241,6,0)),""))</f>
        <v/>
      </c>
      <c r="H242" s="43" t="str">
        <f>IF($B242="","",IFERROR(IF(VLOOKUP($B242,$B$2:$O241,7,0)="","",VLOOKUP($B242,$B$2:$O241,7,0)),""))</f>
        <v/>
      </c>
      <c r="I242" s="43" t="str">
        <f>IF($B242="","",IFERROR(IF(VLOOKUP($B242,$B$2:$O241,8,0)="","",VLOOKUP($B242,$B$2:$O241,8,0)),""))</f>
        <v/>
      </c>
      <c r="J242" s="43" t="str">
        <f>IF($B242="","",IFERROR(IF(VLOOKUP($B242,$B$2:$O241,9,0)="","",VLOOKUP($B242,$B$2:$O241,9,0)),""))</f>
        <v/>
      </c>
      <c r="K242" s="43" t="str">
        <f>IF($B242="","",IFERROR(IF(VLOOKUP($B242,$B$2:$O241,10,0)="","",VLOOKUP($B242,$B$2:$O241,10,0)),""))</f>
        <v/>
      </c>
      <c r="L242" s="43" t="str">
        <f>IF($B242="","",IFERROR(IF(VLOOKUP($B242,$B$2:$O241,11,0)="","",VLOOKUP($B242,$B$2:$O241,11,0)),""))</f>
        <v/>
      </c>
      <c r="M242" s="43" t="str">
        <f>IF($B242="","",IFERROR(IF(VLOOKUP($B242,$B$2:$O241,12,0)="","",VLOOKUP($B242,$B$2:$O241,12,0)),""))</f>
        <v/>
      </c>
      <c r="N242" s="43" t="str">
        <f>IF($B242="","",IFERROR(IF(VLOOKUP($B242,$B$2:$O241,13,0)="","",VLOOKUP($B242,$B$2:$O241,13,0)),""))</f>
        <v/>
      </c>
      <c r="O242" s="43" t="str">
        <f>IF($B242="","",IFERROR(IF(VLOOKUP($B242,$B$2:$O241,14,0)="","",VLOOKUP($B242,$B$2:$O241,14,0)),""))</f>
        <v/>
      </c>
    </row>
    <row r="243" spans="1:15" x14ac:dyDescent="0.25">
      <c r="A243" t="str" cm="1">
        <f t="array" ref="A243">IF(OR(B243="",E243=""),"",CONCATENATE(IFERROR(IF(SEARCH(B243,_xlfn.TEXTJOIN(",",TRUE,IF(E$2:E242=E243,B$2:B242,"")))&gt;0,"Duplikát parametru","Parametr OK"),"Parametr OK"),"; ",MATCH(B243,B:B,0)))</f>
        <v/>
      </c>
      <c r="B243" t="str">
        <f>IF('CZ Alfanumerické hodnoty'!B243="","",VLOOKUP('CZ Alfanumerické hodnoty'!B243,'Parametry a typy produktů'!C:E,3,0))</f>
        <v/>
      </c>
      <c r="C243" s="13" t="str" cm="1">
        <f t="array" ref="C243">IF(A243="","",_xlfn.XLOOKUP(B243,'Parametry a typy produktů'!E:E,'Parametry a typy produktů'!A:B,"Parametr nenalezen"))</f>
        <v/>
      </c>
      <c r="E243" s="30" t="str">
        <f>IF('CZ Alfanumerické hodnoty'!B243="","",HLOOKUP('CZ Alfanumerické hodnoty'!E243,'Parametry a typy produktů'!$F$1:$CW$3,3,0))</f>
        <v/>
      </c>
      <c r="F243" s="43" t="str">
        <f>IF($B243="","",IFERROR(IF(VLOOKUP($B243,$B$2:$O242,5,0)="","",VLOOKUP($B243,$B$2:$O242,5,0)),""))</f>
        <v/>
      </c>
      <c r="G243" s="43" t="str">
        <f>IF($B243="","",IFERROR(IF(VLOOKUP($B243,$B$2:$O242,6,0)="","",VLOOKUP($B243,$B$2:$O242,6,0)),""))</f>
        <v/>
      </c>
      <c r="H243" s="43" t="str">
        <f>IF($B243="","",IFERROR(IF(VLOOKUP($B243,$B$2:$O242,7,0)="","",VLOOKUP($B243,$B$2:$O242,7,0)),""))</f>
        <v/>
      </c>
      <c r="I243" s="43" t="str">
        <f>IF($B243="","",IFERROR(IF(VLOOKUP($B243,$B$2:$O242,8,0)="","",VLOOKUP($B243,$B$2:$O242,8,0)),""))</f>
        <v/>
      </c>
      <c r="J243" s="43" t="str">
        <f>IF($B243="","",IFERROR(IF(VLOOKUP($B243,$B$2:$O242,9,0)="","",VLOOKUP($B243,$B$2:$O242,9,0)),""))</f>
        <v/>
      </c>
      <c r="K243" s="43" t="str">
        <f>IF($B243="","",IFERROR(IF(VLOOKUP($B243,$B$2:$O242,10,0)="","",VLOOKUP($B243,$B$2:$O242,10,0)),""))</f>
        <v/>
      </c>
      <c r="L243" s="43" t="str">
        <f>IF($B243="","",IFERROR(IF(VLOOKUP($B243,$B$2:$O242,11,0)="","",VLOOKUP($B243,$B$2:$O242,11,0)),""))</f>
        <v/>
      </c>
      <c r="M243" s="43" t="str">
        <f>IF($B243="","",IFERROR(IF(VLOOKUP($B243,$B$2:$O242,12,0)="","",VLOOKUP($B243,$B$2:$O242,12,0)),""))</f>
        <v/>
      </c>
      <c r="N243" s="43" t="str">
        <f>IF($B243="","",IFERROR(IF(VLOOKUP($B243,$B$2:$O242,13,0)="","",VLOOKUP($B243,$B$2:$O242,13,0)),""))</f>
        <v/>
      </c>
      <c r="O243" s="43" t="str">
        <f>IF($B243="","",IFERROR(IF(VLOOKUP($B243,$B$2:$O242,14,0)="","",VLOOKUP($B243,$B$2:$O242,14,0)),""))</f>
        <v/>
      </c>
    </row>
    <row r="244" spans="1:15" x14ac:dyDescent="0.25">
      <c r="A244" t="str" cm="1">
        <f t="array" ref="A244">IF(OR(B244="",E244=""),"",CONCATENATE(IFERROR(IF(SEARCH(B244,_xlfn.TEXTJOIN(",",TRUE,IF(E$2:E243=E244,B$2:B243,"")))&gt;0,"Duplikát parametru","Parametr OK"),"Parametr OK"),"; ",MATCH(B244,B:B,0)))</f>
        <v/>
      </c>
      <c r="B244" t="str">
        <f>IF('CZ Alfanumerické hodnoty'!B244="","",VLOOKUP('CZ Alfanumerické hodnoty'!B244,'Parametry a typy produktů'!C:E,3,0))</f>
        <v/>
      </c>
      <c r="C244" s="13" t="str" cm="1">
        <f t="array" ref="C244">IF(A244="","",_xlfn.XLOOKUP(B244,'Parametry a typy produktů'!E:E,'Parametry a typy produktů'!A:B,"Parametr nenalezen"))</f>
        <v/>
      </c>
      <c r="E244" s="30" t="str">
        <f>IF('CZ Alfanumerické hodnoty'!B244="","",HLOOKUP('CZ Alfanumerické hodnoty'!E244,'Parametry a typy produktů'!$F$1:$CW$3,3,0))</f>
        <v/>
      </c>
      <c r="F244" s="43" t="str">
        <f>IF($B244="","",IFERROR(IF(VLOOKUP($B244,$B$2:$O243,5,0)="","",VLOOKUP($B244,$B$2:$O243,5,0)),""))</f>
        <v/>
      </c>
      <c r="G244" s="43" t="str">
        <f>IF($B244="","",IFERROR(IF(VLOOKUP($B244,$B$2:$O243,6,0)="","",VLOOKUP($B244,$B$2:$O243,6,0)),""))</f>
        <v/>
      </c>
      <c r="H244" s="43" t="str">
        <f>IF($B244="","",IFERROR(IF(VLOOKUP($B244,$B$2:$O243,7,0)="","",VLOOKUP($B244,$B$2:$O243,7,0)),""))</f>
        <v/>
      </c>
      <c r="I244" s="43" t="str">
        <f>IF($B244="","",IFERROR(IF(VLOOKUP($B244,$B$2:$O243,8,0)="","",VLOOKUP($B244,$B$2:$O243,8,0)),""))</f>
        <v/>
      </c>
      <c r="J244" s="43" t="str">
        <f>IF($B244="","",IFERROR(IF(VLOOKUP($B244,$B$2:$O243,9,0)="","",VLOOKUP($B244,$B$2:$O243,9,0)),""))</f>
        <v/>
      </c>
      <c r="K244" s="43" t="str">
        <f>IF($B244="","",IFERROR(IF(VLOOKUP($B244,$B$2:$O243,10,0)="","",VLOOKUP($B244,$B$2:$O243,10,0)),""))</f>
        <v/>
      </c>
      <c r="L244" s="43" t="str">
        <f>IF($B244="","",IFERROR(IF(VLOOKUP($B244,$B$2:$O243,11,0)="","",VLOOKUP($B244,$B$2:$O243,11,0)),""))</f>
        <v/>
      </c>
      <c r="M244" s="43" t="str">
        <f>IF($B244="","",IFERROR(IF(VLOOKUP($B244,$B$2:$O243,12,0)="","",VLOOKUP($B244,$B$2:$O243,12,0)),""))</f>
        <v/>
      </c>
      <c r="N244" s="43" t="str">
        <f>IF($B244="","",IFERROR(IF(VLOOKUP($B244,$B$2:$O243,13,0)="","",VLOOKUP($B244,$B$2:$O243,13,0)),""))</f>
        <v/>
      </c>
      <c r="O244" s="43" t="str">
        <f>IF($B244="","",IFERROR(IF(VLOOKUP($B244,$B$2:$O243,14,0)="","",VLOOKUP($B244,$B$2:$O243,14,0)),""))</f>
        <v/>
      </c>
    </row>
    <row r="245" spans="1:15" x14ac:dyDescent="0.25">
      <c r="A245" t="str" cm="1">
        <f t="array" ref="A245">IF(OR(B245="",E245=""),"",CONCATENATE(IFERROR(IF(SEARCH(B245,_xlfn.TEXTJOIN(",",TRUE,IF(E$2:E244=E245,B$2:B244,"")))&gt;0,"Duplikát parametru","Parametr OK"),"Parametr OK"),"; ",MATCH(B245,B:B,0)))</f>
        <v/>
      </c>
      <c r="B245" t="str">
        <f>IF('CZ Alfanumerické hodnoty'!B245="","",VLOOKUP('CZ Alfanumerické hodnoty'!B245,'Parametry a typy produktů'!C:E,3,0))</f>
        <v/>
      </c>
      <c r="C245" s="13" t="str" cm="1">
        <f t="array" ref="C245">IF(A245="","",_xlfn.XLOOKUP(B245,'Parametry a typy produktů'!E:E,'Parametry a typy produktů'!A:B,"Parametr nenalezen"))</f>
        <v/>
      </c>
      <c r="E245" s="30" t="str">
        <f>IF('CZ Alfanumerické hodnoty'!B245="","",HLOOKUP('CZ Alfanumerické hodnoty'!E245,'Parametry a typy produktů'!$F$1:$CW$3,3,0))</f>
        <v/>
      </c>
      <c r="F245" s="43" t="str">
        <f>IF($B245="","",IFERROR(IF(VLOOKUP($B245,$B$2:$O244,5,0)="","",VLOOKUP($B245,$B$2:$O244,5,0)),""))</f>
        <v/>
      </c>
      <c r="G245" s="43" t="str">
        <f>IF($B245="","",IFERROR(IF(VLOOKUP($B245,$B$2:$O244,6,0)="","",VLOOKUP($B245,$B$2:$O244,6,0)),""))</f>
        <v/>
      </c>
      <c r="H245" s="43" t="str">
        <f>IF($B245="","",IFERROR(IF(VLOOKUP($B245,$B$2:$O244,7,0)="","",VLOOKUP($B245,$B$2:$O244,7,0)),""))</f>
        <v/>
      </c>
      <c r="I245" s="43" t="str">
        <f>IF($B245="","",IFERROR(IF(VLOOKUP($B245,$B$2:$O244,8,0)="","",VLOOKUP($B245,$B$2:$O244,8,0)),""))</f>
        <v/>
      </c>
      <c r="J245" s="43" t="str">
        <f>IF($B245="","",IFERROR(IF(VLOOKUP($B245,$B$2:$O244,9,0)="","",VLOOKUP($B245,$B$2:$O244,9,0)),""))</f>
        <v/>
      </c>
      <c r="K245" s="43" t="str">
        <f>IF($B245="","",IFERROR(IF(VLOOKUP($B245,$B$2:$O244,10,0)="","",VLOOKUP($B245,$B$2:$O244,10,0)),""))</f>
        <v/>
      </c>
      <c r="L245" s="43" t="str">
        <f>IF($B245="","",IFERROR(IF(VLOOKUP($B245,$B$2:$O244,11,0)="","",VLOOKUP($B245,$B$2:$O244,11,0)),""))</f>
        <v/>
      </c>
      <c r="M245" s="43" t="str">
        <f>IF($B245="","",IFERROR(IF(VLOOKUP($B245,$B$2:$O244,12,0)="","",VLOOKUP($B245,$B$2:$O244,12,0)),""))</f>
        <v/>
      </c>
      <c r="N245" s="43" t="str">
        <f>IF($B245="","",IFERROR(IF(VLOOKUP($B245,$B$2:$O244,13,0)="","",VLOOKUP($B245,$B$2:$O244,13,0)),""))</f>
        <v/>
      </c>
      <c r="O245" s="43" t="str">
        <f>IF($B245="","",IFERROR(IF(VLOOKUP($B245,$B$2:$O244,14,0)="","",VLOOKUP($B245,$B$2:$O244,14,0)),""))</f>
        <v/>
      </c>
    </row>
    <row r="246" spans="1:15" x14ac:dyDescent="0.25">
      <c r="A246" t="str" cm="1">
        <f t="array" ref="A246">IF(OR(B246="",E246=""),"",CONCATENATE(IFERROR(IF(SEARCH(B246,_xlfn.TEXTJOIN(",",TRUE,IF(E$2:E245=E246,B$2:B245,"")))&gt;0,"Duplikát parametru","Parametr OK"),"Parametr OK"),"; ",MATCH(B246,B:B,0)))</f>
        <v/>
      </c>
      <c r="B246" t="str">
        <f>IF('CZ Alfanumerické hodnoty'!B246="","",VLOOKUP('CZ Alfanumerické hodnoty'!B246,'Parametry a typy produktů'!C:E,3,0))</f>
        <v/>
      </c>
      <c r="C246" s="13" t="str" cm="1">
        <f t="array" ref="C246">IF(A246="","",_xlfn.XLOOKUP(B246,'Parametry a typy produktů'!E:E,'Parametry a typy produktů'!A:B,"Parametr nenalezen"))</f>
        <v/>
      </c>
      <c r="E246" s="30" t="str">
        <f>IF('CZ Alfanumerické hodnoty'!B246="","",HLOOKUP('CZ Alfanumerické hodnoty'!E246,'Parametry a typy produktů'!$F$1:$CW$3,3,0))</f>
        <v/>
      </c>
      <c r="F246" s="43" t="str">
        <f>IF($B246="","",IFERROR(IF(VLOOKUP($B246,$B$2:$O245,5,0)="","",VLOOKUP($B246,$B$2:$O245,5,0)),""))</f>
        <v/>
      </c>
      <c r="G246" s="43" t="str">
        <f>IF($B246="","",IFERROR(IF(VLOOKUP($B246,$B$2:$O245,6,0)="","",VLOOKUP($B246,$B$2:$O245,6,0)),""))</f>
        <v/>
      </c>
      <c r="H246" s="43" t="str">
        <f>IF($B246="","",IFERROR(IF(VLOOKUP($B246,$B$2:$O245,7,0)="","",VLOOKUP($B246,$B$2:$O245,7,0)),""))</f>
        <v/>
      </c>
      <c r="I246" s="43" t="str">
        <f>IF($B246="","",IFERROR(IF(VLOOKUP($B246,$B$2:$O245,8,0)="","",VLOOKUP($B246,$B$2:$O245,8,0)),""))</f>
        <v/>
      </c>
      <c r="J246" s="43" t="str">
        <f>IF($B246="","",IFERROR(IF(VLOOKUP($B246,$B$2:$O245,9,0)="","",VLOOKUP($B246,$B$2:$O245,9,0)),""))</f>
        <v/>
      </c>
      <c r="K246" s="43" t="str">
        <f>IF($B246="","",IFERROR(IF(VLOOKUP($B246,$B$2:$O245,10,0)="","",VLOOKUP($B246,$B$2:$O245,10,0)),""))</f>
        <v/>
      </c>
      <c r="L246" s="43" t="str">
        <f>IF($B246="","",IFERROR(IF(VLOOKUP($B246,$B$2:$O245,11,0)="","",VLOOKUP($B246,$B$2:$O245,11,0)),""))</f>
        <v/>
      </c>
      <c r="M246" s="43" t="str">
        <f>IF($B246="","",IFERROR(IF(VLOOKUP($B246,$B$2:$O245,12,0)="","",VLOOKUP($B246,$B$2:$O245,12,0)),""))</f>
        <v/>
      </c>
      <c r="N246" s="43" t="str">
        <f>IF($B246="","",IFERROR(IF(VLOOKUP($B246,$B$2:$O245,13,0)="","",VLOOKUP($B246,$B$2:$O245,13,0)),""))</f>
        <v/>
      </c>
      <c r="O246" s="43" t="str">
        <f>IF($B246="","",IFERROR(IF(VLOOKUP($B246,$B$2:$O245,14,0)="","",VLOOKUP($B246,$B$2:$O245,14,0)),""))</f>
        <v/>
      </c>
    </row>
    <row r="247" spans="1:15" x14ac:dyDescent="0.25">
      <c r="A247" t="str" cm="1">
        <f t="array" ref="A247">IF(OR(B247="",E247=""),"",CONCATENATE(IFERROR(IF(SEARCH(B247,_xlfn.TEXTJOIN(",",TRUE,IF(E$2:E246=E247,B$2:B246,"")))&gt;0,"Duplikát parametru","Parametr OK"),"Parametr OK"),"; ",MATCH(B247,B:B,0)))</f>
        <v/>
      </c>
      <c r="B247" t="str">
        <f>IF('CZ Alfanumerické hodnoty'!B247="","",VLOOKUP('CZ Alfanumerické hodnoty'!B247,'Parametry a typy produktů'!C:E,3,0))</f>
        <v/>
      </c>
      <c r="C247" s="13" t="str" cm="1">
        <f t="array" ref="C247">IF(A247="","",_xlfn.XLOOKUP(B247,'Parametry a typy produktů'!E:E,'Parametry a typy produktů'!A:B,"Parametr nenalezen"))</f>
        <v/>
      </c>
      <c r="E247" s="30" t="str">
        <f>IF('CZ Alfanumerické hodnoty'!B247="","",HLOOKUP('CZ Alfanumerické hodnoty'!E247,'Parametry a typy produktů'!$F$1:$CW$3,3,0))</f>
        <v/>
      </c>
      <c r="F247" s="43" t="str">
        <f>IF($B247="","",IFERROR(IF(VLOOKUP($B247,$B$2:$O246,5,0)="","",VLOOKUP($B247,$B$2:$O246,5,0)),""))</f>
        <v/>
      </c>
      <c r="G247" s="43" t="str">
        <f>IF($B247="","",IFERROR(IF(VLOOKUP($B247,$B$2:$O246,6,0)="","",VLOOKUP($B247,$B$2:$O246,6,0)),""))</f>
        <v/>
      </c>
      <c r="H247" s="43" t="str">
        <f>IF($B247="","",IFERROR(IF(VLOOKUP($B247,$B$2:$O246,7,0)="","",VLOOKUP($B247,$B$2:$O246,7,0)),""))</f>
        <v/>
      </c>
      <c r="I247" s="43" t="str">
        <f>IF($B247="","",IFERROR(IF(VLOOKUP($B247,$B$2:$O246,8,0)="","",VLOOKUP($B247,$B$2:$O246,8,0)),""))</f>
        <v/>
      </c>
      <c r="J247" s="43" t="str">
        <f>IF($B247="","",IFERROR(IF(VLOOKUP($B247,$B$2:$O246,9,0)="","",VLOOKUP($B247,$B$2:$O246,9,0)),""))</f>
        <v/>
      </c>
      <c r="K247" s="43" t="str">
        <f>IF($B247="","",IFERROR(IF(VLOOKUP($B247,$B$2:$O246,10,0)="","",VLOOKUP($B247,$B$2:$O246,10,0)),""))</f>
        <v/>
      </c>
      <c r="L247" s="43" t="str">
        <f>IF($B247="","",IFERROR(IF(VLOOKUP($B247,$B$2:$O246,11,0)="","",VLOOKUP($B247,$B$2:$O246,11,0)),""))</f>
        <v/>
      </c>
      <c r="M247" s="43" t="str">
        <f>IF($B247="","",IFERROR(IF(VLOOKUP($B247,$B$2:$O246,12,0)="","",VLOOKUP($B247,$B$2:$O246,12,0)),""))</f>
        <v/>
      </c>
      <c r="N247" s="43" t="str">
        <f>IF($B247="","",IFERROR(IF(VLOOKUP($B247,$B$2:$O246,13,0)="","",VLOOKUP($B247,$B$2:$O246,13,0)),""))</f>
        <v/>
      </c>
      <c r="O247" s="43" t="str">
        <f>IF($B247="","",IFERROR(IF(VLOOKUP($B247,$B$2:$O246,14,0)="","",VLOOKUP($B247,$B$2:$O246,14,0)),""))</f>
        <v/>
      </c>
    </row>
    <row r="248" spans="1:15" x14ac:dyDescent="0.25">
      <c r="A248" t="str" cm="1">
        <f t="array" ref="A248">IF(OR(B248="",E248=""),"",CONCATENATE(IFERROR(IF(SEARCH(B248,_xlfn.TEXTJOIN(",",TRUE,IF(E$2:E247=E248,B$2:B247,"")))&gt;0,"Duplikát parametru","Parametr OK"),"Parametr OK"),"; ",MATCH(B248,B:B,0)))</f>
        <v/>
      </c>
      <c r="B248" t="str">
        <f>IF('CZ Alfanumerické hodnoty'!B248="","",VLOOKUP('CZ Alfanumerické hodnoty'!B248,'Parametry a typy produktů'!C:E,3,0))</f>
        <v/>
      </c>
      <c r="C248" s="13" t="str" cm="1">
        <f t="array" ref="C248">IF(A248="","",_xlfn.XLOOKUP(B248,'Parametry a typy produktů'!E:E,'Parametry a typy produktů'!A:B,"Parametr nenalezen"))</f>
        <v/>
      </c>
      <c r="E248" s="30" t="str">
        <f>IF('CZ Alfanumerické hodnoty'!B248="","",HLOOKUP('CZ Alfanumerické hodnoty'!E248,'Parametry a typy produktů'!$F$1:$CW$3,3,0))</f>
        <v/>
      </c>
      <c r="F248" s="43" t="str">
        <f>IF($B248="","",IFERROR(IF(VLOOKUP($B248,$B$2:$O247,5,0)="","",VLOOKUP($B248,$B$2:$O247,5,0)),""))</f>
        <v/>
      </c>
      <c r="G248" s="43" t="str">
        <f>IF($B248="","",IFERROR(IF(VLOOKUP($B248,$B$2:$O247,6,0)="","",VLOOKUP($B248,$B$2:$O247,6,0)),""))</f>
        <v/>
      </c>
      <c r="H248" s="43" t="str">
        <f>IF($B248="","",IFERROR(IF(VLOOKUP($B248,$B$2:$O247,7,0)="","",VLOOKUP($B248,$B$2:$O247,7,0)),""))</f>
        <v/>
      </c>
      <c r="I248" s="43" t="str">
        <f>IF($B248="","",IFERROR(IF(VLOOKUP($B248,$B$2:$O247,8,0)="","",VLOOKUP($B248,$B$2:$O247,8,0)),""))</f>
        <v/>
      </c>
      <c r="J248" s="43" t="str">
        <f>IF($B248="","",IFERROR(IF(VLOOKUP($B248,$B$2:$O247,9,0)="","",VLOOKUP($B248,$B$2:$O247,9,0)),""))</f>
        <v/>
      </c>
      <c r="K248" s="43" t="str">
        <f>IF($B248="","",IFERROR(IF(VLOOKUP($B248,$B$2:$O247,10,0)="","",VLOOKUP($B248,$B$2:$O247,10,0)),""))</f>
        <v/>
      </c>
      <c r="L248" s="43" t="str">
        <f>IF($B248="","",IFERROR(IF(VLOOKUP($B248,$B$2:$O247,11,0)="","",VLOOKUP($B248,$B$2:$O247,11,0)),""))</f>
        <v/>
      </c>
      <c r="M248" s="43" t="str">
        <f>IF($B248="","",IFERROR(IF(VLOOKUP($B248,$B$2:$O247,12,0)="","",VLOOKUP($B248,$B$2:$O247,12,0)),""))</f>
        <v/>
      </c>
      <c r="N248" s="43" t="str">
        <f>IF($B248="","",IFERROR(IF(VLOOKUP($B248,$B$2:$O247,13,0)="","",VLOOKUP($B248,$B$2:$O247,13,0)),""))</f>
        <v/>
      </c>
      <c r="O248" s="43" t="str">
        <f>IF($B248="","",IFERROR(IF(VLOOKUP($B248,$B$2:$O247,14,0)="","",VLOOKUP($B248,$B$2:$O247,14,0)),""))</f>
        <v/>
      </c>
    </row>
    <row r="249" spans="1:15" x14ac:dyDescent="0.25">
      <c r="A249" t="str" cm="1">
        <f t="array" ref="A249">IF(OR(B249="",E249=""),"",CONCATENATE(IFERROR(IF(SEARCH(B249,_xlfn.TEXTJOIN(",",TRUE,IF(E$2:E248=E249,B$2:B248,"")))&gt;0,"Duplikát parametru","Parametr OK"),"Parametr OK"),"; ",MATCH(B249,B:B,0)))</f>
        <v/>
      </c>
      <c r="B249" t="str">
        <f>IF('CZ Alfanumerické hodnoty'!B249="","",VLOOKUP('CZ Alfanumerické hodnoty'!B249,'Parametry a typy produktů'!C:E,3,0))</f>
        <v/>
      </c>
      <c r="C249" s="13" t="str" cm="1">
        <f t="array" ref="C249">IF(A249="","",_xlfn.XLOOKUP(B249,'Parametry a typy produktů'!E:E,'Parametry a typy produktů'!A:B,"Parametr nenalezen"))</f>
        <v/>
      </c>
      <c r="E249" s="30" t="str">
        <f>IF('CZ Alfanumerické hodnoty'!B249="","",HLOOKUP('CZ Alfanumerické hodnoty'!E249,'Parametry a typy produktů'!$F$1:$CW$3,3,0))</f>
        <v/>
      </c>
      <c r="F249" s="43" t="str">
        <f>IF($B249="","",IFERROR(IF(VLOOKUP($B249,$B$2:$O248,5,0)="","",VLOOKUP($B249,$B$2:$O248,5,0)),""))</f>
        <v/>
      </c>
      <c r="G249" s="43" t="str">
        <f>IF($B249="","",IFERROR(IF(VLOOKUP($B249,$B$2:$O248,6,0)="","",VLOOKUP($B249,$B$2:$O248,6,0)),""))</f>
        <v/>
      </c>
      <c r="H249" s="43" t="str">
        <f>IF($B249="","",IFERROR(IF(VLOOKUP($B249,$B$2:$O248,7,0)="","",VLOOKUP($B249,$B$2:$O248,7,0)),""))</f>
        <v/>
      </c>
      <c r="I249" s="43" t="str">
        <f>IF($B249="","",IFERROR(IF(VLOOKUP($B249,$B$2:$O248,8,0)="","",VLOOKUP($B249,$B$2:$O248,8,0)),""))</f>
        <v/>
      </c>
      <c r="J249" s="43" t="str">
        <f>IF($B249="","",IFERROR(IF(VLOOKUP($B249,$B$2:$O248,9,0)="","",VLOOKUP($B249,$B$2:$O248,9,0)),""))</f>
        <v/>
      </c>
      <c r="K249" s="43" t="str">
        <f>IF($B249="","",IFERROR(IF(VLOOKUP($B249,$B$2:$O248,10,0)="","",VLOOKUP($B249,$B$2:$O248,10,0)),""))</f>
        <v/>
      </c>
      <c r="L249" s="43" t="str">
        <f>IF($B249="","",IFERROR(IF(VLOOKUP($B249,$B$2:$O248,11,0)="","",VLOOKUP($B249,$B$2:$O248,11,0)),""))</f>
        <v/>
      </c>
      <c r="M249" s="43" t="str">
        <f>IF($B249="","",IFERROR(IF(VLOOKUP($B249,$B$2:$O248,12,0)="","",VLOOKUP($B249,$B$2:$O248,12,0)),""))</f>
        <v/>
      </c>
      <c r="N249" s="43" t="str">
        <f>IF($B249="","",IFERROR(IF(VLOOKUP($B249,$B$2:$O248,13,0)="","",VLOOKUP($B249,$B$2:$O248,13,0)),""))</f>
        <v/>
      </c>
      <c r="O249" s="43" t="str">
        <f>IF($B249="","",IFERROR(IF(VLOOKUP($B249,$B$2:$O248,14,0)="","",VLOOKUP($B249,$B$2:$O248,14,0)),""))</f>
        <v/>
      </c>
    </row>
    <row r="250" spans="1:15" x14ac:dyDescent="0.25">
      <c r="A250" t="str" cm="1">
        <f t="array" ref="A250">IF(OR(B250="",E250=""),"",CONCATENATE(IFERROR(IF(SEARCH(B250,_xlfn.TEXTJOIN(",",TRUE,IF(E$2:E249=E250,B$2:B249,"")))&gt;0,"Duplikát parametru","Parametr OK"),"Parametr OK"),"; ",MATCH(B250,B:B,0)))</f>
        <v/>
      </c>
      <c r="B250" t="str">
        <f>IF('CZ Alfanumerické hodnoty'!B250="","",VLOOKUP('CZ Alfanumerické hodnoty'!B250,'Parametry a typy produktů'!C:E,3,0))</f>
        <v/>
      </c>
      <c r="C250" s="13" t="str" cm="1">
        <f t="array" ref="C250">IF(A250="","",_xlfn.XLOOKUP(B250,'Parametry a typy produktů'!E:E,'Parametry a typy produktů'!A:B,"Parametr nenalezen"))</f>
        <v/>
      </c>
      <c r="E250" s="30" t="str">
        <f>IF('CZ Alfanumerické hodnoty'!B250="","",HLOOKUP('CZ Alfanumerické hodnoty'!E250,'Parametry a typy produktů'!$F$1:$CW$3,3,0))</f>
        <v/>
      </c>
      <c r="F250" s="43" t="str">
        <f>IF($B250="","",IFERROR(IF(VLOOKUP($B250,$B$2:$O249,5,0)="","",VLOOKUP($B250,$B$2:$O249,5,0)),""))</f>
        <v/>
      </c>
      <c r="G250" s="43" t="str">
        <f>IF($B250="","",IFERROR(IF(VLOOKUP($B250,$B$2:$O249,6,0)="","",VLOOKUP($B250,$B$2:$O249,6,0)),""))</f>
        <v/>
      </c>
      <c r="H250" s="43" t="str">
        <f>IF($B250="","",IFERROR(IF(VLOOKUP($B250,$B$2:$O249,7,0)="","",VLOOKUP($B250,$B$2:$O249,7,0)),""))</f>
        <v/>
      </c>
      <c r="I250" s="43" t="str">
        <f>IF($B250="","",IFERROR(IF(VLOOKUP($B250,$B$2:$O249,8,0)="","",VLOOKUP($B250,$B$2:$O249,8,0)),""))</f>
        <v/>
      </c>
      <c r="J250" s="43" t="str">
        <f>IF($B250="","",IFERROR(IF(VLOOKUP($B250,$B$2:$O249,9,0)="","",VLOOKUP($B250,$B$2:$O249,9,0)),""))</f>
        <v/>
      </c>
      <c r="K250" s="43" t="str">
        <f>IF($B250="","",IFERROR(IF(VLOOKUP($B250,$B$2:$O249,10,0)="","",VLOOKUP($B250,$B$2:$O249,10,0)),""))</f>
        <v/>
      </c>
      <c r="L250" s="43" t="str">
        <f>IF($B250="","",IFERROR(IF(VLOOKUP($B250,$B$2:$O249,11,0)="","",VLOOKUP($B250,$B$2:$O249,11,0)),""))</f>
        <v/>
      </c>
      <c r="M250" s="43" t="str">
        <f>IF($B250="","",IFERROR(IF(VLOOKUP($B250,$B$2:$O249,12,0)="","",VLOOKUP($B250,$B$2:$O249,12,0)),""))</f>
        <v/>
      </c>
      <c r="N250" s="43" t="str">
        <f>IF($B250="","",IFERROR(IF(VLOOKUP($B250,$B$2:$O249,13,0)="","",VLOOKUP($B250,$B$2:$O249,13,0)),""))</f>
        <v/>
      </c>
      <c r="O250" s="43" t="str">
        <f>IF($B250="","",IFERROR(IF(VLOOKUP($B250,$B$2:$O249,14,0)="","",VLOOKUP($B250,$B$2:$O249,14,0)),""))</f>
        <v/>
      </c>
    </row>
    <row r="251" spans="1:15" x14ac:dyDescent="0.25">
      <c r="A251" t="str" cm="1">
        <f t="array" ref="A251">IF(OR(B251="",E251=""),"",CONCATENATE(IFERROR(IF(SEARCH(B251,_xlfn.TEXTJOIN(",",TRUE,IF(E$2:E250=E251,B$2:B250,"")))&gt;0,"Duplikát parametru","Parametr OK"),"Parametr OK"),"; ",MATCH(B251,B:B,0)))</f>
        <v/>
      </c>
      <c r="B251" t="str">
        <f>IF('CZ Alfanumerické hodnoty'!B251="","",VLOOKUP('CZ Alfanumerické hodnoty'!B251,'Parametry a typy produktů'!C:E,3,0))</f>
        <v/>
      </c>
      <c r="C251" s="13" t="str" cm="1">
        <f t="array" ref="C251">IF(A251="","",_xlfn.XLOOKUP(B251,'Parametry a typy produktů'!E:E,'Parametry a typy produktů'!A:B,"Parametr nenalezen"))</f>
        <v/>
      </c>
      <c r="E251" s="30" t="str">
        <f>IF('CZ Alfanumerické hodnoty'!B251="","",HLOOKUP('CZ Alfanumerické hodnoty'!E251,'Parametry a typy produktů'!$F$1:$CW$3,3,0))</f>
        <v/>
      </c>
      <c r="F251" s="43" t="str">
        <f>IF($B251="","",IFERROR(IF(VLOOKUP($B251,$B$2:$O250,5,0)="","",VLOOKUP($B251,$B$2:$O250,5,0)),""))</f>
        <v/>
      </c>
      <c r="G251" s="43" t="str">
        <f>IF($B251="","",IFERROR(IF(VLOOKUP($B251,$B$2:$O250,6,0)="","",VLOOKUP($B251,$B$2:$O250,6,0)),""))</f>
        <v/>
      </c>
      <c r="H251" s="43" t="str">
        <f>IF($B251="","",IFERROR(IF(VLOOKUP($B251,$B$2:$O250,7,0)="","",VLOOKUP($B251,$B$2:$O250,7,0)),""))</f>
        <v/>
      </c>
      <c r="I251" s="43" t="str">
        <f>IF($B251="","",IFERROR(IF(VLOOKUP($B251,$B$2:$O250,8,0)="","",VLOOKUP($B251,$B$2:$O250,8,0)),""))</f>
        <v/>
      </c>
      <c r="J251" s="43" t="str">
        <f>IF($B251="","",IFERROR(IF(VLOOKUP($B251,$B$2:$O250,9,0)="","",VLOOKUP($B251,$B$2:$O250,9,0)),""))</f>
        <v/>
      </c>
      <c r="K251" s="43" t="str">
        <f>IF($B251="","",IFERROR(IF(VLOOKUP($B251,$B$2:$O250,10,0)="","",VLOOKUP($B251,$B$2:$O250,10,0)),""))</f>
        <v/>
      </c>
      <c r="L251" s="43" t="str">
        <f>IF($B251="","",IFERROR(IF(VLOOKUP($B251,$B$2:$O250,11,0)="","",VLOOKUP($B251,$B$2:$O250,11,0)),""))</f>
        <v/>
      </c>
      <c r="M251" s="43" t="str">
        <f>IF($B251="","",IFERROR(IF(VLOOKUP($B251,$B$2:$O250,12,0)="","",VLOOKUP($B251,$B$2:$O250,12,0)),""))</f>
        <v/>
      </c>
      <c r="N251" s="43" t="str">
        <f>IF($B251="","",IFERROR(IF(VLOOKUP($B251,$B$2:$O250,13,0)="","",VLOOKUP($B251,$B$2:$O250,13,0)),""))</f>
        <v/>
      </c>
      <c r="O251" s="43" t="str">
        <f>IF($B251="","",IFERROR(IF(VLOOKUP($B251,$B$2:$O250,14,0)="","",VLOOKUP($B251,$B$2:$O250,14,0)),""))</f>
        <v/>
      </c>
    </row>
    <row r="252" spans="1:15" x14ac:dyDescent="0.25">
      <c r="A252" t="str" cm="1">
        <f t="array" ref="A252">IF(OR(B252="",E252=""),"",CONCATENATE(IFERROR(IF(SEARCH(B252,_xlfn.TEXTJOIN(",",TRUE,IF(E$2:E251=E252,B$2:B251,"")))&gt;0,"Duplikát parametru","Parametr OK"),"Parametr OK"),"; ",MATCH(B252,B:B,0)))</f>
        <v/>
      </c>
      <c r="B252" t="str">
        <f>IF('CZ Alfanumerické hodnoty'!B252="","",VLOOKUP('CZ Alfanumerické hodnoty'!B252,'Parametry a typy produktů'!C:E,3,0))</f>
        <v/>
      </c>
      <c r="C252" s="13" t="str" cm="1">
        <f t="array" ref="C252">IF(A252="","",_xlfn.XLOOKUP(B252,'Parametry a typy produktů'!E:E,'Parametry a typy produktů'!A:B,"Parametr nenalezen"))</f>
        <v/>
      </c>
      <c r="E252" s="30" t="str">
        <f>IF('CZ Alfanumerické hodnoty'!B252="","",HLOOKUP('CZ Alfanumerické hodnoty'!E252,'Parametry a typy produktů'!$F$1:$CW$3,3,0))</f>
        <v/>
      </c>
      <c r="F252" s="43" t="str">
        <f>IF($B252="","",IFERROR(IF(VLOOKUP($B252,$B$2:$O251,5,0)="","",VLOOKUP($B252,$B$2:$O251,5,0)),""))</f>
        <v/>
      </c>
      <c r="G252" s="43" t="str">
        <f>IF($B252="","",IFERROR(IF(VLOOKUP($B252,$B$2:$O251,6,0)="","",VLOOKUP($B252,$B$2:$O251,6,0)),""))</f>
        <v/>
      </c>
      <c r="H252" s="43" t="str">
        <f>IF($B252="","",IFERROR(IF(VLOOKUP($B252,$B$2:$O251,7,0)="","",VLOOKUP($B252,$B$2:$O251,7,0)),""))</f>
        <v/>
      </c>
      <c r="I252" s="43" t="str">
        <f>IF($B252="","",IFERROR(IF(VLOOKUP($B252,$B$2:$O251,8,0)="","",VLOOKUP($B252,$B$2:$O251,8,0)),""))</f>
        <v/>
      </c>
      <c r="J252" s="43" t="str">
        <f>IF($B252="","",IFERROR(IF(VLOOKUP($B252,$B$2:$O251,9,0)="","",VLOOKUP($B252,$B$2:$O251,9,0)),""))</f>
        <v/>
      </c>
      <c r="K252" s="43" t="str">
        <f>IF($B252="","",IFERROR(IF(VLOOKUP($B252,$B$2:$O251,10,0)="","",VLOOKUP($B252,$B$2:$O251,10,0)),""))</f>
        <v/>
      </c>
      <c r="L252" s="43" t="str">
        <f>IF($B252="","",IFERROR(IF(VLOOKUP($B252,$B$2:$O251,11,0)="","",VLOOKUP($B252,$B$2:$O251,11,0)),""))</f>
        <v/>
      </c>
      <c r="M252" s="43" t="str">
        <f>IF($B252="","",IFERROR(IF(VLOOKUP($B252,$B$2:$O251,12,0)="","",VLOOKUP($B252,$B$2:$O251,12,0)),""))</f>
        <v/>
      </c>
      <c r="N252" s="43" t="str">
        <f>IF($B252="","",IFERROR(IF(VLOOKUP($B252,$B$2:$O251,13,0)="","",VLOOKUP($B252,$B$2:$O251,13,0)),""))</f>
        <v/>
      </c>
      <c r="O252" s="43" t="str">
        <f>IF($B252="","",IFERROR(IF(VLOOKUP($B252,$B$2:$O251,14,0)="","",VLOOKUP($B252,$B$2:$O251,14,0)),""))</f>
        <v/>
      </c>
    </row>
    <row r="253" spans="1:15" x14ac:dyDescent="0.25">
      <c r="A253" t="str" cm="1">
        <f t="array" ref="A253">IF(OR(B253="",E253=""),"",CONCATENATE(IFERROR(IF(SEARCH(B253,_xlfn.TEXTJOIN(",",TRUE,IF(E$2:E252=E253,B$2:B252,"")))&gt;0,"Duplikát parametru","Parametr OK"),"Parametr OK"),"; ",MATCH(B253,B:B,0)))</f>
        <v/>
      </c>
      <c r="B253" t="str">
        <f>IF('CZ Alfanumerické hodnoty'!B253="","",VLOOKUP('CZ Alfanumerické hodnoty'!B253,'Parametry a typy produktů'!C:E,3,0))</f>
        <v/>
      </c>
      <c r="C253" s="13" t="str" cm="1">
        <f t="array" ref="C253">IF(A253="","",_xlfn.XLOOKUP(B253,'Parametry a typy produktů'!E:E,'Parametry a typy produktů'!A:B,"Parametr nenalezen"))</f>
        <v/>
      </c>
      <c r="E253" s="30" t="str">
        <f>IF('CZ Alfanumerické hodnoty'!B253="","",HLOOKUP('CZ Alfanumerické hodnoty'!E253,'Parametry a typy produktů'!$F$1:$CW$3,3,0))</f>
        <v/>
      </c>
      <c r="F253" s="43" t="str">
        <f>IF($B253="","",IFERROR(IF(VLOOKUP($B253,$B$2:$O252,5,0)="","",VLOOKUP($B253,$B$2:$O252,5,0)),""))</f>
        <v/>
      </c>
      <c r="G253" s="43" t="str">
        <f>IF($B253="","",IFERROR(IF(VLOOKUP($B253,$B$2:$O252,6,0)="","",VLOOKUP($B253,$B$2:$O252,6,0)),""))</f>
        <v/>
      </c>
      <c r="H253" s="43" t="str">
        <f>IF($B253="","",IFERROR(IF(VLOOKUP($B253,$B$2:$O252,7,0)="","",VLOOKUP($B253,$B$2:$O252,7,0)),""))</f>
        <v/>
      </c>
      <c r="I253" s="43" t="str">
        <f>IF($B253="","",IFERROR(IF(VLOOKUP($B253,$B$2:$O252,8,0)="","",VLOOKUP($B253,$B$2:$O252,8,0)),""))</f>
        <v/>
      </c>
      <c r="J253" s="43" t="str">
        <f>IF($B253="","",IFERROR(IF(VLOOKUP($B253,$B$2:$O252,9,0)="","",VLOOKUP($B253,$B$2:$O252,9,0)),""))</f>
        <v/>
      </c>
      <c r="K253" s="43" t="str">
        <f>IF($B253="","",IFERROR(IF(VLOOKUP($B253,$B$2:$O252,10,0)="","",VLOOKUP($B253,$B$2:$O252,10,0)),""))</f>
        <v/>
      </c>
      <c r="L253" s="43" t="str">
        <f>IF($B253="","",IFERROR(IF(VLOOKUP($B253,$B$2:$O252,11,0)="","",VLOOKUP($B253,$B$2:$O252,11,0)),""))</f>
        <v/>
      </c>
      <c r="M253" s="43" t="str">
        <f>IF($B253="","",IFERROR(IF(VLOOKUP($B253,$B$2:$O252,12,0)="","",VLOOKUP($B253,$B$2:$O252,12,0)),""))</f>
        <v/>
      </c>
      <c r="N253" s="43" t="str">
        <f>IF($B253="","",IFERROR(IF(VLOOKUP($B253,$B$2:$O252,13,0)="","",VLOOKUP($B253,$B$2:$O252,13,0)),""))</f>
        <v/>
      </c>
      <c r="O253" s="43" t="str">
        <f>IF($B253="","",IFERROR(IF(VLOOKUP($B253,$B$2:$O252,14,0)="","",VLOOKUP($B253,$B$2:$O252,14,0)),""))</f>
        <v/>
      </c>
    </row>
    <row r="254" spans="1:15" x14ac:dyDescent="0.25">
      <c r="A254" t="str" cm="1">
        <f t="array" ref="A254">IF(OR(B254="",E254=""),"",CONCATENATE(IFERROR(IF(SEARCH(B254,_xlfn.TEXTJOIN(",",TRUE,IF(E$2:E253=E254,B$2:B253,"")))&gt;0,"Duplikát parametru","Parametr OK"),"Parametr OK"),"; ",MATCH(B254,B:B,0)))</f>
        <v/>
      </c>
      <c r="B254" t="str">
        <f>IF('CZ Alfanumerické hodnoty'!B254="","",VLOOKUP('CZ Alfanumerické hodnoty'!B254,'Parametry a typy produktů'!C:E,3,0))</f>
        <v/>
      </c>
      <c r="C254" s="13" t="str" cm="1">
        <f t="array" ref="C254">IF(A254="","",_xlfn.XLOOKUP(B254,'Parametry a typy produktů'!E:E,'Parametry a typy produktů'!A:B,"Parametr nenalezen"))</f>
        <v/>
      </c>
      <c r="E254" s="30" t="str">
        <f>IF('CZ Alfanumerické hodnoty'!B254="","",HLOOKUP('CZ Alfanumerické hodnoty'!E254,'Parametry a typy produktů'!$F$1:$CW$3,3,0))</f>
        <v/>
      </c>
      <c r="F254" s="43" t="str">
        <f>IF($B254="","",IFERROR(IF(VLOOKUP($B254,$B$2:$O253,5,0)="","",VLOOKUP($B254,$B$2:$O253,5,0)),""))</f>
        <v/>
      </c>
      <c r="G254" s="43" t="str">
        <f>IF($B254="","",IFERROR(IF(VLOOKUP($B254,$B$2:$O253,6,0)="","",VLOOKUP($B254,$B$2:$O253,6,0)),""))</f>
        <v/>
      </c>
      <c r="H254" s="43" t="str">
        <f>IF($B254="","",IFERROR(IF(VLOOKUP($B254,$B$2:$O253,7,0)="","",VLOOKUP($B254,$B$2:$O253,7,0)),""))</f>
        <v/>
      </c>
      <c r="I254" s="43" t="str">
        <f>IF($B254="","",IFERROR(IF(VLOOKUP($B254,$B$2:$O253,8,0)="","",VLOOKUP($B254,$B$2:$O253,8,0)),""))</f>
        <v/>
      </c>
      <c r="J254" s="43" t="str">
        <f>IF($B254="","",IFERROR(IF(VLOOKUP($B254,$B$2:$O253,9,0)="","",VLOOKUP($B254,$B$2:$O253,9,0)),""))</f>
        <v/>
      </c>
      <c r="K254" s="43" t="str">
        <f>IF($B254="","",IFERROR(IF(VLOOKUP($B254,$B$2:$O253,10,0)="","",VLOOKUP($B254,$B$2:$O253,10,0)),""))</f>
        <v/>
      </c>
      <c r="L254" s="43" t="str">
        <f>IF($B254="","",IFERROR(IF(VLOOKUP($B254,$B$2:$O253,11,0)="","",VLOOKUP($B254,$B$2:$O253,11,0)),""))</f>
        <v/>
      </c>
      <c r="M254" s="43" t="str">
        <f>IF($B254="","",IFERROR(IF(VLOOKUP($B254,$B$2:$O253,12,0)="","",VLOOKUP($B254,$B$2:$O253,12,0)),""))</f>
        <v/>
      </c>
      <c r="N254" s="43" t="str">
        <f>IF($B254="","",IFERROR(IF(VLOOKUP($B254,$B$2:$O253,13,0)="","",VLOOKUP($B254,$B$2:$O253,13,0)),""))</f>
        <v/>
      </c>
      <c r="O254" s="43" t="str">
        <f>IF($B254="","",IFERROR(IF(VLOOKUP($B254,$B$2:$O253,14,0)="","",VLOOKUP($B254,$B$2:$O253,14,0)),""))</f>
        <v/>
      </c>
    </row>
    <row r="255" spans="1:15" x14ac:dyDescent="0.25">
      <c r="A255" t="str" cm="1">
        <f t="array" ref="A255">IF(OR(B255="",E255=""),"",CONCATENATE(IFERROR(IF(SEARCH(B255,_xlfn.TEXTJOIN(",",TRUE,IF(E$2:E254=E255,B$2:B254,"")))&gt;0,"Duplikát parametru","Parametr OK"),"Parametr OK"),"; ",MATCH(B255,B:B,0)))</f>
        <v/>
      </c>
      <c r="B255" t="str">
        <f>IF('CZ Alfanumerické hodnoty'!B255="","",VLOOKUP('CZ Alfanumerické hodnoty'!B255,'Parametry a typy produktů'!C:E,3,0))</f>
        <v/>
      </c>
      <c r="C255" s="13" t="str" cm="1">
        <f t="array" ref="C255">IF(A255="","",_xlfn.XLOOKUP(B255,'Parametry a typy produktů'!E:E,'Parametry a typy produktů'!A:B,"Parametr nenalezen"))</f>
        <v/>
      </c>
      <c r="E255" s="30" t="str">
        <f>IF('CZ Alfanumerické hodnoty'!B255="","",HLOOKUP('CZ Alfanumerické hodnoty'!E255,'Parametry a typy produktů'!$F$1:$CW$3,3,0))</f>
        <v/>
      </c>
      <c r="F255" s="43" t="str">
        <f>IF($B255="","",IFERROR(IF(VLOOKUP($B255,$B$2:$O254,5,0)="","",VLOOKUP($B255,$B$2:$O254,5,0)),""))</f>
        <v/>
      </c>
      <c r="G255" s="43" t="str">
        <f>IF($B255="","",IFERROR(IF(VLOOKUP($B255,$B$2:$O254,6,0)="","",VLOOKUP($B255,$B$2:$O254,6,0)),""))</f>
        <v/>
      </c>
      <c r="H255" s="43" t="str">
        <f>IF($B255="","",IFERROR(IF(VLOOKUP($B255,$B$2:$O254,7,0)="","",VLOOKUP($B255,$B$2:$O254,7,0)),""))</f>
        <v/>
      </c>
      <c r="I255" s="43" t="str">
        <f>IF($B255="","",IFERROR(IF(VLOOKUP($B255,$B$2:$O254,8,0)="","",VLOOKUP($B255,$B$2:$O254,8,0)),""))</f>
        <v/>
      </c>
      <c r="J255" s="43" t="str">
        <f>IF($B255="","",IFERROR(IF(VLOOKUP($B255,$B$2:$O254,9,0)="","",VLOOKUP($B255,$B$2:$O254,9,0)),""))</f>
        <v/>
      </c>
      <c r="K255" s="43" t="str">
        <f>IF($B255="","",IFERROR(IF(VLOOKUP($B255,$B$2:$O254,10,0)="","",VLOOKUP($B255,$B$2:$O254,10,0)),""))</f>
        <v/>
      </c>
      <c r="L255" s="43" t="str">
        <f>IF($B255="","",IFERROR(IF(VLOOKUP($B255,$B$2:$O254,11,0)="","",VLOOKUP($B255,$B$2:$O254,11,0)),""))</f>
        <v/>
      </c>
      <c r="M255" s="43" t="str">
        <f>IF($B255="","",IFERROR(IF(VLOOKUP($B255,$B$2:$O254,12,0)="","",VLOOKUP($B255,$B$2:$O254,12,0)),""))</f>
        <v/>
      </c>
      <c r="N255" s="43" t="str">
        <f>IF($B255="","",IFERROR(IF(VLOOKUP($B255,$B$2:$O254,13,0)="","",VLOOKUP($B255,$B$2:$O254,13,0)),""))</f>
        <v/>
      </c>
      <c r="O255" s="43" t="str">
        <f>IF($B255="","",IFERROR(IF(VLOOKUP($B255,$B$2:$O254,14,0)="","",VLOOKUP($B255,$B$2:$O254,14,0)),""))</f>
        <v/>
      </c>
    </row>
    <row r="256" spans="1:15" x14ac:dyDescent="0.25">
      <c r="A256" t="str" cm="1">
        <f t="array" ref="A256">IF(OR(B256="",E256=""),"",CONCATENATE(IFERROR(IF(SEARCH(B256,_xlfn.TEXTJOIN(",",TRUE,IF(E$2:E255=E256,B$2:B255,"")))&gt;0,"Duplikát parametru","Parametr OK"),"Parametr OK"),"; ",MATCH(B256,B:B,0)))</f>
        <v/>
      </c>
      <c r="B256" t="str">
        <f>IF('CZ Alfanumerické hodnoty'!B256="","",VLOOKUP('CZ Alfanumerické hodnoty'!B256,'Parametry a typy produktů'!C:E,3,0))</f>
        <v/>
      </c>
      <c r="C256" s="13" t="str" cm="1">
        <f t="array" ref="C256">IF(A256="","",_xlfn.XLOOKUP(B256,'Parametry a typy produktů'!E:E,'Parametry a typy produktů'!A:B,"Parametr nenalezen"))</f>
        <v/>
      </c>
      <c r="E256" s="30" t="str">
        <f>IF('CZ Alfanumerické hodnoty'!B256="","",HLOOKUP('CZ Alfanumerické hodnoty'!E256,'Parametry a typy produktů'!$F$1:$CW$3,3,0))</f>
        <v/>
      </c>
      <c r="F256" s="43" t="str">
        <f>IF($B256="","",IFERROR(IF(VLOOKUP($B256,$B$2:$O255,5,0)="","",VLOOKUP($B256,$B$2:$O255,5,0)),""))</f>
        <v/>
      </c>
      <c r="G256" s="43" t="str">
        <f>IF($B256="","",IFERROR(IF(VLOOKUP($B256,$B$2:$O255,6,0)="","",VLOOKUP($B256,$B$2:$O255,6,0)),""))</f>
        <v/>
      </c>
      <c r="H256" s="43" t="str">
        <f>IF($B256="","",IFERROR(IF(VLOOKUP($B256,$B$2:$O255,7,0)="","",VLOOKUP($B256,$B$2:$O255,7,0)),""))</f>
        <v/>
      </c>
      <c r="I256" s="43" t="str">
        <f>IF($B256="","",IFERROR(IF(VLOOKUP($B256,$B$2:$O255,8,0)="","",VLOOKUP($B256,$B$2:$O255,8,0)),""))</f>
        <v/>
      </c>
      <c r="J256" s="43" t="str">
        <f>IF($B256="","",IFERROR(IF(VLOOKUP($B256,$B$2:$O255,9,0)="","",VLOOKUP($B256,$B$2:$O255,9,0)),""))</f>
        <v/>
      </c>
      <c r="K256" s="43" t="str">
        <f>IF($B256="","",IFERROR(IF(VLOOKUP($B256,$B$2:$O255,10,0)="","",VLOOKUP($B256,$B$2:$O255,10,0)),""))</f>
        <v/>
      </c>
      <c r="L256" s="43" t="str">
        <f>IF($B256="","",IFERROR(IF(VLOOKUP($B256,$B$2:$O255,11,0)="","",VLOOKUP($B256,$B$2:$O255,11,0)),""))</f>
        <v/>
      </c>
      <c r="M256" s="43" t="str">
        <f>IF($B256="","",IFERROR(IF(VLOOKUP($B256,$B$2:$O255,12,0)="","",VLOOKUP($B256,$B$2:$O255,12,0)),""))</f>
        <v/>
      </c>
      <c r="N256" s="43" t="str">
        <f>IF($B256="","",IFERROR(IF(VLOOKUP($B256,$B$2:$O255,13,0)="","",VLOOKUP($B256,$B$2:$O255,13,0)),""))</f>
        <v/>
      </c>
      <c r="O256" s="43" t="str">
        <f>IF($B256="","",IFERROR(IF(VLOOKUP($B256,$B$2:$O255,14,0)="","",VLOOKUP($B256,$B$2:$O255,14,0)),""))</f>
        <v/>
      </c>
    </row>
    <row r="257" spans="1:15" x14ac:dyDescent="0.25">
      <c r="A257" t="str" cm="1">
        <f t="array" ref="A257">IF(OR(B257="",E257=""),"",CONCATENATE(IFERROR(IF(SEARCH(B257,_xlfn.TEXTJOIN(",",TRUE,IF(E$2:E256=E257,B$2:B256,"")))&gt;0,"Duplikát parametru","Parametr OK"),"Parametr OK"),"; ",MATCH(B257,B:B,0)))</f>
        <v/>
      </c>
      <c r="B257" t="str">
        <f>IF('CZ Alfanumerické hodnoty'!B257="","",VLOOKUP('CZ Alfanumerické hodnoty'!B257,'Parametry a typy produktů'!C:E,3,0))</f>
        <v/>
      </c>
      <c r="C257" s="13" t="str" cm="1">
        <f t="array" ref="C257">IF(A257="","",_xlfn.XLOOKUP(B257,'Parametry a typy produktů'!E:E,'Parametry a typy produktů'!A:B,"Parametr nenalezen"))</f>
        <v/>
      </c>
      <c r="E257" s="30" t="str">
        <f>IF('CZ Alfanumerické hodnoty'!B257="","",HLOOKUP('CZ Alfanumerické hodnoty'!E257,'Parametry a typy produktů'!$F$1:$CW$3,3,0))</f>
        <v/>
      </c>
      <c r="F257" s="43" t="str">
        <f>IF($B257="","",IFERROR(IF(VLOOKUP($B257,$B$2:$O256,5,0)="","",VLOOKUP($B257,$B$2:$O256,5,0)),""))</f>
        <v/>
      </c>
      <c r="G257" s="43" t="str">
        <f>IF($B257="","",IFERROR(IF(VLOOKUP($B257,$B$2:$O256,6,0)="","",VLOOKUP($B257,$B$2:$O256,6,0)),""))</f>
        <v/>
      </c>
      <c r="H257" s="43" t="str">
        <f>IF($B257="","",IFERROR(IF(VLOOKUP($B257,$B$2:$O256,7,0)="","",VLOOKUP($B257,$B$2:$O256,7,0)),""))</f>
        <v/>
      </c>
      <c r="I257" s="43" t="str">
        <f>IF($B257="","",IFERROR(IF(VLOOKUP($B257,$B$2:$O256,8,0)="","",VLOOKUP($B257,$B$2:$O256,8,0)),""))</f>
        <v/>
      </c>
      <c r="J257" s="43" t="str">
        <f>IF($B257="","",IFERROR(IF(VLOOKUP($B257,$B$2:$O256,9,0)="","",VLOOKUP($B257,$B$2:$O256,9,0)),""))</f>
        <v/>
      </c>
      <c r="K257" s="43" t="str">
        <f>IF($B257="","",IFERROR(IF(VLOOKUP($B257,$B$2:$O256,10,0)="","",VLOOKUP($B257,$B$2:$O256,10,0)),""))</f>
        <v/>
      </c>
      <c r="L257" s="43" t="str">
        <f>IF($B257="","",IFERROR(IF(VLOOKUP($B257,$B$2:$O256,11,0)="","",VLOOKUP($B257,$B$2:$O256,11,0)),""))</f>
        <v/>
      </c>
      <c r="M257" s="43" t="str">
        <f>IF($B257="","",IFERROR(IF(VLOOKUP($B257,$B$2:$O256,12,0)="","",VLOOKUP($B257,$B$2:$O256,12,0)),""))</f>
        <v/>
      </c>
      <c r="N257" s="43" t="str">
        <f>IF($B257="","",IFERROR(IF(VLOOKUP($B257,$B$2:$O256,13,0)="","",VLOOKUP($B257,$B$2:$O256,13,0)),""))</f>
        <v/>
      </c>
      <c r="O257" s="43" t="str">
        <f>IF($B257="","",IFERROR(IF(VLOOKUP($B257,$B$2:$O256,14,0)="","",VLOOKUP($B257,$B$2:$O256,14,0)),""))</f>
        <v/>
      </c>
    </row>
    <row r="258" spans="1:15" x14ac:dyDescent="0.25">
      <c r="A258" t="str" cm="1">
        <f t="array" ref="A258">IF(OR(B258="",E258=""),"",CONCATENATE(IFERROR(IF(SEARCH(B258,_xlfn.TEXTJOIN(",",TRUE,IF(E$2:E257=E258,B$2:B257,"")))&gt;0,"Duplikát parametru","Parametr OK"),"Parametr OK"),"; ",MATCH(B258,B:B,0)))</f>
        <v/>
      </c>
      <c r="B258" t="str">
        <f>IF('CZ Alfanumerické hodnoty'!B258="","",VLOOKUP('CZ Alfanumerické hodnoty'!B258,'Parametry a typy produktů'!C:E,3,0))</f>
        <v/>
      </c>
      <c r="C258" s="13" t="str" cm="1">
        <f t="array" ref="C258">IF(A258="","",_xlfn.XLOOKUP(B258,'Parametry a typy produktů'!E:E,'Parametry a typy produktů'!A:B,"Parametr nenalezen"))</f>
        <v/>
      </c>
      <c r="E258" s="30" t="str">
        <f>IF('CZ Alfanumerické hodnoty'!B258="","",HLOOKUP('CZ Alfanumerické hodnoty'!E258,'Parametry a typy produktů'!$F$1:$CW$3,3,0))</f>
        <v/>
      </c>
      <c r="F258" s="43" t="str">
        <f>IF($B258="","",IFERROR(IF(VLOOKUP($B258,$B$2:$O257,5,0)="","",VLOOKUP($B258,$B$2:$O257,5,0)),""))</f>
        <v/>
      </c>
      <c r="G258" s="43" t="str">
        <f>IF($B258="","",IFERROR(IF(VLOOKUP($B258,$B$2:$O257,6,0)="","",VLOOKUP($B258,$B$2:$O257,6,0)),""))</f>
        <v/>
      </c>
      <c r="H258" s="43" t="str">
        <f>IF($B258="","",IFERROR(IF(VLOOKUP($B258,$B$2:$O257,7,0)="","",VLOOKUP($B258,$B$2:$O257,7,0)),""))</f>
        <v/>
      </c>
      <c r="I258" s="43" t="str">
        <f>IF($B258="","",IFERROR(IF(VLOOKUP($B258,$B$2:$O257,8,0)="","",VLOOKUP($B258,$B$2:$O257,8,0)),""))</f>
        <v/>
      </c>
      <c r="J258" s="43" t="str">
        <f>IF($B258="","",IFERROR(IF(VLOOKUP($B258,$B$2:$O257,9,0)="","",VLOOKUP($B258,$B$2:$O257,9,0)),""))</f>
        <v/>
      </c>
      <c r="K258" s="43" t="str">
        <f>IF($B258="","",IFERROR(IF(VLOOKUP($B258,$B$2:$O257,10,0)="","",VLOOKUP($B258,$B$2:$O257,10,0)),""))</f>
        <v/>
      </c>
      <c r="L258" s="43" t="str">
        <f>IF($B258="","",IFERROR(IF(VLOOKUP($B258,$B$2:$O257,11,0)="","",VLOOKUP($B258,$B$2:$O257,11,0)),""))</f>
        <v/>
      </c>
      <c r="M258" s="43" t="str">
        <f>IF($B258="","",IFERROR(IF(VLOOKUP($B258,$B$2:$O257,12,0)="","",VLOOKUP($B258,$B$2:$O257,12,0)),""))</f>
        <v/>
      </c>
      <c r="N258" s="43" t="str">
        <f>IF($B258="","",IFERROR(IF(VLOOKUP($B258,$B$2:$O257,13,0)="","",VLOOKUP($B258,$B$2:$O257,13,0)),""))</f>
        <v/>
      </c>
      <c r="O258" s="43" t="str">
        <f>IF($B258="","",IFERROR(IF(VLOOKUP($B258,$B$2:$O257,14,0)="","",VLOOKUP($B258,$B$2:$O257,14,0)),""))</f>
        <v/>
      </c>
    </row>
    <row r="259" spans="1:15" x14ac:dyDescent="0.25">
      <c r="A259" t="str" cm="1">
        <f t="array" ref="A259">IF(OR(B259="",E259=""),"",CONCATENATE(IFERROR(IF(SEARCH(B259,_xlfn.TEXTJOIN(",",TRUE,IF(E$2:E258=E259,B$2:B258,"")))&gt;0,"Duplikát parametru","Parametr OK"),"Parametr OK"),"; ",MATCH(B259,B:B,0)))</f>
        <v/>
      </c>
      <c r="B259" t="str">
        <f>IF('CZ Alfanumerické hodnoty'!B259="","",VLOOKUP('CZ Alfanumerické hodnoty'!B259,'Parametry a typy produktů'!C:E,3,0))</f>
        <v/>
      </c>
      <c r="C259" s="13" t="str" cm="1">
        <f t="array" ref="C259">IF(A259="","",_xlfn.XLOOKUP(B259,'Parametry a typy produktů'!E:E,'Parametry a typy produktů'!A:B,"Parametr nenalezen"))</f>
        <v/>
      </c>
      <c r="E259" s="30" t="str">
        <f>IF('CZ Alfanumerické hodnoty'!B259="","",HLOOKUP('CZ Alfanumerické hodnoty'!E259,'Parametry a typy produktů'!$F$1:$CW$3,3,0))</f>
        <v/>
      </c>
      <c r="F259" s="43" t="str">
        <f>IF($B259="","",IFERROR(IF(VLOOKUP($B259,$B$2:$O258,5,0)="","",VLOOKUP($B259,$B$2:$O258,5,0)),""))</f>
        <v/>
      </c>
      <c r="G259" s="43" t="str">
        <f>IF($B259="","",IFERROR(IF(VLOOKUP($B259,$B$2:$O258,6,0)="","",VLOOKUP($B259,$B$2:$O258,6,0)),""))</f>
        <v/>
      </c>
      <c r="H259" s="43" t="str">
        <f>IF($B259="","",IFERROR(IF(VLOOKUP($B259,$B$2:$O258,7,0)="","",VLOOKUP($B259,$B$2:$O258,7,0)),""))</f>
        <v/>
      </c>
      <c r="I259" s="43" t="str">
        <f>IF($B259="","",IFERROR(IF(VLOOKUP($B259,$B$2:$O258,8,0)="","",VLOOKUP($B259,$B$2:$O258,8,0)),""))</f>
        <v/>
      </c>
      <c r="J259" s="43" t="str">
        <f>IF($B259="","",IFERROR(IF(VLOOKUP($B259,$B$2:$O258,9,0)="","",VLOOKUP($B259,$B$2:$O258,9,0)),""))</f>
        <v/>
      </c>
      <c r="K259" s="43" t="str">
        <f>IF($B259="","",IFERROR(IF(VLOOKUP($B259,$B$2:$O258,10,0)="","",VLOOKUP($B259,$B$2:$O258,10,0)),""))</f>
        <v/>
      </c>
      <c r="L259" s="43" t="str">
        <f>IF($B259="","",IFERROR(IF(VLOOKUP($B259,$B$2:$O258,11,0)="","",VLOOKUP($B259,$B$2:$O258,11,0)),""))</f>
        <v/>
      </c>
      <c r="M259" s="43" t="str">
        <f>IF($B259="","",IFERROR(IF(VLOOKUP($B259,$B$2:$O258,12,0)="","",VLOOKUP($B259,$B$2:$O258,12,0)),""))</f>
        <v/>
      </c>
      <c r="N259" s="43" t="str">
        <f>IF($B259="","",IFERROR(IF(VLOOKUP($B259,$B$2:$O258,13,0)="","",VLOOKUP($B259,$B$2:$O258,13,0)),""))</f>
        <v/>
      </c>
      <c r="O259" s="43" t="str">
        <f>IF($B259="","",IFERROR(IF(VLOOKUP($B259,$B$2:$O258,14,0)="","",VLOOKUP($B259,$B$2:$O258,14,0)),""))</f>
        <v/>
      </c>
    </row>
    <row r="260" spans="1:15" x14ac:dyDescent="0.25">
      <c r="A260" t="str" cm="1">
        <f t="array" ref="A260">IF(OR(B260="",E260=""),"",CONCATENATE(IFERROR(IF(SEARCH(B260,_xlfn.TEXTJOIN(",",TRUE,IF(E$2:E259=E260,B$2:B259,"")))&gt;0,"Duplikát parametru","Parametr OK"),"Parametr OK"),"; ",MATCH(B260,B:B,0)))</f>
        <v/>
      </c>
      <c r="B260" t="str">
        <f>IF('CZ Alfanumerické hodnoty'!B260="","",VLOOKUP('CZ Alfanumerické hodnoty'!B260,'Parametry a typy produktů'!C:E,3,0))</f>
        <v/>
      </c>
      <c r="C260" s="13" t="str" cm="1">
        <f t="array" ref="C260">IF(A260="","",_xlfn.XLOOKUP(B260,'Parametry a typy produktů'!E:E,'Parametry a typy produktů'!A:B,"Parametr nenalezen"))</f>
        <v/>
      </c>
      <c r="E260" s="30" t="str">
        <f>IF('CZ Alfanumerické hodnoty'!B260="","",HLOOKUP('CZ Alfanumerické hodnoty'!E260,'Parametry a typy produktů'!$F$1:$CW$3,3,0))</f>
        <v/>
      </c>
      <c r="F260" s="43" t="str">
        <f>IF($B260="","",IFERROR(IF(VLOOKUP($B260,$B$2:$O259,5,0)="","",VLOOKUP($B260,$B$2:$O259,5,0)),""))</f>
        <v/>
      </c>
      <c r="G260" s="43" t="str">
        <f>IF($B260="","",IFERROR(IF(VLOOKUP($B260,$B$2:$O259,6,0)="","",VLOOKUP($B260,$B$2:$O259,6,0)),""))</f>
        <v/>
      </c>
      <c r="H260" s="43" t="str">
        <f>IF($B260="","",IFERROR(IF(VLOOKUP($B260,$B$2:$O259,7,0)="","",VLOOKUP($B260,$B$2:$O259,7,0)),""))</f>
        <v/>
      </c>
      <c r="I260" s="43" t="str">
        <f>IF($B260="","",IFERROR(IF(VLOOKUP($B260,$B$2:$O259,8,0)="","",VLOOKUP($B260,$B$2:$O259,8,0)),""))</f>
        <v/>
      </c>
      <c r="J260" s="43" t="str">
        <f>IF($B260="","",IFERROR(IF(VLOOKUP($B260,$B$2:$O259,9,0)="","",VLOOKUP($B260,$B$2:$O259,9,0)),""))</f>
        <v/>
      </c>
      <c r="K260" s="43" t="str">
        <f>IF($B260="","",IFERROR(IF(VLOOKUP($B260,$B$2:$O259,10,0)="","",VLOOKUP($B260,$B$2:$O259,10,0)),""))</f>
        <v/>
      </c>
      <c r="L260" s="43" t="str">
        <f>IF($B260="","",IFERROR(IF(VLOOKUP($B260,$B$2:$O259,11,0)="","",VLOOKUP($B260,$B$2:$O259,11,0)),""))</f>
        <v/>
      </c>
      <c r="M260" s="43" t="str">
        <f>IF($B260="","",IFERROR(IF(VLOOKUP($B260,$B$2:$O259,12,0)="","",VLOOKUP($B260,$B$2:$O259,12,0)),""))</f>
        <v/>
      </c>
      <c r="N260" s="43" t="str">
        <f>IF($B260="","",IFERROR(IF(VLOOKUP($B260,$B$2:$O259,13,0)="","",VLOOKUP($B260,$B$2:$O259,13,0)),""))</f>
        <v/>
      </c>
      <c r="O260" s="43" t="str">
        <f>IF($B260="","",IFERROR(IF(VLOOKUP($B260,$B$2:$O259,14,0)="","",VLOOKUP($B260,$B$2:$O259,14,0)),""))</f>
        <v/>
      </c>
    </row>
    <row r="261" spans="1:15" x14ac:dyDescent="0.25">
      <c r="A261" t="str" cm="1">
        <f t="array" ref="A261">IF(OR(B261="",E261=""),"",CONCATENATE(IFERROR(IF(SEARCH(B261,_xlfn.TEXTJOIN(",",TRUE,IF(E$2:E260=E261,B$2:B260,"")))&gt;0,"Duplikát parametru","Parametr OK"),"Parametr OK"),"; ",MATCH(B261,B:B,0)))</f>
        <v/>
      </c>
      <c r="B261" t="str">
        <f>IF('CZ Alfanumerické hodnoty'!B261="","",VLOOKUP('CZ Alfanumerické hodnoty'!B261,'Parametry a typy produktů'!C:E,3,0))</f>
        <v/>
      </c>
      <c r="C261" s="13" t="str" cm="1">
        <f t="array" ref="C261">IF(A261="","",_xlfn.XLOOKUP(B261,'Parametry a typy produktů'!E:E,'Parametry a typy produktů'!A:B,"Parametr nenalezen"))</f>
        <v/>
      </c>
      <c r="E261" s="30" t="str">
        <f>IF('CZ Alfanumerické hodnoty'!B261="","",HLOOKUP('CZ Alfanumerické hodnoty'!E261,'Parametry a typy produktů'!$F$1:$CW$3,3,0))</f>
        <v/>
      </c>
      <c r="F261" s="43" t="str">
        <f>IF($B261="","",IFERROR(IF(VLOOKUP($B261,$B$2:$O260,5,0)="","",VLOOKUP($B261,$B$2:$O260,5,0)),""))</f>
        <v/>
      </c>
      <c r="G261" s="43" t="str">
        <f>IF($B261="","",IFERROR(IF(VLOOKUP($B261,$B$2:$O260,6,0)="","",VLOOKUP($B261,$B$2:$O260,6,0)),""))</f>
        <v/>
      </c>
      <c r="H261" s="43" t="str">
        <f>IF($B261="","",IFERROR(IF(VLOOKUP($B261,$B$2:$O260,7,0)="","",VLOOKUP($B261,$B$2:$O260,7,0)),""))</f>
        <v/>
      </c>
      <c r="I261" s="43" t="str">
        <f>IF($B261="","",IFERROR(IF(VLOOKUP($B261,$B$2:$O260,8,0)="","",VLOOKUP($B261,$B$2:$O260,8,0)),""))</f>
        <v/>
      </c>
      <c r="J261" s="43" t="str">
        <f>IF($B261="","",IFERROR(IF(VLOOKUP($B261,$B$2:$O260,9,0)="","",VLOOKUP($B261,$B$2:$O260,9,0)),""))</f>
        <v/>
      </c>
      <c r="K261" s="43" t="str">
        <f>IF($B261="","",IFERROR(IF(VLOOKUP($B261,$B$2:$O260,10,0)="","",VLOOKUP($B261,$B$2:$O260,10,0)),""))</f>
        <v/>
      </c>
      <c r="L261" s="43" t="str">
        <f>IF($B261="","",IFERROR(IF(VLOOKUP($B261,$B$2:$O260,11,0)="","",VLOOKUP($B261,$B$2:$O260,11,0)),""))</f>
        <v/>
      </c>
      <c r="M261" s="43" t="str">
        <f>IF($B261="","",IFERROR(IF(VLOOKUP($B261,$B$2:$O260,12,0)="","",VLOOKUP($B261,$B$2:$O260,12,0)),""))</f>
        <v/>
      </c>
      <c r="N261" s="43" t="str">
        <f>IF($B261="","",IFERROR(IF(VLOOKUP($B261,$B$2:$O260,13,0)="","",VLOOKUP($B261,$B$2:$O260,13,0)),""))</f>
        <v/>
      </c>
      <c r="O261" s="43" t="str">
        <f>IF($B261="","",IFERROR(IF(VLOOKUP($B261,$B$2:$O260,14,0)="","",VLOOKUP($B261,$B$2:$O260,14,0)),""))</f>
        <v/>
      </c>
    </row>
    <row r="262" spans="1:15" x14ac:dyDescent="0.25">
      <c r="A262" t="str" cm="1">
        <f t="array" ref="A262">IF(OR(B262="",E262=""),"",CONCATENATE(IFERROR(IF(SEARCH(B262,_xlfn.TEXTJOIN(",",TRUE,IF(E$2:E261=E262,B$2:B261,"")))&gt;0,"Duplikát parametru","Parametr OK"),"Parametr OK"),"; ",MATCH(B262,B:B,0)))</f>
        <v/>
      </c>
      <c r="B262" t="str">
        <f>IF('CZ Alfanumerické hodnoty'!B262="","",VLOOKUP('CZ Alfanumerické hodnoty'!B262,'Parametry a typy produktů'!C:E,3,0))</f>
        <v/>
      </c>
      <c r="C262" s="13" t="str" cm="1">
        <f t="array" ref="C262">IF(A262="","",_xlfn.XLOOKUP(B262,'Parametry a typy produktů'!E:E,'Parametry a typy produktů'!A:B,"Parametr nenalezen"))</f>
        <v/>
      </c>
      <c r="E262" s="30" t="str">
        <f>IF('CZ Alfanumerické hodnoty'!B262="","",HLOOKUP('CZ Alfanumerické hodnoty'!E262,'Parametry a typy produktů'!$F$1:$CW$3,3,0))</f>
        <v/>
      </c>
      <c r="F262" s="43" t="str">
        <f>IF($B262="","",IFERROR(IF(VLOOKUP($B262,$B$2:$O261,5,0)="","",VLOOKUP($B262,$B$2:$O261,5,0)),""))</f>
        <v/>
      </c>
      <c r="G262" s="43" t="str">
        <f>IF($B262="","",IFERROR(IF(VLOOKUP($B262,$B$2:$O261,6,0)="","",VLOOKUP($B262,$B$2:$O261,6,0)),""))</f>
        <v/>
      </c>
      <c r="H262" s="43" t="str">
        <f>IF($B262="","",IFERROR(IF(VLOOKUP($B262,$B$2:$O261,7,0)="","",VLOOKUP($B262,$B$2:$O261,7,0)),""))</f>
        <v/>
      </c>
      <c r="I262" s="43" t="str">
        <f>IF($B262="","",IFERROR(IF(VLOOKUP($B262,$B$2:$O261,8,0)="","",VLOOKUP($B262,$B$2:$O261,8,0)),""))</f>
        <v/>
      </c>
      <c r="J262" s="43" t="str">
        <f>IF($B262="","",IFERROR(IF(VLOOKUP($B262,$B$2:$O261,9,0)="","",VLOOKUP($B262,$B$2:$O261,9,0)),""))</f>
        <v/>
      </c>
      <c r="K262" s="43" t="str">
        <f>IF($B262="","",IFERROR(IF(VLOOKUP($B262,$B$2:$O261,10,0)="","",VLOOKUP($B262,$B$2:$O261,10,0)),""))</f>
        <v/>
      </c>
      <c r="L262" s="43" t="str">
        <f>IF($B262="","",IFERROR(IF(VLOOKUP($B262,$B$2:$O261,11,0)="","",VLOOKUP($B262,$B$2:$O261,11,0)),""))</f>
        <v/>
      </c>
      <c r="M262" s="43" t="str">
        <f>IF($B262="","",IFERROR(IF(VLOOKUP($B262,$B$2:$O261,12,0)="","",VLOOKUP($B262,$B$2:$O261,12,0)),""))</f>
        <v/>
      </c>
      <c r="N262" s="43" t="str">
        <f>IF($B262="","",IFERROR(IF(VLOOKUP($B262,$B$2:$O261,13,0)="","",VLOOKUP($B262,$B$2:$O261,13,0)),""))</f>
        <v/>
      </c>
      <c r="O262" s="43" t="str">
        <f>IF($B262="","",IFERROR(IF(VLOOKUP($B262,$B$2:$O261,14,0)="","",VLOOKUP($B262,$B$2:$O261,14,0)),""))</f>
        <v/>
      </c>
    </row>
    <row r="263" spans="1:15" x14ac:dyDescent="0.25">
      <c r="A263" t="str" cm="1">
        <f t="array" ref="A263">IF(OR(B263="",E263=""),"",CONCATENATE(IFERROR(IF(SEARCH(B263,_xlfn.TEXTJOIN(",",TRUE,IF(E$2:E262=E263,B$2:B262,"")))&gt;0,"Duplikát parametru","Parametr OK"),"Parametr OK"),"; ",MATCH(B263,B:B,0)))</f>
        <v/>
      </c>
      <c r="B263" t="str">
        <f>IF('CZ Alfanumerické hodnoty'!B263="","",VLOOKUP('CZ Alfanumerické hodnoty'!B263,'Parametry a typy produktů'!C:E,3,0))</f>
        <v/>
      </c>
      <c r="C263" s="13" t="str" cm="1">
        <f t="array" ref="C263">IF(A263="","",_xlfn.XLOOKUP(B263,'Parametry a typy produktů'!E:E,'Parametry a typy produktů'!A:B,"Parametr nenalezen"))</f>
        <v/>
      </c>
      <c r="E263" s="30" t="str">
        <f>IF('CZ Alfanumerické hodnoty'!B263="","",HLOOKUP('CZ Alfanumerické hodnoty'!E263,'Parametry a typy produktů'!$F$1:$CW$3,3,0))</f>
        <v/>
      </c>
      <c r="F263" s="43" t="str">
        <f>IF($B263="","",IFERROR(IF(VLOOKUP($B263,$B$2:$O262,5,0)="","",VLOOKUP($B263,$B$2:$O262,5,0)),""))</f>
        <v/>
      </c>
      <c r="G263" s="43" t="str">
        <f>IF($B263="","",IFERROR(IF(VLOOKUP($B263,$B$2:$O262,6,0)="","",VLOOKUP($B263,$B$2:$O262,6,0)),""))</f>
        <v/>
      </c>
      <c r="H263" s="43" t="str">
        <f>IF($B263="","",IFERROR(IF(VLOOKUP($B263,$B$2:$O262,7,0)="","",VLOOKUP($B263,$B$2:$O262,7,0)),""))</f>
        <v/>
      </c>
      <c r="I263" s="43" t="str">
        <f>IF($B263="","",IFERROR(IF(VLOOKUP($B263,$B$2:$O262,8,0)="","",VLOOKUP($B263,$B$2:$O262,8,0)),""))</f>
        <v/>
      </c>
      <c r="J263" s="43" t="str">
        <f>IF($B263="","",IFERROR(IF(VLOOKUP($B263,$B$2:$O262,9,0)="","",VLOOKUP($B263,$B$2:$O262,9,0)),""))</f>
        <v/>
      </c>
      <c r="K263" s="43" t="str">
        <f>IF($B263="","",IFERROR(IF(VLOOKUP($B263,$B$2:$O262,10,0)="","",VLOOKUP($B263,$B$2:$O262,10,0)),""))</f>
        <v/>
      </c>
      <c r="L263" s="43" t="str">
        <f>IF($B263="","",IFERROR(IF(VLOOKUP($B263,$B$2:$O262,11,0)="","",VLOOKUP($B263,$B$2:$O262,11,0)),""))</f>
        <v/>
      </c>
      <c r="M263" s="43" t="str">
        <f>IF($B263="","",IFERROR(IF(VLOOKUP($B263,$B$2:$O262,12,0)="","",VLOOKUP($B263,$B$2:$O262,12,0)),""))</f>
        <v/>
      </c>
      <c r="N263" s="43" t="str">
        <f>IF($B263="","",IFERROR(IF(VLOOKUP($B263,$B$2:$O262,13,0)="","",VLOOKUP($B263,$B$2:$O262,13,0)),""))</f>
        <v/>
      </c>
      <c r="O263" s="43" t="str">
        <f>IF($B263="","",IFERROR(IF(VLOOKUP($B263,$B$2:$O262,14,0)="","",VLOOKUP($B263,$B$2:$O262,14,0)),""))</f>
        <v/>
      </c>
    </row>
    <row r="264" spans="1:15" x14ac:dyDescent="0.25">
      <c r="A264" t="str" cm="1">
        <f t="array" ref="A264">IF(OR(B264="",E264=""),"",CONCATENATE(IFERROR(IF(SEARCH(B264,_xlfn.TEXTJOIN(",",TRUE,IF(E$2:E263=E264,B$2:B263,"")))&gt;0,"Duplikát parametru","Parametr OK"),"Parametr OK"),"; ",MATCH(B264,B:B,0)))</f>
        <v/>
      </c>
      <c r="B264" t="str">
        <f>IF('CZ Alfanumerické hodnoty'!B264="","",VLOOKUP('CZ Alfanumerické hodnoty'!B264,'Parametry a typy produktů'!C:E,3,0))</f>
        <v/>
      </c>
      <c r="C264" s="13" t="str" cm="1">
        <f t="array" ref="C264">IF(A264="","",_xlfn.XLOOKUP(B264,'Parametry a typy produktů'!E:E,'Parametry a typy produktů'!A:B,"Parametr nenalezen"))</f>
        <v/>
      </c>
      <c r="E264" s="30" t="str">
        <f>IF('CZ Alfanumerické hodnoty'!B264="","",HLOOKUP('CZ Alfanumerické hodnoty'!E264,'Parametry a typy produktů'!$F$1:$CW$3,3,0))</f>
        <v/>
      </c>
      <c r="F264" s="43" t="str">
        <f>IF($B264="","",IFERROR(IF(VLOOKUP($B264,$B$2:$O263,5,0)="","",VLOOKUP($B264,$B$2:$O263,5,0)),""))</f>
        <v/>
      </c>
      <c r="G264" s="43" t="str">
        <f>IF($B264="","",IFERROR(IF(VLOOKUP($B264,$B$2:$O263,6,0)="","",VLOOKUP($B264,$B$2:$O263,6,0)),""))</f>
        <v/>
      </c>
      <c r="H264" s="43" t="str">
        <f>IF($B264="","",IFERROR(IF(VLOOKUP($B264,$B$2:$O263,7,0)="","",VLOOKUP($B264,$B$2:$O263,7,0)),""))</f>
        <v/>
      </c>
      <c r="I264" s="43" t="str">
        <f>IF($B264="","",IFERROR(IF(VLOOKUP($B264,$B$2:$O263,8,0)="","",VLOOKUP($B264,$B$2:$O263,8,0)),""))</f>
        <v/>
      </c>
      <c r="J264" s="43" t="str">
        <f>IF($B264="","",IFERROR(IF(VLOOKUP($B264,$B$2:$O263,9,0)="","",VLOOKUP($B264,$B$2:$O263,9,0)),""))</f>
        <v/>
      </c>
      <c r="K264" s="43" t="str">
        <f>IF($B264="","",IFERROR(IF(VLOOKUP($B264,$B$2:$O263,10,0)="","",VLOOKUP($B264,$B$2:$O263,10,0)),""))</f>
        <v/>
      </c>
      <c r="L264" s="43" t="str">
        <f>IF($B264="","",IFERROR(IF(VLOOKUP($B264,$B$2:$O263,11,0)="","",VLOOKUP($B264,$B$2:$O263,11,0)),""))</f>
        <v/>
      </c>
      <c r="M264" s="43" t="str">
        <f>IF($B264="","",IFERROR(IF(VLOOKUP($B264,$B$2:$O263,12,0)="","",VLOOKUP($B264,$B$2:$O263,12,0)),""))</f>
        <v/>
      </c>
      <c r="N264" s="43" t="str">
        <f>IF($B264="","",IFERROR(IF(VLOOKUP($B264,$B$2:$O263,13,0)="","",VLOOKUP($B264,$B$2:$O263,13,0)),""))</f>
        <v/>
      </c>
      <c r="O264" s="43" t="str">
        <f>IF($B264="","",IFERROR(IF(VLOOKUP($B264,$B$2:$O263,14,0)="","",VLOOKUP($B264,$B$2:$O263,14,0)),""))</f>
        <v/>
      </c>
    </row>
    <row r="265" spans="1:15" x14ac:dyDescent="0.25">
      <c r="A265" t="str" cm="1">
        <f t="array" ref="A265">IF(OR(B265="",E265=""),"",CONCATENATE(IFERROR(IF(SEARCH(B265,_xlfn.TEXTJOIN(",",TRUE,IF(E$2:E264=E265,B$2:B264,"")))&gt;0,"Duplikát parametru","Parametr OK"),"Parametr OK"),"; ",MATCH(B265,B:B,0)))</f>
        <v/>
      </c>
      <c r="B265" t="str">
        <f>IF('CZ Alfanumerické hodnoty'!B265="","",VLOOKUP('CZ Alfanumerické hodnoty'!B265,'Parametry a typy produktů'!C:E,3,0))</f>
        <v/>
      </c>
      <c r="C265" s="13" t="str" cm="1">
        <f t="array" ref="C265">IF(A265="","",_xlfn.XLOOKUP(B265,'Parametry a typy produktů'!E:E,'Parametry a typy produktů'!A:B,"Parametr nenalezen"))</f>
        <v/>
      </c>
      <c r="E265" s="30" t="str">
        <f>IF('CZ Alfanumerické hodnoty'!B265="","",HLOOKUP('CZ Alfanumerické hodnoty'!E265,'Parametry a typy produktů'!$F$1:$CW$3,3,0))</f>
        <v/>
      </c>
      <c r="F265" s="43" t="str">
        <f>IF($B265="","",IFERROR(IF(VLOOKUP($B265,$B$2:$O264,5,0)="","",VLOOKUP($B265,$B$2:$O264,5,0)),""))</f>
        <v/>
      </c>
      <c r="G265" s="43" t="str">
        <f>IF($B265="","",IFERROR(IF(VLOOKUP($B265,$B$2:$O264,6,0)="","",VLOOKUP($B265,$B$2:$O264,6,0)),""))</f>
        <v/>
      </c>
      <c r="H265" s="43" t="str">
        <f>IF($B265="","",IFERROR(IF(VLOOKUP($B265,$B$2:$O264,7,0)="","",VLOOKUP($B265,$B$2:$O264,7,0)),""))</f>
        <v/>
      </c>
      <c r="I265" s="43" t="str">
        <f>IF($B265="","",IFERROR(IF(VLOOKUP($B265,$B$2:$O264,8,0)="","",VLOOKUP($B265,$B$2:$O264,8,0)),""))</f>
        <v/>
      </c>
      <c r="J265" s="43" t="str">
        <f>IF($B265="","",IFERROR(IF(VLOOKUP($B265,$B$2:$O264,9,0)="","",VLOOKUP($B265,$B$2:$O264,9,0)),""))</f>
        <v/>
      </c>
      <c r="K265" s="43" t="str">
        <f>IF($B265="","",IFERROR(IF(VLOOKUP($B265,$B$2:$O264,10,0)="","",VLOOKUP($B265,$B$2:$O264,10,0)),""))</f>
        <v/>
      </c>
      <c r="L265" s="43" t="str">
        <f>IF($B265="","",IFERROR(IF(VLOOKUP($B265,$B$2:$O264,11,0)="","",VLOOKUP($B265,$B$2:$O264,11,0)),""))</f>
        <v/>
      </c>
      <c r="M265" s="43" t="str">
        <f>IF($B265="","",IFERROR(IF(VLOOKUP($B265,$B$2:$O264,12,0)="","",VLOOKUP($B265,$B$2:$O264,12,0)),""))</f>
        <v/>
      </c>
      <c r="N265" s="43" t="str">
        <f>IF($B265="","",IFERROR(IF(VLOOKUP($B265,$B$2:$O264,13,0)="","",VLOOKUP($B265,$B$2:$O264,13,0)),""))</f>
        <v/>
      </c>
      <c r="O265" s="43" t="str">
        <f>IF($B265="","",IFERROR(IF(VLOOKUP($B265,$B$2:$O264,14,0)="","",VLOOKUP($B265,$B$2:$O264,14,0)),""))</f>
        <v/>
      </c>
    </row>
    <row r="266" spans="1:15" x14ac:dyDescent="0.25">
      <c r="A266" t="str" cm="1">
        <f t="array" ref="A266">IF(OR(B266="",E266=""),"",CONCATENATE(IFERROR(IF(SEARCH(B266,_xlfn.TEXTJOIN(",",TRUE,IF(E$2:E265=E266,B$2:B265,"")))&gt;0,"Duplikát parametru","Parametr OK"),"Parametr OK"),"; ",MATCH(B266,B:B,0)))</f>
        <v/>
      </c>
      <c r="B266" t="str">
        <f>IF('CZ Alfanumerické hodnoty'!B266="","",VLOOKUP('CZ Alfanumerické hodnoty'!B266,'Parametry a typy produktů'!C:E,3,0))</f>
        <v/>
      </c>
      <c r="C266" s="13" t="str" cm="1">
        <f t="array" ref="C266">IF(A266="","",_xlfn.XLOOKUP(B266,'Parametry a typy produktů'!E:E,'Parametry a typy produktů'!A:B,"Parametr nenalezen"))</f>
        <v/>
      </c>
      <c r="E266" s="30" t="str">
        <f>IF('CZ Alfanumerické hodnoty'!B266="","",HLOOKUP('CZ Alfanumerické hodnoty'!E266,'Parametry a typy produktů'!$F$1:$CW$3,3,0))</f>
        <v/>
      </c>
      <c r="F266" s="43" t="str">
        <f>IF($B266="","",IFERROR(IF(VLOOKUP($B266,$B$2:$O265,5,0)="","",VLOOKUP($B266,$B$2:$O265,5,0)),""))</f>
        <v/>
      </c>
      <c r="G266" s="43" t="str">
        <f>IF($B266="","",IFERROR(IF(VLOOKUP($B266,$B$2:$O265,6,0)="","",VLOOKUP($B266,$B$2:$O265,6,0)),""))</f>
        <v/>
      </c>
      <c r="H266" s="43" t="str">
        <f>IF($B266="","",IFERROR(IF(VLOOKUP($B266,$B$2:$O265,7,0)="","",VLOOKUP($B266,$B$2:$O265,7,0)),""))</f>
        <v/>
      </c>
      <c r="I266" s="43" t="str">
        <f>IF($B266="","",IFERROR(IF(VLOOKUP($B266,$B$2:$O265,8,0)="","",VLOOKUP($B266,$B$2:$O265,8,0)),""))</f>
        <v/>
      </c>
      <c r="J266" s="43" t="str">
        <f>IF($B266="","",IFERROR(IF(VLOOKUP($B266,$B$2:$O265,9,0)="","",VLOOKUP($B266,$B$2:$O265,9,0)),""))</f>
        <v/>
      </c>
      <c r="K266" s="43" t="str">
        <f>IF($B266="","",IFERROR(IF(VLOOKUP($B266,$B$2:$O265,10,0)="","",VLOOKUP($B266,$B$2:$O265,10,0)),""))</f>
        <v/>
      </c>
      <c r="L266" s="43" t="str">
        <f>IF($B266="","",IFERROR(IF(VLOOKUP($B266,$B$2:$O265,11,0)="","",VLOOKUP($B266,$B$2:$O265,11,0)),""))</f>
        <v/>
      </c>
      <c r="M266" s="43" t="str">
        <f>IF($B266="","",IFERROR(IF(VLOOKUP($B266,$B$2:$O265,12,0)="","",VLOOKUP($B266,$B$2:$O265,12,0)),""))</f>
        <v/>
      </c>
      <c r="N266" s="43" t="str">
        <f>IF($B266="","",IFERROR(IF(VLOOKUP($B266,$B$2:$O265,13,0)="","",VLOOKUP($B266,$B$2:$O265,13,0)),""))</f>
        <v/>
      </c>
      <c r="O266" s="43" t="str">
        <f>IF($B266="","",IFERROR(IF(VLOOKUP($B266,$B$2:$O265,14,0)="","",VLOOKUP($B266,$B$2:$O265,14,0)),""))</f>
        <v/>
      </c>
    </row>
    <row r="267" spans="1:15" x14ac:dyDescent="0.25">
      <c r="A267" t="str" cm="1">
        <f t="array" ref="A267">IF(OR(B267="",E267=""),"",CONCATENATE(IFERROR(IF(SEARCH(B267,_xlfn.TEXTJOIN(",",TRUE,IF(E$2:E266=E267,B$2:B266,"")))&gt;0,"Duplikát parametru","Parametr OK"),"Parametr OK"),"; ",MATCH(B267,B:B,0)))</f>
        <v/>
      </c>
      <c r="B267" t="str">
        <f>IF('CZ Alfanumerické hodnoty'!B267="","",VLOOKUP('CZ Alfanumerické hodnoty'!B267,'Parametry a typy produktů'!C:E,3,0))</f>
        <v/>
      </c>
      <c r="C267" s="13" t="str" cm="1">
        <f t="array" ref="C267">IF(A267="","",_xlfn.XLOOKUP(B267,'Parametry a typy produktů'!E:E,'Parametry a typy produktů'!A:B,"Parametr nenalezen"))</f>
        <v/>
      </c>
      <c r="E267" s="30" t="str">
        <f>IF('CZ Alfanumerické hodnoty'!B267="","",HLOOKUP('CZ Alfanumerické hodnoty'!E267,'Parametry a typy produktů'!$F$1:$CW$3,3,0))</f>
        <v/>
      </c>
      <c r="F267" s="43" t="str">
        <f>IF($B267="","",IFERROR(IF(VLOOKUP($B267,$B$2:$O266,5,0)="","",VLOOKUP($B267,$B$2:$O266,5,0)),""))</f>
        <v/>
      </c>
      <c r="G267" s="43" t="str">
        <f>IF($B267="","",IFERROR(IF(VLOOKUP($B267,$B$2:$O266,6,0)="","",VLOOKUP($B267,$B$2:$O266,6,0)),""))</f>
        <v/>
      </c>
      <c r="H267" s="43" t="str">
        <f>IF($B267="","",IFERROR(IF(VLOOKUP($B267,$B$2:$O266,7,0)="","",VLOOKUP($B267,$B$2:$O266,7,0)),""))</f>
        <v/>
      </c>
      <c r="I267" s="43" t="str">
        <f>IF($B267="","",IFERROR(IF(VLOOKUP($B267,$B$2:$O266,8,0)="","",VLOOKUP($B267,$B$2:$O266,8,0)),""))</f>
        <v/>
      </c>
      <c r="J267" s="43" t="str">
        <f>IF($B267="","",IFERROR(IF(VLOOKUP($B267,$B$2:$O266,9,0)="","",VLOOKUP($B267,$B$2:$O266,9,0)),""))</f>
        <v/>
      </c>
      <c r="K267" s="43" t="str">
        <f>IF($B267="","",IFERROR(IF(VLOOKUP($B267,$B$2:$O266,10,0)="","",VLOOKUP($B267,$B$2:$O266,10,0)),""))</f>
        <v/>
      </c>
      <c r="L267" s="43" t="str">
        <f>IF($B267="","",IFERROR(IF(VLOOKUP($B267,$B$2:$O266,11,0)="","",VLOOKUP($B267,$B$2:$O266,11,0)),""))</f>
        <v/>
      </c>
      <c r="M267" s="43" t="str">
        <f>IF($B267="","",IFERROR(IF(VLOOKUP($B267,$B$2:$O266,12,0)="","",VLOOKUP($B267,$B$2:$O266,12,0)),""))</f>
        <v/>
      </c>
      <c r="N267" s="43" t="str">
        <f>IF($B267="","",IFERROR(IF(VLOOKUP($B267,$B$2:$O266,13,0)="","",VLOOKUP($B267,$B$2:$O266,13,0)),""))</f>
        <v/>
      </c>
      <c r="O267" s="43" t="str">
        <f>IF($B267="","",IFERROR(IF(VLOOKUP($B267,$B$2:$O266,14,0)="","",VLOOKUP($B267,$B$2:$O266,14,0)),""))</f>
        <v/>
      </c>
    </row>
    <row r="268" spans="1:15" x14ac:dyDescent="0.25">
      <c r="A268" t="str" cm="1">
        <f t="array" ref="A268">IF(OR(B268="",E268=""),"",CONCATENATE(IFERROR(IF(SEARCH(B268,_xlfn.TEXTJOIN(",",TRUE,IF(E$2:E267=E268,B$2:B267,"")))&gt;0,"Duplikát parametru","Parametr OK"),"Parametr OK"),"; ",MATCH(B268,B:B,0)))</f>
        <v/>
      </c>
      <c r="B268" t="str">
        <f>IF('CZ Alfanumerické hodnoty'!B268="","",VLOOKUP('CZ Alfanumerické hodnoty'!B268,'Parametry a typy produktů'!C:E,3,0))</f>
        <v/>
      </c>
      <c r="C268" s="13" t="str" cm="1">
        <f t="array" ref="C268">IF(A268="","",_xlfn.XLOOKUP(B268,'Parametry a typy produktů'!E:E,'Parametry a typy produktů'!A:B,"Parametr nenalezen"))</f>
        <v/>
      </c>
      <c r="E268" s="30" t="str">
        <f>IF('CZ Alfanumerické hodnoty'!B268="","",HLOOKUP('CZ Alfanumerické hodnoty'!E268,'Parametry a typy produktů'!$F$1:$CW$3,3,0))</f>
        <v/>
      </c>
      <c r="F268" s="43" t="str">
        <f>IF($B268="","",IFERROR(IF(VLOOKUP($B268,$B$2:$O267,5,0)="","",VLOOKUP($B268,$B$2:$O267,5,0)),""))</f>
        <v/>
      </c>
      <c r="G268" s="43" t="str">
        <f>IF($B268="","",IFERROR(IF(VLOOKUP($B268,$B$2:$O267,6,0)="","",VLOOKUP($B268,$B$2:$O267,6,0)),""))</f>
        <v/>
      </c>
      <c r="H268" s="43" t="str">
        <f>IF($B268="","",IFERROR(IF(VLOOKUP($B268,$B$2:$O267,7,0)="","",VLOOKUP($B268,$B$2:$O267,7,0)),""))</f>
        <v/>
      </c>
      <c r="I268" s="43" t="str">
        <f>IF($B268="","",IFERROR(IF(VLOOKUP($B268,$B$2:$O267,8,0)="","",VLOOKUP($B268,$B$2:$O267,8,0)),""))</f>
        <v/>
      </c>
      <c r="J268" s="43" t="str">
        <f>IF($B268="","",IFERROR(IF(VLOOKUP($B268,$B$2:$O267,9,0)="","",VLOOKUP($B268,$B$2:$O267,9,0)),""))</f>
        <v/>
      </c>
      <c r="K268" s="43" t="str">
        <f>IF($B268="","",IFERROR(IF(VLOOKUP($B268,$B$2:$O267,10,0)="","",VLOOKUP($B268,$B$2:$O267,10,0)),""))</f>
        <v/>
      </c>
      <c r="L268" s="43" t="str">
        <f>IF($B268="","",IFERROR(IF(VLOOKUP($B268,$B$2:$O267,11,0)="","",VLOOKUP($B268,$B$2:$O267,11,0)),""))</f>
        <v/>
      </c>
      <c r="M268" s="43" t="str">
        <f>IF($B268="","",IFERROR(IF(VLOOKUP($B268,$B$2:$O267,12,0)="","",VLOOKUP($B268,$B$2:$O267,12,0)),""))</f>
        <v/>
      </c>
      <c r="N268" s="43" t="str">
        <f>IF($B268="","",IFERROR(IF(VLOOKUP($B268,$B$2:$O267,13,0)="","",VLOOKUP($B268,$B$2:$O267,13,0)),""))</f>
        <v/>
      </c>
      <c r="O268" s="43" t="str">
        <f>IF($B268="","",IFERROR(IF(VLOOKUP($B268,$B$2:$O267,14,0)="","",VLOOKUP($B268,$B$2:$O267,14,0)),""))</f>
        <v/>
      </c>
    </row>
    <row r="269" spans="1:15" x14ac:dyDescent="0.25">
      <c r="A269" t="str" cm="1">
        <f t="array" ref="A269">IF(OR(B269="",E269=""),"",CONCATENATE(IFERROR(IF(SEARCH(B269,_xlfn.TEXTJOIN(",",TRUE,IF(E$2:E268=E269,B$2:B268,"")))&gt;0,"Duplikát parametru","Parametr OK"),"Parametr OK"),"; ",MATCH(B269,B:B,0)))</f>
        <v/>
      </c>
      <c r="B269" t="str">
        <f>IF('CZ Alfanumerické hodnoty'!B269="","",VLOOKUP('CZ Alfanumerické hodnoty'!B269,'Parametry a typy produktů'!C:E,3,0))</f>
        <v/>
      </c>
      <c r="C269" s="13" t="str" cm="1">
        <f t="array" ref="C269">IF(A269="","",_xlfn.XLOOKUP(B269,'Parametry a typy produktů'!E:E,'Parametry a typy produktů'!A:B,"Parametr nenalezen"))</f>
        <v/>
      </c>
      <c r="E269" s="30" t="str">
        <f>IF('CZ Alfanumerické hodnoty'!B269="","",HLOOKUP('CZ Alfanumerické hodnoty'!E269,'Parametry a typy produktů'!$F$1:$CW$3,3,0))</f>
        <v/>
      </c>
      <c r="F269" s="43" t="str">
        <f>IF($B269="","",IFERROR(IF(VLOOKUP($B269,$B$2:$O268,5,0)="","",VLOOKUP($B269,$B$2:$O268,5,0)),""))</f>
        <v/>
      </c>
      <c r="G269" s="43" t="str">
        <f>IF($B269="","",IFERROR(IF(VLOOKUP($B269,$B$2:$O268,6,0)="","",VLOOKUP($B269,$B$2:$O268,6,0)),""))</f>
        <v/>
      </c>
      <c r="H269" s="43" t="str">
        <f>IF($B269="","",IFERROR(IF(VLOOKUP($B269,$B$2:$O268,7,0)="","",VLOOKUP($B269,$B$2:$O268,7,0)),""))</f>
        <v/>
      </c>
      <c r="I269" s="43" t="str">
        <f>IF($B269="","",IFERROR(IF(VLOOKUP($B269,$B$2:$O268,8,0)="","",VLOOKUP($B269,$B$2:$O268,8,0)),""))</f>
        <v/>
      </c>
      <c r="J269" s="43" t="str">
        <f>IF($B269="","",IFERROR(IF(VLOOKUP($B269,$B$2:$O268,9,0)="","",VLOOKUP($B269,$B$2:$O268,9,0)),""))</f>
        <v/>
      </c>
      <c r="K269" s="43" t="str">
        <f>IF($B269="","",IFERROR(IF(VLOOKUP($B269,$B$2:$O268,10,0)="","",VLOOKUP($B269,$B$2:$O268,10,0)),""))</f>
        <v/>
      </c>
      <c r="L269" s="43" t="str">
        <f>IF($B269="","",IFERROR(IF(VLOOKUP($B269,$B$2:$O268,11,0)="","",VLOOKUP($B269,$B$2:$O268,11,0)),""))</f>
        <v/>
      </c>
      <c r="M269" s="43" t="str">
        <f>IF($B269="","",IFERROR(IF(VLOOKUP($B269,$B$2:$O268,12,0)="","",VLOOKUP($B269,$B$2:$O268,12,0)),""))</f>
        <v/>
      </c>
      <c r="N269" s="43" t="str">
        <f>IF($B269="","",IFERROR(IF(VLOOKUP($B269,$B$2:$O268,13,0)="","",VLOOKUP($B269,$B$2:$O268,13,0)),""))</f>
        <v/>
      </c>
      <c r="O269" s="43" t="str">
        <f>IF($B269="","",IFERROR(IF(VLOOKUP($B269,$B$2:$O268,14,0)="","",VLOOKUP($B269,$B$2:$O268,14,0)),""))</f>
        <v/>
      </c>
    </row>
    <row r="270" spans="1:15" x14ac:dyDescent="0.25">
      <c r="A270" t="str" cm="1">
        <f t="array" ref="A270">IF(OR(B270="",E270=""),"",CONCATENATE(IFERROR(IF(SEARCH(B270,_xlfn.TEXTJOIN(",",TRUE,IF(E$2:E269=E270,B$2:B269,"")))&gt;0,"Duplikát parametru","Parametr OK"),"Parametr OK"),"; ",MATCH(B270,B:B,0)))</f>
        <v/>
      </c>
      <c r="B270" t="str">
        <f>IF('CZ Alfanumerické hodnoty'!B270="","",VLOOKUP('CZ Alfanumerické hodnoty'!B270,'Parametry a typy produktů'!C:E,3,0))</f>
        <v/>
      </c>
      <c r="C270" s="13" t="str" cm="1">
        <f t="array" ref="C270">IF(A270="","",_xlfn.XLOOKUP(B270,'Parametry a typy produktů'!E:E,'Parametry a typy produktů'!A:B,"Parametr nenalezen"))</f>
        <v/>
      </c>
      <c r="E270" s="30" t="str">
        <f>IF('CZ Alfanumerické hodnoty'!B270="","",HLOOKUP('CZ Alfanumerické hodnoty'!E270,'Parametry a typy produktů'!$F$1:$CW$3,3,0))</f>
        <v/>
      </c>
      <c r="F270" s="43" t="str">
        <f>IF($B270="","",IFERROR(IF(VLOOKUP($B270,$B$2:$O269,5,0)="","",VLOOKUP($B270,$B$2:$O269,5,0)),""))</f>
        <v/>
      </c>
      <c r="G270" s="43" t="str">
        <f>IF($B270="","",IFERROR(IF(VLOOKUP($B270,$B$2:$O269,6,0)="","",VLOOKUP($B270,$B$2:$O269,6,0)),""))</f>
        <v/>
      </c>
      <c r="H270" s="43" t="str">
        <f>IF($B270="","",IFERROR(IF(VLOOKUP($B270,$B$2:$O269,7,0)="","",VLOOKUP($B270,$B$2:$O269,7,0)),""))</f>
        <v/>
      </c>
      <c r="I270" s="43" t="str">
        <f>IF($B270="","",IFERROR(IF(VLOOKUP($B270,$B$2:$O269,8,0)="","",VLOOKUP($B270,$B$2:$O269,8,0)),""))</f>
        <v/>
      </c>
      <c r="J270" s="43" t="str">
        <f>IF($B270="","",IFERROR(IF(VLOOKUP($B270,$B$2:$O269,9,0)="","",VLOOKUP($B270,$B$2:$O269,9,0)),""))</f>
        <v/>
      </c>
      <c r="K270" s="43" t="str">
        <f>IF($B270="","",IFERROR(IF(VLOOKUP($B270,$B$2:$O269,10,0)="","",VLOOKUP($B270,$B$2:$O269,10,0)),""))</f>
        <v/>
      </c>
      <c r="L270" s="43" t="str">
        <f>IF($B270="","",IFERROR(IF(VLOOKUP($B270,$B$2:$O269,11,0)="","",VLOOKUP($B270,$B$2:$O269,11,0)),""))</f>
        <v/>
      </c>
      <c r="M270" s="43" t="str">
        <f>IF($B270="","",IFERROR(IF(VLOOKUP($B270,$B$2:$O269,12,0)="","",VLOOKUP($B270,$B$2:$O269,12,0)),""))</f>
        <v/>
      </c>
      <c r="N270" s="43" t="str">
        <f>IF($B270="","",IFERROR(IF(VLOOKUP($B270,$B$2:$O269,13,0)="","",VLOOKUP($B270,$B$2:$O269,13,0)),""))</f>
        <v/>
      </c>
      <c r="O270" s="43" t="str">
        <f>IF($B270="","",IFERROR(IF(VLOOKUP($B270,$B$2:$O269,14,0)="","",VLOOKUP($B270,$B$2:$O269,14,0)),""))</f>
        <v/>
      </c>
    </row>
    <row r="271" spans="1:15" x14ac:dyDescent="0.25">
      <c r="A271" t="str" cm="1">
        <f t="array" ref="A271">IF(OR(B271="",E271=""),"",CONCATENATE(IFERROR(IF(SEARCH(B271,_xlfn.TEXTJOIN(",",TRUE,IF(E$2:E270=E271,B$2:B270,"")))&gt;0,"Duplikát parametru","Parametr OK"),"Parametr OK"),"; ",MATCH(B271,B:B,0)))</f>
        <v/>
      </c>
      <c r="B271" t="str">
        <f>IF('CZ Alfanumerické hodnoty'!B271="","",VLOOKUP('CZ Alfanumerické hodnoty'!B271,'Parametry a typy produktů'!C:E,3,0))</f>
        <v/>
      </c>
      <c r="C271" s="13" t="str" cm="1">
        <f t="array" ref="C271">IF(A271="","",_xlfn.XLOOKUP(B271,'Parametry a typy produktů'!E:E,'Parametry a typy produktů'!A:B,"Parametr nenalezen"))</f>
        <v/>
      </c>
      <c r="E271" s="30" t="str">
        <f>IF('CZ Alfanumerické hodnoty'!B271="","",HLOOKUP('CZ Alfanumerické hodnoty'!E271,'Parametry a typy produktů'!$F$1:$CW$3,3,0))</f>
        <v/>
      </c>
      <c r="F271" s="43" t="str">
        <f>IF($B271="","",IFERROR(IF(VLOOKUP($B271,$B$2:$O270,5,0)="","",VLOOKUP($B271,$B$2:$O270,5,0)),""))</f>
        <v/>
      </c>
      <c r="G271" s="43" t="str">
        <f>IF($B271="","",IFERROR(IF(VLOOKUP($B271,$B$2:$O270,6,0)="","",VLOOKUP($B271,$B$2:$O270,6,0)),""))</f>
        <v/>
      </c>
      <c r="H271" s="43" t="str">
        <f>IF($B271="","",IFERROR(IF(VLOOKUP($B271,$B$2:$O270,7,0)="","",VLOOKUP($B271,$B$2:$O270,7,0)),""))</f>
        <v/>
      </c>
      <c r="I271" s="43" t="str">
        <f>IF($B271="","",IFERROR(IF(VLOOKUP($B271,$B$2:$O270,8,0)="","",VLOOKUP($B271,$B$2:$O270,8,0)),""))</f>
        <v/>
      </c>
      <c r="J271" s="43" t="str">
        <f>IF($B271="","",IFERROR(IF(VLOOKUP($B271,$B$2:$O270,9,0)="","",VLOOKUP($B271,$B$2:$O270,9,0)),""))</f>
        <v/>
      </c>
      <c r="K271" s="43" t="str">
        <f>IF($B271="","",IFERROR(IF(VLOOKUP($B271,$B$2:$O270,10,0)="","",VLOOKUP($B271,$B$2:$O270,10,0)),""))</f>
        <v/>
      </c>
      <c r="L271" s="43" t="str">
        <f>IF($B271="","",IFERROR(IF(VLOOKUP($B271,$B$2:$O270,11,0)="","",VLOOKUP($B271,$B$2:$O270,11,0)),""))</f>
        <v/>
      </c>
      <c r="M271" s="43" t="str">
        <f>IF($B271="","",IFERROR(IF(VLOOKUP($B271,$B$2:$O270,12,0)="","",VLOOKUP($B271,$B$2:$O270,12,0)),""))</f>
        <v/>
      </c>
      <c r="N271" s="43" t="str">
        <f>IF($B271="","",IFERROR(IF(VLOOKUP($B271,$B$2:$O270,13,0)="","",VLOOKUP($B271,$B$2:$O270,13,0)),""))</f>
        <v/>
      </c>
      <c r="O271" s="43" t="str">
        <f>IF($B271="","",IFERROR(IF(VLOOKUP($B271,$B$2:$O270,14,0)="","",VLOOKUP($B271,$B$2:$O270,14,0)),""))</f>
        <v/>
      </c>
    </row>
    <row r="272" spans="1:15" x14ac:dyDescent="0.25">
      <c r="A272" t="str" cm="1">
        <f t="array" ref="A272">IF(OR(B272="",E272=""),"",CONCATENATE(IFERROR(IF(SEARCH(B272,_xlfn.TEXTJOIN(",",TRUE,IF(E$2:E271=E272,B$2:B271,"")))&gt;0,"Duplikát parametru","Parametr OK"),"Parametr OK"),"; ",MATCH(B272,B:B,0)))</f>
        <v/>
      </c>
      <c r="B272" t="str">
        <f>IF('CZ Alfanumerické hodnoty'!B272="","",VLOOKUP('CZ Alfanumerické hodnoty'!B272,'Parametry a typy produktů'!C:E,3,0))</f>
        <v/>
      </c>
      <c r="C272" s="13" t="str" cm="1">
        <f t="array" ref="C272">IF(A272="","",_xlfn.XLOOKUP(B272,'Parametry a typy produktů'!E:E,'Parametry a typy produktů'!A:B,"Parametr nenalezen"))</f>
        <v/>
      </c>
      <c r="E272" s="30" t="str">
        <f>IF('CZ Alfanumerické hodnoty'!B272="","",HLOOKUP('CZ Alfanumerické hodnoty'!E272,'Parametry a typy produktů'!$F$1:$CW$3,3,0))</f>
        <v/>
      </c>
      <c r="F272" s="43" t="str">
        <f>IF($B272="","",IFERROR(IF(VLOOKUP($B272,$B$2:$O271,5,0)="","",VLOOKUP($B272,$B$2:$O271,5,0)),""))</f>
        <v/>
      </c>
      <c r="G272" s="43" t="str">
        <f>IF($B272="","",IFERROR(IF(VLOOKUP($B272,$B$2:$O271,6,0)="","",VLOOKUP($B272,$B$2:$O271,6,0)),""))</f>
        <v/>
      </c>
      <c r="H272" s="43" t="str">
        <f>IF($B272="","",IFERROR(IF(VLOOKUP($B272,$B$2:$O271,7,0)="","",VLOOKUP($B272,$B$2:$O271,7,0)),""))</f>
        <v/>
      </c>
      <c r="I272" s="43" t="str">
        <f>IF($B272="","",IFERROR(IF(VLOOKUP($B272,$B$2:$O271,8,0)="","",VLOOKUP($B272,$B$2:$O271,8,0)),""))</f>
        <v/>
      </c>
      <c r="J272" s="43" t="str">
        <f>IF($B272="","",IFERROR(IF(VLOOKUP($B272,$B$2:$O271,9,0)="","",VLOOKUP($B272,$B$2:$O271,9,0)),""))</f>
        <v/>
      </c>
      <c r="K272" s="43" t="str">
        <f>IF($B272="","",IFERROR(IF(VLOOKUP($B272,$B$2:$O271,10,0)="","",VLOOKUP($B272,$B$2:$O271,10,0)),""))</f>
        <v/>
      </c>
      <c r="L272" s="43" t="str">
        <f>IF($B272="","",IFERROR(IF(VLOOKUP($B272,$B$2:$O271,11,0)="","",VLOOKUP($B272,$B$2:$O271,11,0)),""))</f>
        <v/>
      </c>
      <c r="M272" s="43" t="str">
        <f>IF($B272="","",IFERROR(IF(VLOOKUP($B272,$B$2:$O271,12,0)="","",VLOOKUP($B272,$B$2:$O271,12,0)),""))</f>
        <v/>
      </c>
      <c r="N272" s="43" t="str">
        <f>IF($B272="","",IFERROR(IF(VLOOKUP($B272,$B$2:$O271,13,0)="","",VLOOKUP($B272,$B$2:$O271,13,0)),""))</f>
        <v/>
      </c>
      <c r="O272" s="43" t="str">
        <f>IF($B272="","",IFERROR(IF(VLOOKUP($B272,$B$2:$O271,14,0)="","",VLOOKUP($B272,$B$2:$O271,14,0)),""))</f>
        <v/>
      </c>
    </row>
    <row r="273" spans="1:15" x14ac:dyDescent="0.25">
      <c r="A273" t="str" cm="1">
        <f t="array" ref="A273">IF(OR(B273="",E273=""),"",CONCATENATE(IFERROR(IF(SEARCH(B273,_xlfn.TEXTJOIN(",",TRUE,IF(E$2:E272=E273,B$2:B272,"")))&gt;0,"Duplikát parametru","Parametr OK"),"Parametr OK"),"; ",MATCH(B273,B:B,0)))</f>
        <v/>
      </c>
      <c r="B273" t="str">
        <f>IF('CZ Alfanumerické hodnoty'!B273="","",VLOOKUP('CZ Alfanumerické hodnoty'!B273,'Parametry a typy produktů'!C:E,3,0))</f>
        <v/>
      </c>
      <c r="C273" s="13" t="str" cm="1">
        <f t="array" ref="C273">IF(A273="","",_xlfn.XLOOKUP(B273,'Parametry a typy produktů'!E:E,'Parametry a typy produktů'!A:B,"Parametr nenalezen"))</f>
        <v/>
      </c>
      <c r="E273" s="30" t="str">
        <f>IF('CZ Alfanumerické hodnoty'!B273="","",HLOOKUP('CZ Alfanumerické hodnoty'!E273,'Parametry a typy produktů'!$F$1:$CW$3,3,0))</f>
        <v/>
      </c>
      <c r="F273" s="43" t="str">
        <f>IF($B273="","",IFERROR(IF(VLOOKUP($B273,$B$2:$O272,5,0)="","",VLOOKUP($B273,$B$2:$O272,5,0)),""))</f>
        <v/>
      </c>
      <c r="G273" s="43" t="str">
        <f>IF($B273="","",IFERROR(IF(VLOOKUP($B273,$B$2:$O272,6,0)="","",VLOOKUP($B273,$B$2:$O272,6,0)),""))</f>
        <v/>
      </c>
      <c r="H273" s="43" t="str">
        <f>IF($B273="","",IFERROR(IF(VLOOKUP($B273,$B$2:$O272,7,0)="","",VLOOKUP($B273,$B$2:$O272,7,0)),""))</f>
        <v/>
      </c>
      <c r="I273" s="43" t="str">
        <f>IF($B273="","",IFERROR(IF(VLOOKUP($B273,$B$2:$O272,8,0)="","",VLOOKUP($B273,$B$2:$O272,8,0)),""))</f>
        <v/>
      </c>
      <c r="J273" s="43" t="str">
        <f>IF($B273="","",IFERROR(IF(VLOOKUP($B273,$B$2:$O272,9,0)="","",VLOOKUP($B273,$B$2:$O272,9,0)),""))</f>
        <v/>
      </c>
      <c r="K273" s="43" t="str">
        <f>IF($B273="","",IFERROR(IF(VLOOKUP($B273,$B$2:$O272,10,0)="","",VLOOKUP($B273,$B$2:$O272,10,0)),""))</f>
        <v/>
      </c>
      <c r="L273" s="43" t="str">
        <f>IF($B273="","",IFERROR(IF(VLOOKUP($B273,$B$2:$O272,11,0)="","",VLOOKUP($B273,$B$2:$O272,11,0)),""))</f>
        <v/>
      </c>
      <c r="M273" s="43" t="str">
        <f>IF($B273="","",IFERROR(IF(VLOOKUP($B273,$B$2:$O272,12,0)="","",VLOOKUP($B273,$B$2:$O272,12,0)),""))</f>
        <v/>
      </c>
      <c r="N273" s="43" t="str">
        <f>IF($B273="","",IFERROR(IF(VLOOKUP($B273,$B$2:$O272,13,0)="","",VLOOKUP($B273,$B$2:$O272,13,0)),""))</f>
        <v/>
      </c>
      <c r="O273" s="43" t="str">
        <f>IF($B273="","",IFERROR(IF(VLOOKUP($B273,$B$2:$O272,14,0)="","",VLOOKUP($B273,$B$2:$O272,14,0)),""))</f>
        <v/>
      </c>
    </row>
    <row r="274" spans="1:15" x14ac:dyDescent="0.25">
      <c r="A274" t="str" cm="1">
        <f t="array" ref="A274">IF(OR(B274="",E274=""),"",CONCATENATE(IFERROR(IF(SEARCH(B274,_xlfn.TEXTJOIN(",",TRUE,IF(E$2:E273=E274,B$2:B273,"")))&gt;0,"Duplikát parametru","Parametr OK"),"Parametr OK"),"; ",MATCH(B274,B:B,0)))</f>
        <v/>
      </c>
      <c r="B274" t="str">
        <f>IF('CZ Alfanumerické hodnoty'!B274="","",VLOOKUP('CZ Alfanumerické hodnoty'!B274,'Parametry a typy produktů'!C:E,3,0))</f>
        <v/>
      </c>
      <c r="C274" s="13" t="str" cm="1">
        <f t="array" ref="C274">IF(A274="","",_xlfn.XLOOKUP(B274,'Parametry a typy produktů'!E:E,'Parametry a typy produktů'!A:B,"Parametr nenalezen"))</f>
        <v/>
      </c>
      <c r="E274" s="30" t="str">
        <f>IF('CZ Alfanumerické hodnoty'!B274="","",HLOOKUP('CZ Alfanumerické hodnoty'!E274,'Parametry a typy produktů'!$F$1:$CW$3,3,0))</f>
        <v/>
      </c>
      <c r="F274" s="43" t="str">
        <f>IF($B274="","",IFERROR(IF(VLOOKUP($B274,$B$2:$O273,5,0)="","",VLOOKUP($B274,$B$2:$O273,5,0)),""))</f>
        <v/>
      </c>
      <c r="G274" s="43" t="str">
        <f>IF($B274="","",IFERROR(IF(VLOOKUP($B274,$B$2:$O273,6,0)="","",VLOOKUP($B274,$B$2:$O273,6,0)),""))</f>
        <v/>
      </c>
      <c r="H274" s="43" t="str">
        <f>IF($B274="","",IFERROR(IF(VLOOKUP($B274,$B$2:$O273,7,0)="","",VLOOKUP($B274,$B$2:$O273,7,0)),""))</f>
        <v/>
      </c>
      <c r="I274" s="43" t="str">
        <f>IF($B274="","",IFERROR(IF(VLOOKUP($B274,$B$2:$O273,8,0)="","",VLOOKUP($B274,$B$2:$O273,8,0)),""))</f>
        <v/>
      </c>
      <c r="J274" s="43" t="str">
        <f>IF($B274="","",IFERROR(IF(VLOOKUP($B274,$B$2:$O273,9,0)="","",VLOOKUP($B274,$B$2:$O273,9,0)),""))</f>
        <v/>
      </c>
      <c r="K274" s="43" t="str">
        <f>IF($B274="","",IFERROR(IF(VLOOKUP($B274,$B$2:$O273,10,0)="","",VLOOKUP($B274,$B$2:$O273,10,0)),""))</f>
        <v/>
      </c>
      <c r="L274" s="43" t="str">
        <f>IF($B274="","",IFERROR(IF(VLOOKUP($B274,$B$2:$O273,11,0)="","",VLOOKUP($B274,$B$2:$O273,11,0)),""))</f>
        <v/>
      </c>
      <c r="M274" s="43" t="str">
        <f>IF($B274="","",IFERROR(IF(VLOOKUP($B274,$B$2:$O273,12,0)="","",VLOOKUP($B274,$B$2:$O273,12,0)),""))</f>
        <v/>
      </c>
      <c r="N274" s="43" t="str">
        <f>IF($B274="","",IFERROR(IF(VLOOKUP($B274,$B$2:$O273,13,0)="","",VLOOKUP($B274,$B$2:$O273,13,0)),""))</f>
        <v/>
      </c>
      <c r="O274" s="43" t="str">
        <f>IF($B274="","",IFERROR(IF(VLOOKUP($B274,$B$2:$O273,14,0)="","",VLOOKUP($B274,$B$2:$O273,14,0)),""))</f>
        <v/>
      </c>
    </row>
    <row r="275" spans="1:15" x14ac:dyDescent="0.25">
      <c r="A275" t="str" cm="1">
        <f t="array" ref="A275">IF(OR(B275="",E275=""),"",CONCATENATE(IFERROR(IF(SEARCH(B275,_xlfn.TEXTJOIN(",",TRUE,IF(E$2:E274=E275,B$2:B274,"")))&gt;0,"Duplikát parametru","Parametr OK"),"Parametr OK"),"; ",MATCH(B275,B:B,0)))</f>
        <v/>
      </c>
      <c r="B275" t="str">
        <f>IF('CZ Alfanumerické hodnoty'!B275="","",VLOOKUP('CZ Alfanumerické hodnoty'!B275,'Parametry a typy produktů'!C:E,3,0))</f>
        <v/>
      </c>
      <c r="C275" s="13" t="str" cm="1">
        <f t="array" ref="C275">IF(A275="","",_xlfn.XLOOKUP(B275,'Parametry a typy produktů'!E:E,'Parametry a typy produktů'!A:B,"Parametr nenalezen"))</f>
        <v/>
      </c>
      <c r="E275" s="30" t="str">
        <f>IF('CZ Alfanumerické hodnoty'!B275="","",HLOOKUP('CZ Alfanumerické hodnoty'!E275,'Parametry a typy produktů'!$F$1:$CW$3,3,0))</f>
        <v/>
      </c>
      <c r="F275" s="43" t="str">
        <f>IF($B275="","",IFERROR(IF(VLOOKUP($B275,$B$2:$O274,5,0)="","",VLOOKUP($B275,$B$2:$O274,5,0)),""))</f>
        <v/>
      </c>
      <c r="G275" s="43" t="str">
        <f>IF($B275="","",IFERROR(IF(VLOOKUP($B275,$B$2:$O274,6,0)="","",VLOOKUP($B275,$B$2:$O274,6,0)),""))</f>
        <v/>
      </c>
      <c r="H275" s="43" t="str">
        <f>IF($B275="","",IFERROR(IF(VLOOKUP($B275,$B$2:$O274,7,0)="","",VLOOKUP($B275,$B$2:$O274,7,0)),""))</f>
        <v/>
      </c>
      <c r="I275" s="43" t="str">
        <f>IF($B275="","",IFERROR(IF(VLOOKUP($B275,$B$2:$O274,8,0)="","",VLOOKUP($B275,$B$2:$O274,8,0)),""))</f>
        <v/>
      </c>
      <c r="J275" s="43" t="str">
        <f>IF($B275="","",IFERROR(IF(VLOOKUP($B275,$B$2:$O274,9,0)="","",VLOOKUP($B275,$B$2:$O274,9,0)),""))</f>
        <v/>
      </c>
      <c r="K275" s="43" t="str">
        <f>IF($B275="","",IFERROR(IF(VLOOKUP($B275,$B$2:$O274,10,0)="","",VLOOKUP($B275,$B$2:$O274,10,0)),""))</f>
        <v/>
      </c>
      <c r="L275" s="43" t="str">
        <f>IF($B275="","",IFERROR(IF(VLOOKUP($B275,$B$2:$O274,11,0)="","",VLOOKUP($B275,$B$2:$O274,11,0)),""))</f>
        <v/>
      </c>
      <c r="M275" s="43" t="str">
        <f>IF($B275="","",IFERROR(IF(VLOOKUP($B275,$B$2:$O274,12,0)="","",VLOOKUP($B275,$B$2:$O274,12,0)),""))</f>
        <v/>
      </c>
      <c r="N275" s="43" t="str">
        <f>IF($B275="","",IFERROR(IF(VLOOKUP($B275,$B$2:$O274,13,0)="","",VLOOKUP($B275,$B$2:$O274,13,0)),""))</f>
        <v/>
      </c>
      <c r="O275" s="43" t="str">
        <f>IF($B275="","",IFERROR(IF(VLOOKUP($B275,$B$2:$O274,14,0)="","",VLOOKUP($B275,$B$2:$O274,14,0)),""))</f>
        <v/>
      </c>
    </row>
    <row r="276" spans="1:15" x14ac:dyDescent="0.25">
      <c r="A276" t="str" cm="1">
        <f t="array" ref="A276">IF(OR(B276="",E276=""),"",CONCATENATE(IFERROR(IF(SEARCH(B276,_xlfn.TEXTJOIN(",",TRUE,IF(E$2:E275=E276,B$2:B275,"")))&gt;0,"Duplikát parametru","Parametr OK"),"Parametr OK"),"; ",MATCH(B276,B:B,0)))</f>
        <v/>
      </c>
      <c r="B276" t="str">
        <f>IF('CZ Alfanumerické hodnoty'!B276="","",VLOOKUP('CZ Alfanumerické hodnoty'!B276,'Parametry a typy produktů'!C:E,3,0))</f>
        <v/>
      </c>
      <c r="C276" s="13" t="str" cm="1">
        <f t="array" ref="C276">IF(A276="","",_xlfn.XLOOKUP(B276,'Parametry a typy produktů'!E:E,'Parametry a typy produktů'!A:B,"Parametr nenalezen"))</f>
        <v/>
      </c>
      <c r="E276" s="30" t="str">
        <f>IF('CZ Alfanumerické hodnoty'!B276="","",HLOOKUP('CZ Alfanumerické hodnoty'!E276,'Parametry a typy produktů'!$F$1:$CW$3,3,0))</f>
        <v/>
      </c>
      <c r="F276" s="43" t="str">
        <f>IF($B276="","",IFERROR(IF(VLOOKUP($B276,$B$2:$O275,5,0)="","",VLOOKUP($B276,$B$2:$O275,5,0)),""))</f>
        <v/>
      </c>
      <c r="G276" s="43" t="str">
        <f>IF($B276="","",IFERROR(IF(VLOOKUP($B276,$B$2:$O275,6,0)="","",VLOOKUP($B276,$B$2:$O275,6,0)),""))</f>
        <v/>
      </c>
      <c r="H276" s="43" t="str">
        <f>IF($B276="","",IFERROR(IF(VLOOKUP($B276,$B$2:$O275,7,0)="","",VLOOKUP($B276,$B$2:$O275,7,0)),""))</f>
        <v/>
      </c>
      <c r="I276" s="43" t="str">
        <f>IF($B276="","",IFERROR(IF(VLOOKUP($B276,$B$2:$O275,8,0)="","",VLOOKUP($B276,$B$2:$O275,8,0)),""))</f>
        <v/>
      </c>
      <c r="J276" s="43" t="str">
        <f>IF($B276="","",IFERROR(IF(VLOOKUP($B276,$B$2:$O275,9,0)="","",VLOOKUP($B276,$B$2:$O275,9,0)),""))</f>
        <v/>
      </c>
      <c r="K276" s="43" t="str">
        <f>IF($B276="","",IFERROR(IF(VLOOKUP($B276,$B$2:$O275,10,0)="","",VLOOKUP($B276,$B$2:$O275,10,0)),""))</f>
        <v/>
      </c>
      <c r="L276" s="43" t="str">
        <f>IF($B276="","",IFERROR(IF(VLOOKUP($B276,$B$2:$O275,11,0)="","",VLOOKUP($B276,$B$2:$O275,11,0)),""))</f>
        <v/>
      </c>
      <c r="M276" s="43" t="str">
        <f>IF($B276="","",IFERROR(IF(VLOOKUP($B276,$B$2:$O275,12,0)="","",VLOOKUP($B276,$B$2:$O275,12,0)),""))</f>
        <v/>
      </c>
      <c r="N276" s="43" t="str">
        <f>IF($B276="","",IFERROR(IF(VLOOKUP($B276,$B$2:$O275,13,0)="","",VLOOKUP($B276,$B$2:$O275,13,0)),""))</f>
        <v/>
      </c>
      <c r="O276" s="43" t="str">
        <f>IF($B276="","",IFERROR(IF(VLOOKUP($B276,$B$2:$O275,14,0)="","",VLOOKUP($B276,$B$2:$O275,14,0)),""))</f>
        <v/>
      </c>
    </row>
    <row r="277" spans="1:15" x14ac:dyDescent="0.25">
      <c r="A277" t="str" cm="1">
        <f t="array" ref="A277">IF(OR(B277="",E277=""),"",CONCATENATE(IFERROR(IF(SEARCH(B277,_xlfn.TEXTJOIN(",",TRUE,IF(E$2:E276=E277,B$2:B276,"")))&gt;0,"Duplikát parametru","Parametr OK"),"Parametr OK"),"; ",MATCH(B277,B:B,0)))</f>
        <v/>
      </c>
      <c r="B277" t="str">
        <f>IF('CZ Alfanumerické hodnoty'!B277="","",VLOOKUP('CZ Alfanumerické hodnoty'!B277,'Parametry a typy produktů'!C:E,3,0))</f>
        <v/>
      </c>
      <c r="C277" s="13" t="str" cm="1">
        <f t="array" ref="C277">IF(A277="","",_xlfn.XLOOKUP(B277,'Parametry a typy produktů'!E:E,'Parametry a typy produktů'!A:B,"Parametr nenalezen"))</f>
        <v/>
      </c>
      <c r="E277" s="30" t="str">
        <f>IF('CZ Alfanumerické hodnoty'!B277="","",HLOOKUP('CZ Alfanumerické hodnoty'!E277,'Parametry a typy produktů'!$F$1:$CW$3,3,0))</f>
        <v/>
      </c>
      <c r="F277" s="43" t="str">
        <f>IF($B277="","",IFERROR(IF(VLOOKUP($B277,$B$2:$O276,5,0)="","",VLOOKUP($B277,$B$2:$O276,5,0)),""))</f>
        <v/>
      </c>
      <c r="G277" s="43" t="str">
        <f>IF($B277="","",IFERROR(IF(VLOOKUP($B277,$B$2:$O276,6,0)="","",VLOOKUP($B277,$B$2:$O276,6,0)),""))</f>
        <v/>
      </c>
      <c r="H277" s="43" t="str">
        <f>IF($B277="","",IFERROR(IF(VLOOKUP($B277,$B$2:$O276,7,0)="","",VLOOKUP($B277,$B$2:$O276,7,0)),""))</f>
        <v/>
      </c>
      <c r="I277" s="43" t="str">
        <f>IF($B277="","",IFERROR(IF(VLOOKUP($B277,$B$2:$O276,8,0)="","",VLOOKUP($B277,$B$2:$O276,8,0)),""))</f>
        <v/>
      </c>
      <c r="J277" s="43" t="str">
        <f>IF($B277="","",IFERROR(IF(VLOOKUP($B277,$B$2:$O276,9,0)="","",VLOOKUP($B277,$B$2:$O276,9,0)),""))</f>
        <v/>
      </c>
      <c r="K277" s="43" t="str">
        <f>IF($B277="","",IFERROR(IF(VLOOKUP($B277,$B$2:$O276,10,0)="","",VLOOKUP($B277,$B$2:$O276,10,0)),""))</f>
        <v/>
      </c>
      <c r="L277" s="43" t="str">
        <f>IF($B277="","",IFERROR(IF(VLOOKUP($B277,$B$2:$O276,11,0)="","",VLOOKUP($B277,$B$2:$O276,11,0)),""))</f>
        <v/>
      </c>
      <c r="M277" s="43" t="str">
        <f>IF($B277="","",IFERROR(IF(VLOOKUP($B277,$B$2:$O276,12,0)="","",VLOOKUP($B277,$B$2:$O276,12,0)),""))</f>
        <v/>
      </c>
      <c r="N277" s="43" t="str">
        <f>IF($B277="","",IFERROR(IF(VLOOKUP($B277,$B$2:$O276,13,0)="","",VLOOKUP($B277,$B$2:$O276,13,0)),""))</f>
        <v/>
      </c>
      <c r="O277" s="43" t="str">
        <f>IF($B277="","",IFERROR(IF(VLOOKUP($B277,$B$2:$O276,14,0)="","",VLOOKUP($B277,$B$2:$O276,14,0)),""))</f>
        <v/>
      </c>
    </row>
    <row r="278" spans="1:15" x14ac:dyDescent="0.25">
      <c r="A278" t="str" cm="1">
        <f t="array" ref="A278">IF(OR(B278="",E278=""),"",CONCATENATE(IFERROR(IF(SEARCH(B278,_xlfn.TEXTJOIN(",",TRUE,IF(E$2:E277=E278,B$2:B277,"")))&gt;0,"Duplikát parametru","Parametr OK"),"Parametr OK"),"; ",MATCH(B278,B:B,0)))</f>
        <v/>
      </c>
      <c r="B278" t="str">
        <f>IF('CZ Alfanumerické hodnoty'!B278="","",VLOOKUP('CZ Alfanumerické hodnoty'!B278,'Parametry a typy produktů'!C:E,3,0))</f>
        <v/>
      </c>
      <c r="C278" s="13" t="str" cm="1">
        <f t="array" ref="C278">IF(A278="","",_xlfn.XLOOKUP(B278,'Parametry a typy produktů'!E:E,'Parametry a typy produktů'!A:B,"Parametr nenalezen"))</f>
        <v/>
      </c>
      <c r="E278" s="30" t="str">
        <f>IF('CZ Alfanumerické hodnoty'!B278="","",HLOOKUP('CZ Alfanumerické hodnoty'!E278,'Parametry a typy produktů'!$F$1:$CW$3,3,0))</f>
        <v/>
      </c>
      <c r="F278" s="43" t="str">
        <f>IF($B278="","",IFERROR(IF(VLOOKUP($B278,$B$2:$O277,5,0)="","",VLOOKUP($B278,$B$2:$O277,5,0)),""))</f>
        <v/>
      </c>
      <c r="G278" s="43" t="str">
        <f>IF($B278="","",IFERROR(IF(VLOOKUP($B278,$B$2:$O277,6,0)="","",VLOOKUP($B278,$B$2:$O277,6,0)),""))</f>
        <v/>
      </c>
      <c r="H278" s="43" t="str">
        <f>IF($B278="","",IFERROR(IF(VLOOKUP($B278,$B$2:$O277,7,0)="","",VLOOKUP($B278,$B$2:$O277,7,0)),""))</f>
        <v/>
      </c>
      <c r="I278" s="43" t="str">
        <f>IF($B278="","",IFERROR(IF(VLOOKUP($B278,$B$2:$O277,8,0)="","",VLOOKUP($B278,$B$2:$O277,8,0)),""))</f>
        <v/>
      </c>
      <c r="J278" s="43" t="str">
        <f>IF($B278="","",IFERROR(IF(VLOOKUP($B278,$B$2:$O277,9,0)="","",VLOOKUP($B278,$B$2:$O277,9,0)),""))</f>
        <v/>
      </c>
      <c r="K278" s="43" t="str">
        <f>IF($B278="","",IFERROR(IF(VLOOKUP($B278,$B$2:$O277,10,0)="","",VLOOKUP($B278,$B$2:$O277,10,0)),""))</f>
        <v/>
      </c>
      <c r="L278" s="43" t="str">
        <f>IF($B278="","",IFERROR(IF(VLOOKUP($B278,$B$2:$O277,11,0)="","",VLOOKUP($B278,$B$2:$O277,11,0)),""))</f>
        <v/>
      </c>
      <c r="M278" s="43" t="str">
        <f>IF($B278="","",IFERROR(IF(VLOOKUP($B278,$B$2:$O277,12,0)="","",VLOOKUP($B278,$B$2:$O277,12,0)),""))</f>
        <v/>
      </c>
      <c r="N278" s="43" t="str">
        <f>IF($B278="","",IFERROR(IF(VLOOKUP($B278,$B$2:$O277,13,0)="","",VLOOKUP($B278,$B$2:$O277,13,0)),""))</f>
        <v/>
      </c>
      <c r="O278" s="43" t="str">
        <f>IF($B278="","",IFERROR(IF(VLOOKUP($B278,$B$2:$O277,14,0)="","",VLOOKUP($B278,$B$2:$O277,14,0)),""))</f>
        <v/>
      </c>
    </row>
    <row r="279" spans="1:15" x14ac:dyDescent="0.25">
      <c r="A279" t="str" cm="1">
        <f t="array" ref="A279">IF(OR(B279="",E279=""),"",CONCATENATE(IFERROR(IF(SEARCH(B279,_xlfn.TEXTJOIN(",",TRUE,IF(E$2:E278=E279,B$2:B278,"")))&gt;0,"Duplikát parametru","Parametr OK"),"Parametr OK"),"; ",MATCH(B279,B:B,0)))</f>
        <v/>
      </c>
      <c r="B279" t="str">
        <f>IF('CZ Alfanumerické hodnoty'!B279="","",VLOOKUP('CZ Alfanumerické hodnoty'!B279,'Parametry a typy produktů'!C:E,3,0))</f>
        <v/>
      </c>
      <c r="C279" s="13" t="str" cm="1">
        <f t="array" ref="C279">IF(A279="","",_xlfn.XLOOKUP(B279,'Parametry a typy produktů'!E:E,'Parametry a typy produktů'!A:B,"Parametr nenalezen"))</f>
        <v/>
      </c>
      <c r="E279" s="30" t="str">
        <f>IF('CZ Alfanumerické hodnoty'!B279="","",HLOOKUP('CZ Alfanumerické hodnoty'!E279,'Parametry a typy produktů'!$F$1:$CW$3,3,0))</f>
        <v/>
      </c>
      <c r="F279" s="43" t="str">
        <f>IF($B279="","",IFERROR(IF(VLOOKUP($B279,$B$2:$O278,5,0)="","",VLOOKUP($B279,$B$2:$O278,5,0)),""))</f>
        <v/>
      </c>
      <c r="G279" s="43" t="str">
        <f>IF($B279="","",IFERROR(IF(VLOOKUP($B279,$B$2:$O278,6,0)="","",VLOOKUP($B279,$B$2:$O278,6,0)),""))</f>
        <v/>
      </c>
      <c r="H279" s="43" t="str">
        <f>IF($B279="","",IFERROR(IF(VLOOKUP($B279,$B$2:$O278,7,0)="","",VLOOKUP($B279,$B$2:$O278,7,0)),""))</f>
        <v/>
      </c>
      <c r="I279" s="43" t="str">
        <f>IF($B279="","",IFERROR(IF(VLOOKUP($B279,$B$2:$O278,8,0)="","",VLOOKUP($B279,$B$2:$O278,8,0)),""))</f>
        <v/>
      </c>
      <c r="J279" s="43" t="str">
        <f>IF($B279="","",IFERROR(IF(VLOOKUP($B279,$B$2:$O278,9,0)="","",VLOOKUP($B279,$B$2:$O278,9,0)),""))</f>
        <v/>
      </c>
      <c r="K279" s="43" t="str">
        <f>IF($B279="","",IFERROR(IF(VLOOKUP($B279,$B$2:$O278,10,0)="","",VLOOKUP($B279,$B$2:$O278,10,0)),""))</f>
        <v/>
      </c>
      <c r="L279" s="43" t="str">
        <f>IF($B279="","",IFERROR(IF(VLOOKUP($B279,$B$2:$O278,11,0)="","",VLOOKUP($B279,$B$2:$O278,11,0)),""))</f>
        <v/>
      </c>
      <c r="M279" s="43" t="str">
        <f>IF($B279="","",IFERROR(IF(VLOOKUP($B279,$B$2:$O278,12,0)="","",VLOOKUP($B279,$B$2:$O278,12,0)),""))</f>
        <v/>
      </c>
      <c r="N279" s="43" t="str">
        <f>IF($B279="","",IFERROR(IF(VLOOKUP($B279,$B$2:$O278,13,0)="","",VLOOKUP($B279,$B$2:$O278,13,0)),""))</f>
        <v/>
      </c>
      <c r="O279" s="43" t="str">
        <f>IF($B279="","",IFERROR(IF(VLOOKUP($B279,$B$2:$O278,14,0)="","",VLOOKUP($B279,$B$2:$O278,14,0)),""))</f>
        <v/>
      </c>
    </row>
    <row r="280" spans="1:15" x14ac:dyDescent="0.25">
      <c r="A280" t="str" cm="1">
        <f t="array" ref="A280">IF(OR(B280="",E280=""),"",CONCATENATE(IFERROR(IF(SEARCH(B280,_xlfn.TEXTJOIN(",",TRUE,IF(E$2:E279=E280,B$2:B279,"")))&gt;0,"Duplikát parametru","Parametr OK"),"Parametr OK"),"; ",MATCH(B280,B:B,0)))</f>
        <v/>
      </c>
      <c r="B280" t="str">
        <f>IF('CZ Alfanumerické hodnoty'!B280="","",VLOOKUP('CZ Alfanumerické hodnoty'!B280,'Parametry a typy produktů'!C:E,3,0))</f>
        <v/>
      </c>
      <c r="C280" s="13" t="str" cm="1">
        <f t="array" ref="C280">IF(A280="","",_xlfn.XLOOKUP(B280,'Parametry a typy produktů'!E:E,'Parametry a typy produktů'!A:B,"Parametr nenalezen"))</f>
        <v/>
      </c>
      <c r="E280" s="30" t="str">
        <f>IF('CZ Alfanumerické hodnoty'!B280="","",HLOOKUP('CZ Alfanumerické hodnoty'!E280,'Parametry a typy produktů'!$F$1:$CW$3,3,0))</f>
        <v/>
      </c>
      <c r="F280" s="43" t="str">
        <f>IF($B280="","",IFERROR(IF(VLOOKUP($B280,$B$2:$O279,5,0)="","",VLOOKUP($B280,$B$2:$O279,5,0)),""))</f>
        <v/>
      </c>
      <c r="G280" s="43" t="str">
        <f>IF($B280="","",IFERROR(IF(VLOOKUP($B280,$B$2:$O279,6,0)="","",VLOOKUP($B280,$B$2:$O279,6,0)),""))</f>
        <v/>
      </c>
      <c r="H280" s="43" t="str">
        <f>IF($B280="","",IFERROR(IF(VLOOKUP($B280,$B$2:$O279,7,0)="","",VLOOKUP($B280,$B$2:$O279,7,0)),""))</f>
        <v/>
      </c>
      <c r="I280" s="43" t="str">
        <f>IF($B280="","",IFERROR(IF(VLOOKUP($B280,$B$2:$O279,8,0)="","",VLOOKUP($B280,$B$2:$O279,8,0)),""))</f>
        <v/>
      </c>
      <c r="J280" s="43" t="str">
        <f>IF($B280="","",IFERROR(IF(VLOOKUP($B280,$B$2:$O279,9,0)="","",VLOOKUP($B280,$B$2:$O279,9,0)),""))</f>
        <v/>
      </c>
      <c r="K280" s="43" t="str">
        <f>IF($B280="","",IFERROR(IF(VLOOKUP($B280,$B$2:$O279,10,0)="","",VLOOKUP($B280,$B$2:$O279,10,0)),""))</f>
        <v/>
      </c>
      <c r="L280" s="43" t="str">
        <f>IF($B280="","",IFERROR(IF(VLOOKUP($B280,$B$2:$O279,11,0)="","",VLOOKUP($B280,$B$2:$O279,11,0)),""))</f>
        <v/>
      </c>
      <c r="M280" s="43" t="str">
        <f>IF($B280="","",IFERROR(IF(VLOOKUP($B280,$B$2:$O279,12,0)="","",VLOOKUP($B280,$B$2:$O279,12,0)),""))</f>
        <v/>
      </c>
      <c r="N280" s="43" t="str">
        <f>IF($B280="","",IFERROR(IF(VLOOKUP($B280,$B$2:$O279,13,0)="","",VLOOKUP($B280,$B$2:$O279,13,0)),""))</f>
        <v/>
      </c>
      <c r="O280" s="43" t="str">
        <f>IF($B280="","",IFERROR(IF(VLOOKUP($B280,$B$2:$O279,14,0)="","",VLOOKUP($B280,$B$2:$O279,14,0)),""))</f>
        <v/>
      </c>
    </row>
    <row r="281" spans="1:15" x14ac:dyDescent="0.25">
      <c r="A281" t="str" cm="1">
        <f t="array" ref="A281">IF(OR(B281="",E281=""),"",CONCATENATE(IFERROR(IF(SEARCH(B281,_xlfn.TEXTJOIN(",",TRUE,IF(E$2:E280=E281,B$2:B280,"")))&gt;0,"Duplikát parametru","Parametr OK"),"Parametr OK"),"; ",MATCH(B281,B:B,0)))</f>
        <v/>
      </c>
      <c r="B281" t="str">
        <f>IF('CZ Alfanumerické hodnoty'!B281="","",VLOOKUP('CZ Alfanumerické hodnoty'!B281,'Parametry a typy produktů'!C:E,3,0))</f>
        <v/>
      </c>
      <c r="C281" s="13" t="str" cm="1">
        <f t="array" ref="C281">IF(A281="","",_xlfn.XLOOKUP(B281,'Parametry a typy produktů'!E:E,'Parametry a typy produktů'!A:B,"Parametr nenalezen"))</f>
        <v/>
      </c>
      <c r="E281" s="30" t="str">
        <f>IF('CZ Alfanumerické hodnoty'!B281="","",HLOOKUP('CZ Alfanumerické hodnoty'!E281,'Parametry a typy produktů'!$F$1:$CW$3,3,0))</f>
        <v/>
      </c>
      <c r="F281" s="43" t="str">
        <f>IF($B281="","",IFERROR(IF(VLOOKUP($B281,$B$2:$O280,5,0)="","",VLOOKUP($B281,$B$2:$O280,5,0)),""))</f>
        <v/>
      </c>
      <c r="G281" s="43" t="str">
        <f>IF($B281="","",IFERROR(IF(VLOOKUP($B281,$B$2:$O280,6,0)="","",VLOOKUP($B281,$B$2:$O280,6,0)),""))</f>
        <v/>
      </c>
      <c r="H281" s="43" t="str">
        <f>IF($B281="","",IFERROR(IF(VLOOKUP($B281,$B$2:$O280,7,0)="","",VLOOKUP($B281,$B$2:$O280,7,0)),""))</f>
        <v/>
      </c>
      <c r="I281" s="43" t="str">
        <f>IF($B281="","",IFERROR(IF(VLOOKUP($B281,$B$2:$O280,8,0)="","",VLOOKUP($B281,$B$2:$O280,8,0)),""))</f>
        <v/>
      </c>
      <c r="J281" s="43" t="str">
        <f>IF($B281="","",IFERROR(IF(VLOOKUP($B281,$B$2:$O280,9,0)="","",VLOOKUP($B281,$B$2:$O280,9,0)),""))</f>
        <v/>
      </c>
      <c r="K281" s="43" t="str">
        <f>IF($B281="","",IFERROR(IF(VLOOKUP($B281,$B$2:$O280,10,0)="","",VLOOKUP($B281,$B$2:$O280,10,0)),""))</f>
        <v/>
      </c>
      <c r="L281" s="43" t="str">
        <f>IF($B281="","",IFERROR(IF(VLOOKUP($B281,$B$2:$O280,11,0)="","",VLOOKUP($B281,$B$2:$O280,11,0)),""))</f>
        <v/>
      </c>
      <c r="M281" s="43" t="str">
        <f>IF($B281="","",IFERROR(IF(VLOOKUP($B281,$B$2:$O280,12,0)="","",VLOOKUP($B281,$B$2:$O280,12,0)),""))</f>
        <v/>
      </c>
      <c r="N281" s="43" t="str">
        <f>IF($B281="","",IFERROR(IF(VLOOKUP($B281,$B$2:$O280,13,0)="","",VLOOKUP($B281,$B$2:$O280,13,0)),""))</f>
        <v/>
      </c>
      <c r="O281" s="43" t="str">
        <f>IF($B281="","",IFERROR(IF(VLOOKUP($B281,$B$2:$O280,14,0)="","",VLOOKUP($B281,$B$2:$O280,14,0)),""))</f>
        <v/>
      </c>
    </row>
    <row r="282" spans="1:15" x14ac:dyDescent="0.25">
      <c r="A282" t="str" cm="1">
        <f t="array" ref="A282">IF(OR(B282="",E282=""),"",CONCATENATE(IFERROR(IF(SEARCH(B282,_xlfn.TEXTJOIN(",",TRUE,IF(E$2:E281=E282,B$2:B281,"")))&gt;0,"Duplikát parametru","Parametr OK"),"Parametr OK"),"; ",MATCH(B282,B:B,0)))</f>
        <v/>
      </c>
      <c r="B282" t="str">
        <f>IF('CZ Alfanumerické hodnoty'!B282="","",VLOOKUP('CZ Alfanumerické hodnoty'!B282,'Parametry a typy produktů'!C:E,3,0))</f>
        <v/>
      </c>
      <c r="C282" s="13" t="str" cm="1">
        <f t="array" ref="C282">IF(A282="","",_xlfn.XLOOKUP(B282,'Parametry a typy produktů'!E:E,'Parametry a typy produktů'!A:B,"Parametr nenalezen"))</f>
        <v/>
      </c>
      <c r="E282" s="30" t="str">
        <f>IF('CZ Alfanumerické hodnoty'!B282="","",HLOOKUP('CZ Alfanumerické hodnoty'!E282,'Parametry a typy produktů'!$F$1:$CW$3,3,0))</f>
        <v/>
      </c>
      <c r="F282" s="43" t="str">
        <f>IF($B282="","",IFERROR(IF(VLOOKUP($B282,$B$2:$O281,5,0)="","",VLOOKUP($B282,$B$2:$O281,5,0)),""))</f>
        <v/>
      </c>
      <c r="G282" s="43" t="str">
        <f>IF($B282="","",IFERROR(IF(VLOOKUP($B282,$B$2:$O281,6,0)="","",VLOOKUP($B282,$B$2:$O281,6,0)),""))</f>
        <v/>
      </c>
      <c r="H282" s="43" t="str">
        <f>IF($B282="","",IFERROR(IF(VLOOKUP($B282,$B$2:$O281,7,0)="","",VLOOKUP($B282,$B$2:$O281,7,0)),""))</f>
        <v/>
      </c>
      <c r="I282" s="43" t="str">
        <f>IF($B282="","",IFERROR(IF(VLOOKUP($B282,$B$2:$O281,8,0)="","",VLOOKUP($B282,$B$2:$O281,8,0)),""))</f>
        <v/>
      </c>
      <c r="J282" s="43" t="str">
        <f>IF($B282="","",IFERROR(IF(VLOOKUP($B282,$B$2:$O281,9,0)="","",VLOOKUP($B282,$B$2:$O281,9,0)),""))</f>
        <v/>
      </c>
      <c r="K282" s="43" t="str">
        <f>IF($B282="","",IFERROR(IF(VLOOKUP($B282,$B$2:$O281,10,0)="","",VLOOKUP($B282,$B$2:$O281,10,0)),""))</f>
        <v/>
      </c>
      <c r="L282" s="43" t="str">
        <f>IF($B282="","",IFERROR(IF(VLOOKUP($B282,$B$2:$O281,11,0)="","",VLOOKUP($B282,$B$2:$O281,11,0)),""))</f>
        <v/>
      </c>
      <c r="M282" s="43" t="str">
        <f>IF($B282="","",IFERROR(IF(VLOOKUP($B282,$B$2:$O281,12,0)="","",VLOOKUP($B282,$B$2:$O281,12,0)),""))</f>
        <v/>
      </c>
      <c r="N282" s="43" t="str">
        <f>IF($B282="","",IFERROR(IF(VLOOKUP($B282,$B$2:$O281,13,0)="","",VLOOKUP($B282,$B$2:$O281,13,0)),""))</f>
        <v/>
      </c>
      <c r="O282" s="43" t="str">
        <f>IF($B282="","",IFERROR(IF(VLOOKUP($B282,$B$2:$O281,14,0)="","",VLOOKUP($B282,$B$2:$O281,14,0)),""))</f>
        <v/>
      </c>
    </row>
    <row r="283" spans="1:15" x14ac:dyDescent="0.25">
      <c r="A283" t="str" cm="1">
        <f t="array" ref="A283">IF(OR(B283="",E283=""),"",CONCATENATE(IFERROR(IF(SEARCH(B283,_xlfn.TEXTJOIN(",",TRUE,IF(E$2:E282=E283,B$2:B282,"")))&gt;0,"Duplikát parametru","Parametr OK"),"Parametr OK"),"; ",MATCH(B283,B:B,0)))</f>
        <v/>
      </c>
      <c r="B283" t="str">
        <f>IF('CZ Alfanumerické hodnoty'!B283="","",VLOOKUP('CZ Alfanumerické hodnoty'!B283,'Parametry a typy produktů'!C:E,3,0))</f>
        <v/>
      </c>
      <c r="C283" s="13" t="str" cm="1">
        <f t="array" ref="C283">IF(A283="","",_xlfn.XLOOKUP(B283,'Parametry a typy produktů'!E:E,'Parametry a typy produktů'!A:B,"Parametr nenalezen"))</f>
        <v/>
      </c>
      <c r="E283" s="30" t="str">
        <f>IF('CZ Alfanumerické hodnoty'!B283="","",HLOOKUP('CZ Alfanumerické hodnoty'!E283,'Parametry a typy produktů'!$F$1:$CW$3,3,0))</f>
        <v/>
      </c>
      <c r="F283" s="43" t="str">
        <f>IF($B283="","",IFERROR(IF(VLOOKUP($B283,$B$2:$O282,5,0)="","",VLOOKUP($B283,$B$2:$O282,5,0)),""))</f>
        <v/>
      </c>
      <c r="G283" s="43" t="str">
        <f>IF($B283="","",IFERROR(IF(VLOOKUP($B283,$B$2:$O282,6,0)="","",VLOOKUP($B283,$B$2:$O282,6,0)),""))</f>
        <v/>
      </c>
      <c r="H283" s="43" t="str">
        <f>IF($B283="","",IFERROR(IF(VLOOKUP($B283,$B$2:$O282,7,0)="","",VLOOKUP($B283,$B$2:$O282,7,0)),""))</f>
        <v/>
      </c>
      <c r="I283" s="43" t="str">
        <f>IF($B283="","",IFERROR(IF(VLOOKUP($B283,$B$2:$O282,8,0)="","",VLOOKUP($B283,$B$2:$O282,8,0)),""))</f>
        <v/>
      </c>
      <c r="J283" s="43" t="str">
        <f>IF($B283="","",IFERROR(IF(VLOOKUP($B283,$B$2:$O282,9,0)="","",VLOOKUP($B283,$B$2:$O282,9,0)),""))</f>
        <v/>
      </c>
      <c r="K283" s="43" t="str">
        <f>IF($B283="","",IFERROR(IF(VLOOKUP($B283,$B$2:$O282,10,0)="","",VLOOKUP($B283,$B$2:$O282,10,0)),""))</f>
        <v/>
      </c>
      <c r="L283" s="43" t="str">
        <f>IF($B283="","",IFERROR(IF(VLOOKUP($B283,$B$2:$O282,11,0)="","",VLOOKUP($B283,$B$2:$O282,11,0)),""))</f>
        <v/>
      </c>
      <c r="M283" s="43" t="str">
        <f>IF($B283="","",IFERROR(IF(VLOOKUP($B283,$B$2:$O282,12,0)="","",VLOOKUP($B283,$B$2:$O282,12,0)),""))</f>
        <v/>
      </c>
      <c r="N283" s="43" t="str">
        <f>IF($B283="","",IFERROR(IF(VLOOKUP($B283,$B$2:$O282,13,0)="","",VLOOKUP($B283,$B$2:$O282,13,0)),""))</f>
        <v/>
      </c>
      <c r="O283" s="43" t="str">
        <f>IF($B283="","",IFERROR(IF(VLOOKUP($B283,$B$2:$O282,14,0)="","",VLOOKUP($B283,$B$2:$O282,14,0)),""))</f>
        <v/>
      </c>
    </row>
    <row r="284" spans="1:15" x14ac:dyDescent="0.25">
      <c r="A284" t="str" cm="1">
        <f t="array" ref="A284">IF(OR(B284="",E284=""),"",CONCATENATE(IFERROR(IF(SEARCH(B284,_xlfn.TEXTJOIN(",",TRUE,IF(E$2:E283=E284,B$2:B283,"")))&gt;0,"Duplikát parametru","Parametr OK"),"Parametr OK"),"; ",MATCH(B284,B:B,0)))</f>
        <v/>
      </c>
      <c r="B284" t="str">
        <f>IF('CZ Alfanumerické hodnoty'!B284="","",VLOOKUP('CZ Alfanumerické hodnoty'!B284,'Parametry a typy produktů'!C:E,3,0))</f>
        <v/>
      </c>
      <c r="C284" s="13" t="str" cm="1">
        <f t="array" ref="C284">IF(A284="","",_xlfn.XLOOKUP(B284,'Parametry a typy produktů'!E:E,'Parametry a typy produktů'!A:B,"Parametr nenalezen"))</f>
        <v/>
      </c>
      <c r="E284" s="30" t="str">
        <f>IF('CZ Alfanumerické hodnoty'!B284="","",HLOOKUP('CZ Alfanumerické hodnoty'!E284,'Parametry a typy produktů'!$F$1:$CW$3,3,0))</f>
        <v/>
      </c>
      <c r="F284" s="43" t="str">
        <f>IF($B284="","",IFERROR(IF(VLOOKUP($B284,$B$2:$O283,5,0)="","",VLOOKUP($B284,$B$2:$O283,5,0)),""))</f>
        <v/>
      </c>
      <c r="G284" s="43" t="str">
        <f>IF($B284="","",IFERROR(IF(VLOOKUP($B284,$B$2:$O283,6,0)="","",VLOOKUP($B284,$B$2:$O283,6,0)),""))</f>
        <v/>
      </c>
      <c r="H284" s="43" t="str">
        <f>IF($B284="","",IFERROR(IF(VLOOKUP($B284,$B$2:$O283,7,0)="","",VLOOKUP($B284,$B$2:$O283,7,0)),""))</f>
        <v/>
      </c>
      <c r="I284" s="43" t="str">
        <f>IF($B284="","",IFERROR(IF(VLOOKUP($B284,$B$2:$O283,8,0)="","",VLOOKUP($B284,$B$2:$O283,8,0)),""))</f>
        <v/>
      </c>
      <c r="J284" s="43" t="str">
        <f>IF($B284="","",IFERROR(IF(VLOOKUP($B284,$B$2:$O283,9,0)="","",VLOOKUP($B284,$B$2:$O283,9,0)),""))</f>
        <v/>
      </c>
      <c r="K284" s="43" t="str">
        <f>IF($B284="","",IFERROR(IF(VLOOKUP($B284,$B$2:$O283,10,0)="","",VLOOKUP($B284,$B$2:$O283,10,0)),""))</f>
        <v/>
      </c>
      <c r="L284" s="43" t="str">
        <f>IF($B284="","",IFERROR(IF(VLOOKUP($B284,$B$2:$O283,11,0)="","",VLOOKUP($B284,$B$2:$O283,11,0)),""))</f>
        <v/>
      </c>
      <c r="M284" s="43" t="str">
        <f>IF($B284="","",IFERROR(IF(VLOOKUP($B284,$B$2:$O283,12,0)="","",VLOOKUP($B284,$B$2:$O283,12,0)),""))</f>
        <v/>
      </c>
      <c r="N284" s="43" t="str">
        <f>IF($B284="","",IFERROR(IF(VLOOKUP($B284,$B$2:$O283,13,0)="","",VLOOKUP($B284,$B$2:$O283,13,0)),""))</f>
        <v/>
      </c>
      <c r="O284" s="43" t="str">
        <f>IF($B284="","",IFERROR(IF(VLOOKUP($B284,$B$2:$O283,14,0)="","",VLOOKUP($B284,$B$2:$O283,14,0)),""))</f>
        <v/>
      </c>
    </row>
    <row r="285" spans="1:15" x14ac:dyDescent="0.25">
      <c r="A285" t="str" cm="1">
        <f t="array" ref="A285">IF(OR(B285="",E285=""),"",CONCATENATE(IFERROR(IF(SEARCH(B285,_xlfn.TEXTJOIN(",",TRUE,IF(E$2:E284=E285,B$2:B284,"")))&gt;0,"Duplikát parametru","Parametr OK"),"Parametr OK"),"; ",MATCH(B285,B:B,0)))</f>
        <v/>
      </c>
      <c r="B285" t="str">
        <f>IF('CZ Alfanumerické hodnoty'!B285="","",VLOOKUP('CZ Alfanumerické hodnoty'!B285,'Parametry a typy produktů'!C:E,3,0))</f>
        <v/>
      </c>
      <c r="C285" s="13" t="str" cm="1">
        <f t="array" ref="C285">IF(A285="","",_xlfn.XLOOKUP(B285,'Parametry a typy produktů'!E:E,'Parametry a typy produktů'!A:B,"Parametr nenalezen"))</f>
        <v/>
      </c>
      <c r="E285" s="30" t="str">
        <f>IF('CZ Alfanumerické hodnoty'!B285="","",HLOOKUP('CZ Alfanumerické hodnoty'!E285,'Parametry a typy produktů'!$F$1:$CW$3,3,0))</f>
        <v/>
      </c>
      <c r="F285" s="43" t="str">
        <f>IF($B285="","",IFERROR(IF(VLOOKUP($B285,$B$2:$O284,5,0)="","",VLOOKUP($B285,$B$2:$O284,5,0)),""))</f>
        <v/>
      </c>
      <c r="G285" s="43" t="str">
        <f>IF($B285="","",IFERROR(IF(VLOOKUP($B285,$B$2:$O284,6,0)="","",VLOOKUP($B285,$B$2:$O284,6,0)),""))</f>
        <v/>
      </c>
      <c r="H285" s="43" t="str">
        <f>IF($B285="","",IFERROR(IF(VLOOKUP($B285,$B$2:$O284,7,0)="","",VLOOKUP($B285,$B$2:$O284,7,0)),""))</f>
        <v/>
      </c>
      <c r="I285" s="43" t="str">
        <f>IF($B285="","",IFERROR(IF(VLOOKUP($B285,$B$2:$O284,8,0)="","",VLOOKUP($B285,$B$2:$O284,8,0)),""))</f>
        <v/>
      </c>
      <c r="J285" s="43" t="str">
        <f>IF($B285="","",IFERROR(IF(VLOOKUP($B285,$B$2:$O284,9,0)="","",VLOOKUP($B285,$B$2:$O284,9,0)),""))</f>
        <v/>
      </c>
      <c r="K285" s="43" t="str">
        <f>IF($B285="","",IFERROR(IF(VLOOKUP($B285,$B$2:$O284,10,0)="","",VLOOKUP($B285,$B$2:$O284,10,0)),""))</f>
        <v/>
      </c>
      <c r="L285" s="43" t="str">
        <f>IF($B285="","",IFERROR(IF(VLOOKUP($B285,$B$2:$O284,11,0)="","",VLOOKUP($B285,$B$2:$O284,11,0)),""))</f>
        <v/>
      </c>
      <c r="M285" s="43" t="str">
        <f>IF($B285="","",IFERROR(IF(VLOOKUP($B285,$B$2:$O284,12,0)="","",VLOOKUP($B285,$B$2:$O284,12,0)),""))</f>
        <v/>
      </c>
      <c r="N285" s="43" t="str">
        <f>IF($B285="","",IFERROR(IF(VLOOKUP($B285,$B$2:$O284,13,0)="","",VLOOKUP($B285,$B$2:$O284,13,0)),""))</f>
        <v/>
      </c>
      <c r="O285" s="43" t="str">
        <f>IF($B285="","",IFERROR(IF(VLOOKUP($B285,$B$2:$O284,14,0)="","",VLOOKUP($B285,$B$2:$O284,14,0)),""))</f>
        <v/>
      </c>
    </row>
    <row r="286" spans="1:15" x14ac:dyDescent="0.25">
      <c r="A286" t="str" cm="1">
        <f t="array" ref="A286">IF(OR(B286="",E286=""),"",CONCATENATE(IFERROR(IF(SEARCH(B286,_xlfn.TEXTJOIN(",",TRUE,IF(E$2:E285=E286,B$2:B285,"")))&gt;0,"Duplikát parametru","Parametr OK"),"Parametr OK"),"; ",MATCH(B286,B:B,0)))</f>
        <v/>
      </c>
      <c r="B286" t="str">
        <f>IF('CZ Alfanumerické hodnoty'!B286="","",VLOOKUP('CZ Alfanumerické hodnoty'!B286,'Parametry a typy produktů'!C:E,3,0))</f>
        <v/>
      </c>
      <c r="C286" s="13" t="str" cm="1">
        <f t="array" ref="C286">IF(A286="","",_xlfn.XLOOKUP(B286,'Parametry a typy produktů'!E:E,'Parametry a typy produktů'!A:B,"Parametr nenalezen"))</f>
        <v/>
      </c>
      <c r="E286" s="30" t="str">
        <f>IF('CZ Alfanumerické hodnoty'!B286="","",HLOOKUP('CZ Alfanumerické hodnoty'!E286,'Parametry a typy produktů'!$F$1:$CW$3,3,0))</f>
        <v/>
      </c>
      <c r="F286" s="43" t="str">
        <f>IF($B286="","",IFERROR(IF(VLOOKUP($B286,$B$2:$O285,5,0)="","",VLOOKUP($B286,$B$2:$O285,5,0)),""))</f>
        <v/>
      </c>
      <c r="G286" s="43" t="str">
        <f>IF($B286="","",IFERROR(IF(VLOOKUP($B286,$B$2:$O285,6,0)="","",VLOOKUP($B286,$B$2:$O285,6,0)),""))</f>
        <v/>
      </c>
      <c r="H286" s="43" t="str">
        <f>IF($B286="","",IFERROR(IF(VLOOKUP($B286,$B$2:$O285,7,0)="","",VLOOKUP($B286,$B$2:$O285,7,0)),""))</f>
        <v/>
      </c>
      <c r="I286" s="43" t="str">
        <f>IF($B286="","",IFERROR(IF(VLOOKUP($B286,$B$2:$O285,8,0)="","",VLOOKUP($B286,$B$2:$O285,8,0)),""))</f>
        <v/>
      </c>
      <c r="J286" s="43" t="str">
        <f>IF($B286="","",IFERROR(IF(VLOOKUP($B286,$B$2:$O285,9,0)="","",VLOOKUP($B286,$B$2:$O285,9,0)),""))</f>
        <v/>
      </c>
      <c r="K286" s="43" t="str">
        <f>IF($B286="","",IFERROR(IF(VLOOKUP($B286,$B$2:$O285,10,0)="","",VLOOKUP($B286,$B$2:$O285,10,0)),""))</f>
        <v/>
      </c>
      <c r="L286" s="43" t="str">
        <f>IF($B286="","",IFERROR(IF(VLOOKUP($B286,$B$2:$O285,11,0)="","",VLOOKUP($B286,$B$2:$O285,11,0)),""))</f>
        <v/>
      </c>
      <c r="M286" s="43" t="str">
        <f>IF($B286="","",IFERROR(IF(VLOOKUP($B286,$B$2:$O285,12,0)="","",VLOOKUP($B286,$B$2:$O285,12,0)),""))</f>
        <v/>
      </c>
      <c r="N286" s="43" t="str">
        <f>IF($B286="","",IFERROR(IF(VLOOKUP($B286,$B$2:$O285,13,0)="","",VLOOKUP($B286,$B$2:$O285,13,0)),""))</f>
        <v/>
      </c>
      <c r="O286" s="43" t="str">
        <f>IF($B286="","",IFERROR(IF(VLOOKUP($B286,$B$2:$O285,14,0)="","",VLOOKUP($B286,$B$2:$O285,14,0)),""))</f>
        <v/>
      </c>
    </row>
    <row r="287" spans="1:15" x14ac:dyDescent="0.25">
      <c r="A287" t="str" cm="1">
        <f t="array" ref="A287">IF(OR(B287="",E287=""),"",CONCATENATE(IFERROR(IF(SEARCH(B287,_xlfn.TEXTJOIN(",",TRUE,IF(E$2:E286=E287,B$2:B286,"")))&gt;0,"Duplikát parametru","Parametr OK"),"Parametr OK"),"; ",MATCH(B287,B:B,0)))</f>
        <v/>
      </c>
      <c r="B287" t="str">
        <f>IF('CZ Alfanumerické hodnoty'!B287="","",VLOOKUP('CZ Alfanumerické hodnoty'!B287,'Parametry a typy produktů'!C:E,3,0))</f>
        <v/>
      </c>
      <c r="C287" s="13" t="str" cm="1">
        <f t="array" ref="C287">IF(A287="","",_xlfn.XLOOKUP(B287,'Parametry a typy produktů'!E:E,'Parametry a typy produktů'!A:B,"Parametr nenalezen"))</f>
        <v/>
      </c>
      <c r="E287" s="30" t="str">
        <f>IF('CZ Alfanumerické hodnoty'!B287="","",HLOOKUP('CZ Alfanumerické hodnoty'!E287,'Parametry a typy produktů'!$F$1:$CW$3,3,0))</f>
        <v/>
      </c>
      <c r="F287" s="43" t="str">
        <f>IF($B287="","",IFERROR(IF(VLOOKUP($B287,$B$2:$O286,5,0)="","",VLOOKUP($B287,$B$2:$O286,5,0)),""))</f>
        <v/>
      </c>
      <c r="G287" s="43" t="str">
        <f>IF($B287="","",IFERROR(IF(VLOOKUP($B287,$B$2:$O286,6,0)="","",VLOOKUP($B287,$B$2:$O286,6,0)),""))</f>
        <v/>
      </c>
      <c r="H287" s="43" t="str">
        <f>IF($B287="","",IFERROR(IF(VLOOKUP($B287,$B$2:$O286,7,0)="","",VLOOKUP($B287,$B$2:$O286,7,0)),""))</f>
        <v/>
      </c>
      <c r="I287" s="43" t="str">
        <f>IF($B287="","",IFERROR(IF(VLOOKUP($B287,$B$2:$O286,8,0)="","",VLOOKUP($B287,$B$2:$O286,8,0)),""))</f>
        <v/>
      </c>
      <c r="J287" s="43" t="str">
        <f>IF($B287="","",IFERROR(IF(VLOOKUP($B287,$B$2:$O286,9,0)="","",VLOOKUP($B287,$B$2:$O286,9,0)),""))</f>
        <v/>
      </c>
      <c r="K287" s="43" t="str">
        <f>IF($B287="","",IFERROR(IF(VLOOKUP($B287,$B$2:$O286,10,0)="","",VLOOKUP($B287,$B$2:$O286,10,0)),""))</f>
        <v/>
      </c>
      <c r="L287" s="43" t="str">
        <f>IF($B287="","",IFERROR(IF(VLOOKUP($B287,$B$2:$O286,11,0)="","",VLOOKUP($B287,$B$2:$O286,11,0)),""))</f>
        <v/>
      </c>
      <c r="M287" s="43" t="str">
        <f>IF($B287="","",IFERROR(IF(VLOOKUP($B287,$B$2:$O286,12,0)="","",VLOOKUP($B287,$B$2:$O286,12,0)),""))</f>
        <v/>
      </c>
      <c r="N287" s="43" t="str">
        <f>IF($B287="","",IFERROR(IF(VLOOKUP($B287,$B$2:$O286,13,0)="","",VLOOKUP($B287,$B$2:$O286,13,0)),""))</f>
        <v/>
      </c>
      <c r="O287" s="43" t="str">
        <f>IF($B287="","",IFERROR(IF(VLOOKUP($B287,$B$2:$O286,14,0)="","",VLOOKUP($B287,$B$2:$O286,14,0)),""))</f>
        <v/>
      </c>
    </row>
    <row r="288" spans="1:15" x14ac:dyDescent="0.25">
      <c r="A288" t="str" cm="1">
        <f t="array" ref="A288">IF(OR(B288="",E288=""),"",CONCATENATE(IFERROR(IF(SEARCH(B288,_xlfn.TEXTJOIN(",",TRUE,IF(E$2:E287=E288,B$2:B287,"")))&gt;0,"Duplikát parametru","Parametr OK"),"Parametr OK"),"; ",MATCH(B288,B:B,0)))</f>
        <v/>
      </c>
      <c r="B288" t="str">
        <f>IF('CZ Alfanumerické hodnoty'!B288="","",VLOOKUP('CZ Alfanumerické hodnoty'!B288,'Parametry a typy produktů'!C:E,3,0))</f>
        <v/>
      </c>
      <c r="C288" s="13" t="str" cm="1">
        <f t="array" ref="C288">IF(A288="","",_xlfn.XLOOKUP(B288,'Parametry a typy produktů'!E:E,'Parametry a typy produktů'!A:B,"Parametr nenalezen"))</f>
        <v/>
      </c>
      <c r="E288" s="30" t="str">
        <f>IF('CZ Alfanumerické hodnoty'!B288="","",HLOOKUP('CZ Alfanumerické hodnoty'!E288,'Parametry a typy produktů'!$F$1:$CW$3,3,0))</f>
        <v/>
      </c>
      <c r="F288" s="43" t="str">
        <f>IF($B288="","",IFERROR(IF(VLOOKUP($B288,$B$2:$O287,5,0)="","",VLOOKUP($B288,$B$2:$O287,5,0)),""))</f>
        <v/>
      </c>
      <c r="G288" s="43" t="str">
        <f>IF($B288="","",IFERROR(IF(VLOOKUP($B288,$B$2:$O287,6,0)="","",VLOOKUP($B288,$B$2:$O287,6,0)),""))</f>
        <v/>
      </c>
      <c r="H288" s="43" t="str">
        <f>IF($B288="","",IFERROR(IF(VLOOKUP($B288,$B$2:$O287,7,0)="","",VLOOKUP($B288,$B$2:$O287,7,0)),""))</f>
        <v/>
      </c>
      <c r="I288" s="43" t="str">
        <f>IF($B288="","",IFERROR(IF(VLOOKUP($B288,$B$2:$O287,8,0)="","",VLOOKUP($B288,$B$2:$O287,8,0)),""))</f>
        <v/>
      </c>
      <c r="J288" s="43" t="str">
        <f>IF($B288="","",IFERROR(IF(VLOOKUP($B288,$B$2:$O287,9,0)="","",VLOOKUP($B288,$B$2:$O287,9,0)),""))</f>
        <v/>
      </c>
      <c r="K288" s="43" t="str">
        <f>IF($B288="","",IFERROR(IF(VLOOKUP($B288,$B$2:$O287,10,0)="","",VLOOKUP($B288,$B$2:$O287,10,0)),""))</f>
        <v/>
      </c>
      <c r="L288" s="43" t="str">
        <f>IF($B288="","",IFERROR(IF(VLOOKUP($B288,$B$2:$O287,11,0)="","",VLOOKUP($B288,$B$2:$O287,11,0)),""))</f>
        <v/>
      </c>
      <c r="M288" s="43" t="str">
        <f>IF($B288="","",IFERROR(IF(VLOOKUP($B288,$B$2:$O287,12,0)="","",VLOOKUP($B288,$B$2:$O287,12,0)),""))</f>
        <v/>
      </c>
      <c r="N288" s="43" t="str">
        <f>IF($B288="","",IFERROR(IF(VLOOKUP($B288,$B$2:$O287,13,0)="","",VLOOKUP($B288,$B$2:$O287,13,0)),""))</f>
        <v/>
      </c>
      <c r="O288" s="43" t="str">
        <f>IF($B288="","",IFERROR(IF(VLOOKUP($B288,$B$2:$O287,14,0)="","",VLOOKUP($B288,$B$2:$O287,14,0)),""))</f>
        <v/>
      </c>
    </row>
    <row r="289" spans="1:15" x14ac:dyDescent="0.25">
      <c r="A289" t="str" cm="1">
        <f t="array" ref="A289">IF(OR(B289="",E289=""),"",CONCATENATE(IFERROR(IF(SEARCH(B289,_xlfn.TEXTJOIN(",",TRUE,IF(E$2:E288=E289,B$2:B288,"")))&gt;0,"Duplikát parametru","Parametr OK"),"Parametr OK"),"; ",MATCH(B289,B:B,0)))</f>
        <v/>
      </c>
      <c r="B289" t="str">
        <f>IF('CZ Alfanumerické hodnoty'!B289="","",VLOOKUP('CZ Alfanumerické hodnoty'!B289,'Parametry a typy produktů'!C:E,3,0))</f>
        <v/>
      </c>
      <c r="C289" s="13" t="str" cm="1">
        <f t="array" ref="C289">IF(A289="","",_xlfn.XLOOKUP(B289,'Parametry a typy produktů'!E:E,'Parametry a typy produktů'!A:B,"Parametr nenalezen"))</f>
        <v/>
      </c>
      <c r="E289" s="30" t="str">
        <f>IF('CZ Alfanumerické hodnoty'!B289="","",HLOOKUP('CZ Alfanumerické hodnoty'!E289,'Parametry a typy produktů'!$F$1:$CW$3,3,0))</f>
        <v/>
      </c>
      <c r="F289" s="43" t="str">
        <f>IF($B289="","",IFERROR(IF(VLOOKUP($B289,$B$2:$O288,5,0)="","",VLOOKUP($B289,$B$2:$O288,5,0)),""))</f>
        <v/>
      </c>
      <c r="G289" s="43" t="str">
        <f>IF($B289="","",IFERROR(IF(VLOOKUP($B289,$B$2:$O288,6,0)="","",VLOOKUP($B289,$B$2:$O288,6,0)),""))</f>
        <v/>
      </c>
      <c r="H289" s="43" t="str">
        <f>IF($B289="","",IFERROR(IF(VLOOKUP($B289,$B$2:$O288,7,0)="","",VLOOKUP($B289,$B$2:$O288,7,0)),""))</f>
        <v/>
      </c>
      <c r="I289" s="43" t="str">
        <f>IF($B289="","",IFERROR(IF(VLOOKUP($B289,$B$2:$O288,8,0)="","",VLOOKUP($B289,$B$2:$O288,8,0)),""))</f>
        <v/>
      </c>
      <c r="J289" s="43" t="str">
        <f>IF($B289="","",IFERROR(IF(VLOOKUP($B289,$B$2:$O288,9,0)="","",VLOOKUP($B289,$B$2:$O288,9,0)),""))</f>
        <v/>
      </c>
      <c r="K289" s="43" t="str">
        <f>IF($B289="","",IFERROR(IF(VLOOKUP($B289,$B$2:$O288,10,0)="","",VLOOKUP($B289,$B$2:$O288,10,0)),""))</f>
        <v/>
      </c>
      <c r="L289" s="43" t="str">
        <f>IF($B289="","",IFERROR(IF(VLOOKUP($B289,$B$2:$O288,11,0)="","",VLOOKUP($B289,$B$2:$O288,11,0)),""))</f>
        <v/>
      </c>
      <c r="M289" s="43" t="str">
        <f>IF($B289="","",IFERROR(IF(VLOOKUP($B289,$B$2:$O288,12,0)="","",VLOOKUP($B289,$B$2:$O288,12,0)),""))</f>
        <v/>
      </c>
      <c r="N289" s="43" t="str">
        <f>IF($B289="","",IFERROR(IF(VLOOKUP($B289,$B$2:$O288,13,0)="","",VLOOKUP($B289,$B$2:$O288,13,0)),""))</f>
        <v/>
      </c>
      <c r="O289" s="43" t="str">
        <f>IF($B289="","",IFERROR(IF(VLOOKUP($B289,$B$2:$O288,14,0)="","",VLOOKUP($B289,$B$2:$O288,14,0)),""))</f>
        <v/>
      </c>
    </row>
    <row r="290" spans="1:15" x14ac:dyDescent="0.25">
      <c r="A290" t="str" cm="1">
        <f t="array" ref="A290">IF(OR(B290="",E290=""),"",CONCATENATE(IFERROR(IF(SEARCH(B290,_xlfn.TEXTJOIN(",",TRUE,IF(E$2:E289=E290,B$2:B289,"")))&gt;0,"Duplikát parametru","Parametr OK"),"Parametr OK"),"; ",MATCH(B290,B:B,0)))</f>
        <v/>
      </c>
      <c r="B290" t="str">
        <f>IF('CZ Alfanumerické hodnoty'!B290="","",VLOOKUP('CZ Alfanumerické hodnoty'!B290,'Parametry a typy produktů'!C:E,3,0))</f>
        <v/>
      </c>
      <c r="C290" s="13" t="str" cm="1">
        <f t="array" ref="C290">IF(A290="","",_xlfn.XLOOKUP(B290,'Parametry a typy produktů'!E:E,'Parametry a typy produktů'!A:B,"Parametr nenalezen"))</f>
        <v/>
      </c>
      <c r="E290" s="30" t="str">
        <f>IF('CZ Alfanumerické hodnoty'!B290="","",HLOOKUP('CZ Alfanumerické hodnoty'!E290,'Parametry a typy produktů'!$F$1:$CW$3,3,0))</f>
        <v/>
      </c>
      <c r="F290" s="43" t="str">
        <f>IF($B290="","",IFERROR(IF(VLOOKUP($B290,$B$2:$O289,5,0)="","",VLOOKUP($B290,$B$2:$O289,5,0)),""))</f>
        <v/>
      </c>
      <c r="G290" s="43" t="str">
        <f>IF($B290="","",IFERROR(IF(VLOOKUP($B290,$B$2:$O289,6,0)="","",VLOOKUP($B290,$B$2:$O289,6,0)),""))</f>
        <v/>
      </c>
      <c r="H290" s="43" t="str">
        <f>IF($B290="","",IFERROR(IF(VLOOKUP($B290,$B$2:$O289,7,0)="","",VLOOKUP($B290,$B$2:$O289,7,0)),""))</f>
        <v/>
      </c>
      <c r="I290" s="43" t="str">
        <f>IF($B290="","",IFERROR(IF(VLOOKUP($B290,$B$2:$O289,8,0)="","",VLOOKUP($B290,$B$2:$O289,8,0)),""))</f>
        <v/>
      </c>
      <c r="J290" s="43" t="str">
        <f>IF($B290="","",IFERROR(IF(VLOOKUP($B290,$B$2:$O289,9,0)="","",VLOOKUP($B290,$B$2:$O289,9,0)),""))</f>
        <v/>
      </c>
      <c r="K290" s="43" t="str">
        <f>IF($B290="","",IFERROR(IF(VLOOKUP($B290,$B$2:$O289,10,0)="","",VLOOKUP($B290,$B$2:$O289,10,0)),""))</f>
        <v/>
      </c>
      <c r="L290" s="43" t="str">
        <f>IF($B290="","",IFERROR(IF(VLOOKUP($B290,$B$2:$O289,11,0)="","",VLOOKUP($B290,$B$2:$O289,11,0)),""))</f>
        <v/>
      </c>
      <c r="M290" s="43" t="str">
        <f>IF($B290="","",IFERROR(IF(VLOOKUP($B290,$B$2:$O289,12,0)="","",VLOOKUP($B290,$B$2:$O289,12,0)),""))</f>
        <v/>
      </c>
      <c r="N290" s="43" t="str">
        <f>IF($B290="","",IFERROR(IF(VLOOKUP($B290,$B$2:$O289,13,0)="","",VLOOKUP($B290,$B$2:$O289,13,0)),""))</f>
        <v/>
      </c>
      <c r="O290" s="43" t="str">
        <f>IF($B290="","",IFERROR(IF(VLOOKUP($B290,$B$2:$O289,14,0)="","",VLOOKUP($B290,$B$2:$O289,14,0)),""))</f>
        <v/>
      </c>
    </row>
    <row r="291" spans="1:15" x14ac:dyDescent="0.25">
      <c r="A291" t="str" cm="1">
        <f t="array" ref="A291">IF(OR(B291="",E291=""),"",CONCATENATE(IFERROR(IF(SEARCH(B291,_xlfn.TEXTJOIN(",",TRUE,IF(E$2:E290=E291,B$2:B290,"")))&gt;0,"Duplikát parametru","Parametr OK"),"Parametr OK"),"; ",MATCH(B291,B:B,0)))</f>
        <v/>
      </c>
      <c r="B291" t="str">
        <f>IF('CZ Alfanumerické hodnoty'!B291="","",VLOOKUP('CZ Alfanumerické hodnoty'!B291,'Parametry a typy produktů'!C:E,3,0))</f>
        <v/>
      </c>
      <c r="C291" s="13" t="str" cm="1">
        <f t="array" ref="C291">IF(A291="","",_xlfn.XLOOKUP(B291,'Parametry a typy produktů'!E:E,'Parametry a typy produktů'!A:B,"Parametr nenalezen"))</f>
        <v/>
      </c>
      <c r="E291" s="30" t="str">
        <f>IF('CZ Alfanumerické hodnoty'!B291="","",HLOOKUP('CZ Alfanumerické hodnoty'!E291,'Parametry a typy produktů'!$F$1:$CW$3,3,0))</f>
        <v/>
      </c>
      <c r="F291" s="43" t="str">
        <f>IF($B291="","",IFERROR(IF(VLOOKUP($B291,$B$2:$O290,5,0)="","",VLOOKUP($B291,$B$2:$O290,5,0)),""))</f>
        <v/>
      </c>
      <c r="G291" s="43" t="str">
        <f>IF($B291="","",IFERROR(IF(VLOOKUP($B291,$B$2:$O290,6,0)="","",VLOOKUP($B291,$B$2:$O290,6,0)),""))</f>
        <v/>
      </c>
      <c r="H291" s="43" t="str">
        <f>IF($B291="","",IFERROR(IF(VLOOKUP($B291,$B$2:$O290,7,0)="","",VLOOKUP($B291,$B$2:$O290,7,0)),""))</f>
        <v/>
      </c>
      <c r="I291" s="43" t="str">
        <f>IF($B291="","",IFERROR(IF(VLOOKUP($B291,$B$2:$O290,8,0)="","",VLOOKUP($B291,$B$2:$O290,8,0)),""))</f>
        <v/>
      </c>
      <c r="J291" s="43" t="str">
        <f>IF($B291="","",IFERROR(IF(VLOOKUP($B291,$B$2:$O290,9,0)="","",VLOOKUP($B291,$B$2:$O290,9,0)),""))</f>
        <v/>
      </c>
      <c r="K291" s="43" t="str">
        <f>IF($B291="","",IFERROR(IF(VLOOKUP($B291,$B$2:$O290,10,0)="","",VLOOKUP($B291,$B$2:$O290,10,0)),""))</f>
        <v/>
      </c>
      <c r="L291" s="43" t="str">
        <f>IF($B291="","",IFERROR(IF(VLOOKUP($B291,$B$2:$O290,11,0)="","",VLOOKUP($B291,$B$2:$O290,11,0)),""))</f>
        <v/>
      </c>
      <c r="M291" s="43" t="str">
        <f>IF($B291="","",IFERROR(IF(VLOOKUP($B291,$B$2:$O290,12,0)="","",VLOOKUP($B291,$B$2:$O290,12,0)),""))</f>
        <v/>
      </c>
      <c r="N291" s="43" t="str">
        <f>IF($B291="","",IFERROR(IF(VLOOKUP($B291,$B$2:$O290,13,0)="","",VLOOKUP($B291,$B$2:$O290,13,0)),""))</f>
        <v/>
      </c>
      <c r="O291" s="43" t="str">
        <f>IF($B291="","",IFERROR(IF(VLOOKUP($B291,$B$2:$O290,14,0)="","",VLOOKUP($B291,$B$2:$O290,14,0)),""))</f>
        <v/>
      </c>
    </row>
    <row r="292" spans="1:15" x14ac:dyDescent="0.25">
      <c r="A292" t="str" cm="1">
        <f t="array" ref="A292">IF(OR(B292="",E292=""),"",CONCATENATE(IFERROR(IF(SEARCH(B292,_xlfn.TEXTJOIN(",",TRUE,IF(E$2:E291=E292,B$2:B291,"")))&gt;0,"Duplikát parametru","Parametr OK"),"Parametr OK"),"; ",MATCH(B292,B:B,0)))</f>
        <v/>
      </c>
      <c r="B292" t="str">
        <f>IF('CZ Alfanumerické hodnoty'!B292="","",VLOOKUP('CZ Alfanumerické hodnoty'!B292,'Parametry a typy produktů'!C:E,3,0))</f>
        <v/>
      </c>
      <c r="C292" s="13" t="str" cm="1">
        <f t="array" ref="C292">IF(A292="","",_xlfn.XLOOKUP(B292,'Parametry a typy produktů'!E:E,'Parametry a typy produktů'!A:B,"Parametr nenalezen"))</f>
        <v/>
      </c>
      <c r="E292" s="30" t="str">
        <f>IF('CZ Alfanumerické hodnoty'!B292="","",HLOOKUP('CZ Alfanumerické hodnoty'!E292,'Parametry a typy produktů'!$F$1:$CW$3,3,0))</f>
        <v/>
      </c>
      <c r="F292" s="43" t="str">
        <f>IF($B292="","",IFERROR(IF(VLOOKUP($B292,$B$2:$O291,5,0)="","",VLOOKUP($B292,$B$2:$O291,5,0)),""))</f>
        <v/>
      </c>
      <c r="G292" s="43" t="str">
        <f>IF($B292="","",IFERROR(IF(VLOOKUP($B292,$B$2:$O291,6,0)="","",VLOOKUP($B292,$B$2:$O291,6,0)),""))</f>
        <v/>
      </c>
      <c r="H292" s="43" t="str">
        <f>IF($B292="","",IFERROR(IF(VLOOKUP($B292,$B$2:$O291,7,0)="","",VLOOKUP($B292,$B$2:$O291,7,0)),""))</f>
        <v/>
      </c>
      <c r="I292" s="43" t="str">
        <f>IF($B292="","",IFERROR(IF(VLOOKUP($B292,$B$2:$O291,8,0)="","",VLOOKUP($B292,$B$2:$O291,8,0)),""))</f>
        <v/>
      </c>
      <c r="J292" s="43" t="str">
        <f>IF($B292="","",IFERROR(IF(VLOOKUP($B292,$B$2:$O291,9,0)="","",VLOOKUP($B292,$B$2:$O291,9,0)),""))</f>
        <v/>
      </c>
      <c r="K292" s="43" t="str">
        <f>IF($B292="","",IFERROR(IF(VLOOKUP($B292,$B$2:$O291,10,0)="","",VLOOKUP($B292,$B$2:$O291,10,0)),""))</f>
        <v/>
      </c>
      <c r="L292" s="43" t="str">
        <f>IF($B292="","",IFERROR(IF(VLOOKUP($B292,$B$2:$O291,11,0)="","",VLOOKUP($B292,$B$2:$O291,11,0)),""))</f>
        <v/>
      </c>
      <c r="M292" s="43" t="str">
        <f>IF($B292="","",IFERROR(IF(VLOOKUP($B292,$B$2:$O291,12,0)="","",VLOOKUP($B292,$B$2:$O291,12,0)),""))</f>
        <v/>
      </c>
      <c r="N292" s="43" t="str">
        <f>IF($B292="","",IFERROR(IF(VLOOKUP($B292,$B$2:$O291,13,0)="","",VLOOKUP($B292,$B$2:$O291,13,0)),""))</f>
        <v/>
      </c>
      <c r="O292" s="43" t="str">
        <f>IF($B292="","",IFERROR(IF(VLOOKUP($B292,$B$2:$O291,14,0)="","",VLOOKUP($B292,$B$2:$O291,14,0)),""))</f>
        <v/>
      </c>
    </row>
    <row r="293" spans="1:15" x14ac:dyDescent="0.25">
      <c r="A293" t="str" cm="1">
        <f t="array" ref="A293">IF(OR(B293="",E293=""),"",CONCATENATE(IFERROR(IF(SEARCH(B293,_xlfn.TEXTJOIN(",",TRUE,IF(E$2:E292=E293,B$2:B292,"")))&gt;0,"Duplikát parametru","Parametr OK"),"Parametr OK"),"; ",MATCH(B293,B:B,0)))</f>
        <v/>
      </c>
      <c r="B293" t="str">
        <f>IF('CZ Alfanumerické hodnoty'!B293="","",VLOOKUP('CZ Alfanumerické hodnoty'!B293,'Parametry a typy produktů'!C:E,3,0))</f>
        <v/>
      </c>
      <c r="C293" s="13" t="str" cm="1">
        <f t="array" ref="C293">IF(A293="","",_xlfn.XLOOKUP(B293,'Parametry a typy produktů'!E:E,'Parametry a typy produktů'!A:B,"Parametr nenalezen"))</f>
        <v/>
      </c>
      <c r="E293" s="30" t="str">
        <f>IF('CZ Alfanumerické hodnoty'!B293="","",HLOOKUP('CZ Alfanumerické hodnoty'!E293,'Parametry a typy produktů'!$F$1:$CW$3,3,0))</f>
        <v/>
      </c>
      <c r="F293" s="43" t="str">
        <f>IF($B293="","",IFERROR(IF(VLOOKUP($B293,$B$2:$O292,5,0)="","",VLOOKUP($B293,$B$2:$O292,5,0)),""))</f>
        <v/>
      </c>
      <c r="G293" s="43" t="str">
        <f>IF($B293="","",IFERROR(IF(VLOOKUP($B293,$B$2:$O292,6,0)="","",VLOOKUP($B293,$B$2:$O292,6,0)),""))</f>
        <v/>
      </c>
      <c r="H293" s="43" t="str">
        <f>IF($B293="","",IFERROR(IF(VLOOKUP($B293,$B$2:$O292,7,0)="","",VLOOKUP($B293,$B$2:$O292,7,0)),""))</f>
        <v/>
      </c>
      <c r="I293" s="43" t="str">
        <f>IF($B293="","",IFERROR(IF(VLOOKUP($B293,$B$2:$O292,8,0)="","",VLOOKUP($B293,$B$2:$O292,8,0)),""))</f>
        <v/>
      </c>
      <c r="J293" s="43" t="str">
        <f>IF($B293="","",IFERROR(IF(VLOOKUP($B293,$B$2:$O292,9,0)="","",VLOOKUP($B293,$B$2:$O292,9,0)),""))</f>
        <v/>
      </c>
      <c r="K293" s="43" t="str">
        <f>IF($B293="","",IFERROR(IF(VLOOKUP($B293,$B$2:$O292,10,0)="","",VLOOKUP($B293,$B$2:$O292,10,0)),""))</f>
        <v/>
      </c>
      <c r="L293" s="43" t="str">
        <f>IF($B293="","",IFERROR(IF(VLOOKUP($B293,$B$2:$O292,11,0)="","",VLOOKUP($B293,$B$2:$O292,11,0)),""))</f>
        <v/>
      </c>
      <c r="M293" s="43" t="str">
        <f>IF($B293="","",IFERROR(IF(VLOOKUP($B293,$B$2:$O292,12,0)="","",VLOOKUP($B293,$B$2:$O292,12,0)),""))</f>
        <v/>
      </c>
      <c r="N293" s="43" t="str">
        <f>IF($B293="","",IFERROR(IF(VLOOKUP($B293,$B$2:$O292,13,0)="","",VLOOKUP($B293,$B$2:$O292,13,0)),""))</f>
        <v/>
      </c>
      <c r="O293" s="43" t="str">
        <f>IF($B293="","",IFERROR(IF(VLOOKUP($B293,$B$2:$O292,14,0)="","",VLOOKUP($B293,$B$2:$O292,14,0)),""))</f>
        <v/>
      </c>
    </row>
    <row r="294" spans="1:15" x14ac:dyDescent="0.25">
      <c r="A294" t="str" cm="1">
        <f t="array" ref="A294">IF(OR(B294="",E294=""),"",CONCATENATE(IFERROR(IF(SEARCH(B294,_xlfn.TEXTJOIN(",",TRUE,IF(E$2:E293=E294,B$2:B293,"")))&gt;0,"Duplikát parametru","Parametr OK"),"Parametr OK"),"; ",MATCH(B294,B:B,0)))</f>
        <v/>
      </c>
      <c r="B294" t="str">
        <f>IF('CZ Alfanumerické hodnoty'!B294="","",VLOOKUP('CZ Alfanumerické hodnoty'!B294,'Parametry a typy produktů'!C:E,3,0))</f>
        <v/>
      </c>
      <c r="C294" s="13" t="str" cm="1">
        <f t="array" ref="C294">IF(A294="","",_xlfn.XLOOKUP(B294,'Parametry a typy produktů'!E:E,'Parametry a typy produktů'!A:B,"Parametr nenalezen"))</f>
        <v/>
      </c>
      <c r="E294" s="30" t="str">
        <f>IF('CZ Alfanumerické hodnoty'!B294="","",HLOOKUP('CZ Alfanumerické hodnoty'!E294,'Parametry a typy produktů'!$F$1:$CW$3,3,0))</f>
        <v/>
      </c>
      <c r="F294" s="43" t="str">
        <f>IF($B294="","",IFERROR(IF(VLOOKUP($B294,$B$2:$O293,5,0)="","",VLOOKUP($B294,$B$2:$O293,5,0)),""))</f>
        <v/>
      </c>
      <c r="G294" s="43" t="str">
        <f>IF($B294="","",IFERROR(IF(VLOOKUP($B294,$B$2:$O293,6,0)="","",VLOOKUP($B294,$B$2:$O293,6,0)),""))</f>
        <v/>
      </c>
      <c r="H294" s="43" t="str">
        <f>IF($B294="","",IFERROR(IF(VLOOKUP($B294,$B$2:$O293,7,0)="","",VLOOKUP($B294,$B$2:$O293,7,0)),""))</f>
        <v/>
      </c>
      <c r="I294" s="43" t="str">
        <f>IF($B294="","",IFERROR(IF(VLOOKUP($B294,$B$2:$O293,8,0)="","",VLOOKUP($B294,$B$2:$O293,8,0)),""))</f>
        <v/>
      </c>
      <c r="J294" s="43" t="str">
        <f>IF($B294="","",IFERROR(IF(VLOOKUP($B294,$B$2:$O293,9,0)="","",VLOOKUP($B294,$B$2:$O293,9,0)),""))</f>
        <v/>
      </c>
      <c r="K294" s="43" t="str">
        <f>IF($B294="","",IFERROR(IF(VLOOKUP($B294,$B$2:$O293,10,0)="","",VLOOKUP($B294,$B$2:$O293,10,0)),""))</f>
        <v/>
      </c>
      <c r="L294" s="43" t="str">
        <f>IF($B294="","",IFERROR(IF(VLOOKUP($B294,$B$2:$O293,11,0)="","",VLOOKUP($B294,$B$2:$O293,11,0)),""))</f>
        <v/>
      </c>
      <c r="M294" s="43" t="str">
        <f>IF($B294="","",IFERROR(IF(VLOOKUP($B294,$B$2:$O293,12,0)="","",VLOOKUP($B294,$B$2:$O293,12,0)),""))</f>
        <v/>
      </c>
      <c r="N294" s="43" t="str">
        <f>IF($B294="","",IFERROR(IF(VLOOKUP($B294,$B$2:$O293,13,0)="","",VLOOKUP($B294,$B$2:$O293,13,0)),""))</f>
        <v/>
      </c>
      <c r="O294" s="43" t="str">
        <f>IF($B294="","",IFERROR(IF(VLOOKUP($B294,$B$2:$O293,14,0)="","",VLOOKUP($B294,$B$2:$O293,14,0)),""))</f>
        <v/>
      </c>
    </row>
    <row r="295" spans="1:15" x14ac:dyDescent="0.25">
      <c r="A295" t="str" cm="1">
        <f t="array" ref="A295">IF(OR(B295="",E295=""),"",CONCATENATE(IFERROR(IF(SEARCH(B295,_xlfn.TEXTJOIN(",",TRUE,IF(E$2:E294=E295,B$2:B294,"")))&gt;0,"Duplikát parametru","Parametr OK"),"Parametr OK"),"; ",MATCH(B295,B:B,0)))</f>
        <v/>
      </c>
      <c r="B295" t="str">
        <f>IF('CZ Alfanumerické hodnoty'!B295="","",VLOOKUP('CZ Alfanumerické hodnoty'!B295,'Parametry a typy produktů'!C:E,3,0))</f>
        <v/>
      </c>
      <c r="C295" s="13" t="str" cm="1">
        <f t="array" ref="C295">IF(A295="","",_xlfn.XLOOKUP(B295,'Parametry a typy produktů'!E:E,'Parametry a typy produktů'!A:B,"Parametr nenalezen"))</f>
        <v/>
      </c>
      <c r="E295" s="30" t="str">
        <f>IF('CZ Alfanumerické hodnoty'!B295="","",HLOOKUP('CZ Alfanumerické hodnoty'!E295,'Parametry a typy produktů'!$F$1:$CW$3,3,0))</f>
        <v/>
      </c>
      <c r="F295" s="43" t="str">
        <f>IF($B295="","",IFERROR(IF(VLOOKUP($B295,$B$2:$O294,5,0)="","",VLOOKUP($B295,$B$2:$O294,5,0)),""))</f>
        <v/>
      </c>
      <c r="G295" s="43" t="str">
        <f>IF($B295="","",IFERROR(IF(VLOOKUP($B295,$B$2:$O294,6,0)="","",VLOOKUP($B295,$B$2:$O294,6,0)),""))</f>
        <v/>
      </c>
      <c r="H295" s="43" t="str">
        <f>IF($B295="","",IFERROR(IF(VLOOKUP($B295,$B$2:$O294,7,0)="","",VLOOKUP($B295,$B$2:$O294,7,0)),""))</f>
        <v/>
      </c>
      <c r="I295" s="43" t="str">
        <f>IF($B295="","",IFERROR(IF(VLOOKUP($B295,$B$2:$O294,8,0)="","",VLOOKUP($B295,$B$2:$O294,8,0)),""))</f>
        <v/>
      </c>
      <c r="J295" s="43" t="str">
        <f>IF($B295="","",IFERROR(IF(VLOOKUP($B295,$B$2:$O294,9,0)="","",VLOOKUP($B295,$B$2:$O294,9,0)),""))</f>
        <v/>
      </c>
      <c r="K295" s="43" t="str">
        <f>IF($B295="","",IFERROR(IF(VLOOKUP($B295,$B$2:$O294,10,0)="","",VLOOKUP($B295,$B$2:$O294,10,0)),""))</f>
        <v/>
      </c>
      <c r="L295" s="43" t="str">
        <f>IF($B295="","",IFERROR(IF(VLOOKUP($B295,$B$2:$O294,11,0)="","",VLOOKUP($B295,$B$2:$O294,11,0)),""))</f>
        <v/>
      </c>
      <c r="M295" s="43" t="str">
        <f>IF($B295="","",IFERROR(IF(VLOOKUP($B295,$B$2:$O294,12,0)="","",VLOOKUP($B295,$B$2:$O294,12,0)),""))</f>
        <v/>
      </c>
      <c r="N295" s="43" t="str">
        <f>IF($B295="","",IFERROR(IF(VLOOKUP($B295,$B$2:$O294,13,0)="","",VLOOKUP($B295,$B$2:$O294,13,0)),""))</f>
        <v/>
      </c>
      <c r="O295" s="43" t="str">
        <f>IF($B295="","",IFERROR(IF(VLOOKUP($B295,$B$2:$O294,14,0)="","",VLOOKUP($B295,$B$2:$O294,14,0)),""))</f>
        <v/>
      </c>
    </row>
    <row r="296" spans="1:15" x14ac:dyDescent="0.25">
      <c r="A296" t="str" cm="1">
        <f t="array" ref="A296">IF(OR(B296="",E296=""),"",CONCATENATE(IFERROR(IF(SEARCH(B296,_xlfn.TEXTJOIN(",",TRUE,IF(E$2:E295=E296,B$2:B295,"")))&gt;0,"Duplikát parametru","Parametr OK"),"Parametr OK"),"; ",MATCH(B296,B:B,0)))</f>
        <v/>
      </c>
      <c r="B296" t="str">
        <f>IF('CZ Alfanumerické hodnoty'!B296="","",VLOOKUP('CZ Alfanumerické hodnoty'!B296,'Parametry a typy produktů'!C:E,3,0))</f>
        <v/>
      </c>
      <c r="C296" s="13" t="str" cm="1">
        <f t="array" ref="C296">IF(A296="","",_xlfn.XLOOKUP(B296,'Parametry a typy produktů'!E:E,'Parametry a typy produktů'!A:B,"Parametr nenalezen"))</f>
        <v/>
      </c>
      <c r="E296" s="30" t="str">
        <f>IF('CZ Alfanumerické hodnoty'!B296="","",HLOOKUP('CZ Alfanumerické hodnoty'!E296,'Parametry a typy produktů'!$F$1:$CW$3,3,0))</f>
        <v/>
      </c>
      <c r="F296" s="43" t="str">
        <f>IF($B296="","",IFERROR(IF(VLOOKUP($B296,$B$2:$O295,5,0)="","",VLOOKUP($B296,$B$2:$O295,5,0)),""))</f>
        <v/>
      </c>
      <c r="G296" s="43" t="str">
        <f>IF($B296="","",IFERROR(IF(VLOOKUP($B296,$B$2:$O295,6,0)="","",VLOOKUP($B296,$B$2:$O295,6,0)),""))</f>
        <v/>
      </c>
      <c r="H296" s="43" t="str">
        <f>IF($B296="","",IFERROR(IF(VLOOKUP($B296,$B$2:$O295,7,0)="","",VLOOKUP($B296,$B$2:$O295,7,0)),""))</f>
        <v/>
      </c>
      <c r="I296" s="43" t="str">
        <f>IF($B296="","",IFERROR(IF(VLOOKUP($B296,$B$2:$O295,8,0)="","",VLOOKUP($B296,$B$2:$O295,8,0)),""))</f>
        <v/>
      </c>
      <c r="J296" s="43" t="str">
        <f>IF($B296="","",IFERROR(IF(VLOOKUP($B296,$B$2:$O295,9,0)="","",VLOOKUP($B296,$B$2:$O295,9,0)),""))</f>
        <v/>
      </c>
      <c r="K296" s="43" t="str">
        <f>IF($B296="","",IFERROR(IF(VLOOKUP($B296,$B$2:$O295,10,0)="","",VLOOKUP($B296,$B$2:$O295,10,0)),""))</f>
        <v/>
      </c>
      <c r="L296" s="43" t="str">
        <f>IF($B296="","",IFERROR(IF(VLOOKUP($B296,$B$2:$O295,11,0)="","",VLOOKUP($B296,$B$2:$O295,11,0)),""))</f>
        <v/>
      </c>
      <c r="M296" s="43" t="str">
        <f>IF($B296="","",IFERROR(IF(VLOOKUP($B296,$B$2:$O295,12,0)="","",VLOOKUP($B296,$B$2:$O295,12,0)),""))</f>
        <v/>
      </c>
      <c r="N296" s="43" t="str">
        <f>IF($B296="","",IFERROR(IF(VLOOKUP($B296,$B$2:$O295,13,0)="","",VLOOKUP($B296,$B$2:$O295,13,0)),""))</f>
        <v/>
      </c>
      <c r="O296" s="43" t="str">
        <f>IF($B296="","",IFERROR(IF(VLOOKUP($B296,$B$2:$O295,14,0)="","",VLOOKUP($B296,$B$2:$O295,14,0)),""))</f>
        <v/>
      </c>
    </row>
    <row r="297" spans="1:15" x14ac:dyDescent="0.25">
      <c r="A297" t="str" cm="1">
        <f t="array" ref="A297">IF(OR(B297="",E297=""),"",CONCATENATE(IFERROR(IF(SEARCH(B297,_xlfn.TEXTJOIN(",",TRUE,IF(E$2:E296=E297,B$2:B296,"")))&gt;0,"Duplikát parametru","Parametr OK"),"Parametr OK"),"; ",MATCH(B297,B:B,0)))</f>
        <v/>
      </c>
      <c r="B297" t="str">
        <f>IF('CZ Alfanumerické hodnoty'!B297="","",VLOOKUP('CZ Alfanumerické hodnoty'!B297,'Parametry a typy produktů'!C:E,3,0))</f>
        <v/>
      </c>
      <c r="C297" s="13" t="str" cm="1">
        <f t="array" ref="C297">IF(A297="","",_xlfn.XLOOKUP(B297,'Parametry a typy produktů'!E:E,'Parametry a typy produktů'!A:B,"Parametr nenalezen"))</f>
        <v/>
      </c>
      <c r="E297" s="30" t="str">
        <f>IF('CZ Alfanumerické hodnoty'!B297="","",HLOOKUP('CZ Alfanumerické hodnoty'!E297,'Parametry a typy produktů'!$F$1:$CW$3,3,0))</f>
        <v/>
      </c>
      <c r="F297" s="43" t="str">
        <f>IF($B297="","",IFERROR(IF(VLOOKUP($B297,$B$2:$O296,5,0)="","",VLOOKUP($B297,$B$2:$O296,5,0)),""))</f>
        <v/>
      </c>
      <c r="G297" s="43" t="str">
        <f>IF($B297="","",IFERROR(IF(VLOOKUP($B297,$B$2:$O296,6,0)="","",VLOOKUP($B297,$B$2:$O296,6,0)),""))</f>
        <v/>
      </c>
      <c r="H297" s="43" t="str">
        <f>IF($B297="","",IFERROR(IF(VLOOKUP($B297,$B$2:$O296,7,0)="","",VLOOKUP($B297,$B$2:$O296,7,0)),""))</f>
        <v/>
      </c>
      <c r="I297" s="43" t="str">
        <f>IF($B297="","",IFERROR(IF(VLOOKUP($B297,$B$2:$O296,8,0)="","",VLOOKUP($B297,$B$2:$O296,8,0)),""))</f>
        <v/>
      </c>
      <c r="J297" s="43" t="str">
        <f>IF($B297="","",IFERROR(IF(VLOOKUP($B297,$B$2:$O296,9,0)="","",VLOOKUP($B297,$B$2:$O296,9,0)),""))</f>
        <v/>
      </c>
      <c r="K297" s="43" t="str">
        <f>IF($B297="","",IFERROR(IF(VLOOKUP($B297,$B$2:$O296,10,0)="","",VLOOKUP($B297,$B$2:$O296,10,0)),""))</f>
        <v/>
      </c>
      <c r="L297" s="43" t="str">
        <f>IF($B297="","",IFERROR(IF(VLOOKUP($B297,$B$2:$O296,11,0)="","",VLOOKUP($B297,$B$2:$O296,11,0)),""))</f>
        <v/>
      </c>
      <c r="M297" s="43" t="str">
        <f>IF($B297="","",IFERROR(IF(VLOOKUP($B297,$B$2:$O296,12,0)="","",VLOOKUP($B297,$B$2:$O296,12,0)),""))</f>
        <v/>
      </c>
      <c r="N297" s="43" t="str">
        <f>IF($B297="","",IFERROR(IF(VLOOKUP($B297,$B$2:$O296,13,0)="","",VLOOKUP($B297,$B$2:$O296,13,0)),""))</f>
        <v/>
      </c>
      <c r="O297" s="43" t="str">
        <f>IF($B297="","",IFERROR(IF(VLOOKUP($B297,$B$2:$O296,14,0)="","",VLOOKUP($B297,$B$2:$O296,14,0)),""))</f>
        <v/>
      </c>
    </row>
    <row r="298" spans="1:15" x14ac:dyDescent="0.25">
      <c r="A298" t="str" cm="1">
        <f t="array" ref="A298">IF(OR(B298="",E298=""),"",CONCATENATE(IFERROR(IF(SEARCH(B298,_xlfn.TEXTJOIN(",",TRUE,IF(E$2:E297=E298,B$2:B297,"")))&gt;0,"Duplikát parametru","Parametr OK"),"Parametr OK"),"; ",MATCH(B298,B:B,0)))</f>
        <v/>
      </c>
      <c r="B298" t="str">
        <f>IF('CZ Alfanumerické hodnoty'!B298="","",VLOOKUP('CZ Alfanumerické hodnoty'!B298,'Parametry a typy produktů'!C:E,3,0))</f>
        <v/>
      </c>
      <c r="C298" s="13" t="str" cm="1">
        <f t="array" ref="C298">IF(A298="","",_xlfn.XLOOKUP(B298,'Parametry a typy produktů'!E:E,'Parametry a typy produktů'!A:B,"Parametr nenalezen"))</f>
        <v/>
      </c>
      <c r="E298" s="30" t="str">
        <f>IF('CZ Alfanumerické hodnoty'!B298="","",HLOOKUP('CZ Alfanumerické hodnoty'!E298,'Parametry a typy produktů'!$F$1:$CW$3,3,0))</f>
        <v/>
      </c>
      <c r="F298" s="43" t="str">
        <f>IF($B298="","",IFERROR(IF(VLOOKUP($B298,$B$2:$O297,5,0)="","",VLOOKUP($B298,$B$2:$O297,5,0)),""))</f>
        <v/>
      </c>
      <c r="G298" s="43" t="str">
        <f>IF($B298="","",IFERROR(IF(VLOOKUP($B298,$B$2:$O297,6,0)="","",VLOOKUP($B298,$B$2:$O297,6,0)),""))</f>
        <v/>
      </c>
      <c r="H298" s="43" t="str">
        <f>IF($B298="","",IFERROR(IF(VLOOKUP($B298,$B$2:$O297,7,0)="","",VLOOKUP($B298,$B$2:$O297,7,0)),""))</f>
        <v/>
      </c>
      <c r="I298" s="43" t="str">
        <f>IF($B298="","",IFERROR(IF(VLOOKUP($B298,$B$2:$O297,8,0)="","",VLOOKUP($B298,$B$2:$O297,8,0)),""))</f>
        <v/>
      </c>
      <c r="J298" s="43" t="str">
        <f>IF($B298="","",IFERROR(IF(VLOOKUP($B298,$B$2:$O297,9,0)="","",VLOOKUP($B298,$B$2:$O297,9,0)),""))</f>
        <v/>
      </c>
      <c r="K298" s="43" t="str">
        <f>IF($B298="","",IFERROR(IF(VLOOKUP($B298,$B$2:$O297,10,0)="","",VLOOKUP($B298,$B$2:$O297,10,0)),""))</f>
        <v/>
      </c>
      <c r="L298" s="43" t="str">
        <f>IF($B298="","",IFERROR(IF(VLOOKUP($B298,$B$2:$O297,11,0)="","",VLOOKUP($B298,$B$2:$O297,11,0)),""))</f>
        <v/>
      </c>
      <c r="M298" s="43" t="str">
        <f>IF($B298="","",IFERROR(IF(VLOOKUP($B298,$B$2:$O297,12,0)="","",VLOOKUP($B298,$B$2:$O297,12,0)),""))</f>
        <v/>
      </c>
      <c r="N298" s="43" t="str">
        <f>IF($B298="","",IFERROR(IF(VLOOKUP($B298,$B$2:$O297,13,0)="","",VLOOKUP($B298,$B$2:$O297,13,0)),""))</f>
        <v/>
      </c>
      <c r="O298" s="43" t="str">
        <f>IF($B298="","",IFERROR(IF(VLOOKUP($B298,$B$2:$O297,14,0)="","",VLOOKUP($B298,$B$2:$O297,14,0)),""))</f>
        <v/>
      </c>
    </row>
    <row r="299" spans="1:15" x14ac:dyDescent="0.25">
      <c r="A299" t="str" cm="1">
        <f t="array" ref="A299">IF(OR(B299="",E299=""),"",CONCATENATE(IFERROR(IF(SEARCH(B299,_xlfn.TEXTJOIN(",",TRUE,IF(E$2:E298=E299,B$2:B298,"")))&gt;0,"Duplikát parametru","Parametr OK"),"Parametr OK"),"; ",MATCH(B299,B:B,0)))</f>
        <v/>
      </c>
      <c r="B299" t="str">
        <f>IF('CZ Alfanumerické hodnoty'!B299="","",VLOOKUP('CZ Alfanumerické hodnoty'!B299,'Parametry a typy produktů'!C:E,3,0))</f>
        <v/>
      </c>
      <c r="C299" s="13" t="str" cm="1">
        <f t="array" ref="C299">IF(A299="","",_xlfn.XLOOKUP(B299,'Parametry a typy produktů'!E:E,'Parametry a typy produktů'!A:B,"Parametr nenalezen"))</f>
        <v/>
      </c>
      <c r="E299" s="30" t="str">
        <f>IF('CZ Alfanumerické hodnoty'!B299="","",HLOOKUP('CZ Alfanumerické hodnoty'!E299,'Parametry a typy produktů'!$F$1:$CW$3,3,0))</f>
        <v/>
      </c>
      <c r="F299" s="43" t="str">
        <f>IF($B299="","",IFERROR(IF(VLOOKUP($B299,$B$2:$O298,5,0)="","",VLOOKUP($B299,$B$2:$O298,5,0)),""))</f>
        <v/>
      </c>
      <c r="G299" s="43" t="str">
        <f>IF($B299="","",IFERROR(IF(VLOOKUP($B299,$B$2:$O298,6,0)="","",VLOOKUP($B299,$B$2:$O298,6,0)),""))</f>
        <v/>
      </c>
      <c r="H299" s="43" t="str">
        <f>IF($B299="","",IFERROR(IF(VLOOKUP($B299,$B$2:$O298,7,0)="","",VLOOKUP($B299,$B$2:$O298,7,0)),""))</f>
        <v/>
      </c>
      <c r="I299" s="43" t="str">
        <f>IF($B299="","",IFERROR(IF(VLOOKUP($B299,$B$2:$O298,8,0)="","",VLOOKUP($B299,$B$2:$O298,8,0)),""))</f>
        <v/>
      </c>
      <c r="J299" s="43" t="str">
        <f>IF($B299="","",IFERROR(IF(VLOOKUP($B299,$B$2:$O298,9,0)="","",VLOOKUP($B299,$B$2:$O298,9,0)),""))</f>
        <v/>
      </c>
      <c r="K299" s="43" t="str">
        <f>IF($B299="","",IFERROR(IF(VLOOKUP($B299,$B$2:$O298,10,0)="","",VLOOKUP($B299,$B$2:$O298,10,0)),""))</f>
        <v/>
      </c>
      <c r="L299" s="43" t="str">
        <f>IF($B299="","",IFERROR(IF(VLOOKUP($B299,$B$2:$O298,11,0)="","",VLOOKUP($B299,$B$2:$O298,11,0)),""))</f>
        <v/>
      </c>
      <c r="M299" s="43" t="str">
        <f>IF($B299="","",IFERROR(IF(VLOOKUP($B299,$B$2:$O298,12,0)="","",VLOOKUP($B299,$B$2:$O298,12,0)),""))</f>
        <v/>
      </c>
      <c r="N299" s="43" t="str">
        <f>IF($B299="","",IFERROR(IF(VLOOKUP($B299,$B$2:$O298,13,0)="","",VLOOKUP($B299,$B$2:$O298,13,0)),""))</f>
        <v/>
      </c>
      <c r="O299" s="43" t="str">
        <f>IF($B299="","",IFERROR(IF(VLOOKUP($B299,$B$2:$O298,14,0)="","",VLOOKUP($B299,$B$2:$O298,14,0)),""))</f>
        <v/>
      </c>
    </row>
    <row r="300" spans="1:15" x14ac:dyDescent="0.25">
      <c r="A300" t="str" cm="1">
        <f t="array" ref="A300">IF(OR(B300="",E300=""),"",CONCATENATE(IFERROR(IF(SEARCH(B300,_xlfn.TEXTJOIN(",",TRUE,IF(E$2:E299=E300,B$2:B299,"")))&gt;0,"Duplikát parametru","Parametr OK"),"Parametr OK"),"; ",MATCH(B300,B:B,0)))</f>
        <v/>
      </c>
      <c r="B300" t="str">
        <f>IF('CZ Alfanumerické hodnoty'!B300="","",VLOOKUP('CZ Alfanumerické hodnoty'!B300,'Parametry a typy produktů'!C:E,3,0))</f>
        <v/>
      </c>
      <c r="C300" s="13" t="str" cm="1">
        <f t="array" ref="C300">IF(A300="","",_xlfn.XLOOKUP(B300,'Parametry a typy produktů'!E:E,'Parametry a typy produktů'!A:B,"Parametr nenalezen"))</f>
        <v/>
      </c>
      <c r="E300" s="30" t="str">
        <f>IF('CZ Alfanumerické hodnoty'!B300="","",HLOOKUP('CZ Alfanumerické hodnoty'!E300,'Parametry a typy produktů'!$F$1:$CW$3,3,0))</f>
        <v/>
      </c>
      <c r="F300" s="43" t="str">
        <f>IF($B300="","",IFERROR(IF(VLOOKUP($B300,$B$2:$O299,5,0)="","",VLOOKUP($B300,$B$2:$O299,5,0)),""))</f>
        <v/>
      </c>
      <c r="G300" s="43" t="str">
        <f>IF($B300="","",IFERROR(IF(VLOOKUP($B300,$B$2:$O299,6,0)="","",VLOOKUP($B300,$B$2:$O299,6,0)),""))</f>
        <v/>
      </c>
      <c r="H300" s="43" t="str">
        <f>IF($B300="","",IFERROR(IF(VLOOKUP($B300,$B$2:$O299,7,0)="","",VLOOKUP($B300,$B$2:$O299,7,0)),""))</f>
        <v/>
      </c>
      <c r="I300" s="43" t="str">
        <f>IF($B300="","",IFERROR(IF(VLOOKUP($B300,$B$2:$O299,8,0)="","",VLOOKUP($B300,$B$2:$O299,8,0)),""))</f>
        <v/>
      </c>
      <c r="J300" s="43" t="str">
        <f>IF($B300="","",IFERROR(IF(VLOOKUP($B300,$B$2:$O299,9,0)="","",VLOOKUP($B300,$B$2:$O299,9,0)),""))</f>
        <v/>
      </c>
      <c r="K300" s="43" t="str">
        <f>IF($B300="","",IFERROR(IF(VLOOKUP($B300,$B$2:$O299,10,0)="","",VLOOKUP($B300,$B$2:$O299,10,0)),""))</f>
        <v/>
      </c>
      <c r="L300" s="43" t="str">
        <f>IF($B300="","",IFERROR(IF(VLOOKUP($B300,$B$2:$O299,11,0)="","",VLOOKUP($B300,$B$2:$O299,11,0)),""))</f>
        <v/>
      </c>
      <c r="M300" s="43" t="str">
        <f>IF($B300="","",IFERROR(IF(VLOOKUP($B300,$B$2:$O299,12,0)="","",VLOOKUP($B300,$B$2:$O299,12,0)),""))</f>
        <v/>
      </c>
      <c r="N300" s="43" t="str">
        <f>IF($B300="","",IFERROR(IF(VLOOKUP($B300,$B$2:$O299,13,0)="","",VLOOKUP($B300,$B$2:$O299,13,0)),""))</f>
        <v/>
      </c>
      <c r="O300" s="43" t="str">
        <f>IF($B300="","",IFERROR(IF(VLOOKUP($B300,$B$2:$O299,14,0)="","",VLOOKUP($B300,$B$2:$O299,14,0)),""))</f>
        <v/>
      </c>
    </row>
  </sheetData>
  <autoFilter ref="A1:P300" xr:uid="{00000000-0009-0000-0000-000003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1">
    <mergeCell ref="F1:P1"/>
  </mergeCells>
  <conditionalFormatting sqref="A2:A300">
    <cfRule type="containsText" dxfId="4" priority="16" operator="containsText" text="Parametr OK">
      <formula>NOT(ISERROR(SEARCH("Parametr OK",A2)))</formula>
    </cfRule>
    <cfRule type="containsText" dxfId="3" priority="17" operator="containsText" text="Duplikát parametru">
      <formula>NOT(ISERROR(SEARCH("Duplikát parametru",A2)))</formula>
    </cfRule>
  </conditionalFormatting>
  <conditionalFormatting sqref="C2 C5:C300">
    <cfRule type="containsText" dxfId="2" priority="15" operator="containsText" text="Parametr nenalezen">
      <formula>NOT(ISERROR(SEARCH("Parametr nenalezen",C2)))</formula>
    </cfRule>
  </conditionalFormatting>
  <conditionalFormatting sqref="C3">
    <cfRule type="containsText" dxfId="1" priority="10" operator="containsText" text="Parametr nenalezen">
      <formula>NOT(ISERROR(SEARCH("Parametr nenalezen",C3)))</formula>
    </cfRule>
  </conditionalFormatting>
  <conditionalFormatting sqref="C4">
    <cfRule type="containsText" dxfId="0" priority="7" operator="containsText" text="Parametr nenalezen">
      <formula>NOT(ISERROR(SEARCH("Parametr nenalezen",C4)))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CZ Alfanumerické hodnoty</vt:lpstr>
      <vt:lpstr>Parametry a typy produktů</vt:lpstr>
      <vt:lpstr>SK Alfanumerické hodnoty</vt:lpstr>
      <vt:lpstr>EN Alfanumerické hodnoty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Mencl Martin</dc:creator>
  <cp:lastModifiedBy>Kupčík Pavel</cp:lastModifiedBy>
  <dcterms:created xsi:type="dcterms:W3CDTF">2020-03-06T11:27:51Z</dcterms:created>
  <dcterms:modified xsi:type="dcterms:W3CDTF">2021-09-08T11:50:40Z</dcterms:modified>
</cp:coreProperties>
</file>