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8D3BFB2D-72A2-4A9B-ABD5-61E49ECA0D7E}" xr6:coauthVersionLast="47" xr6:coauthVersionMax="47" xr10:uidLastSave="{00000000-0000-0000-0000-000000000000}"/>
  <bookViews>
    <workbookView xWindow="-108" yWindow="-108" windowWidth="23256" windowHeight="12456" firstSheet="2" activeTab="4" xr2:uid="{63CBAFE0-618E-476C-9951-EA4772F5C7EF}"/>
  </bookViews>
  <sheets>
    <sheet name="MEASURE OF CENTRAL TENDENCY" sheetId="7" r:id="rId1"/>
    <sheet name="MEASURE OF DISPERSION" sheetId="1" r:id="rId2"/>
    <sheet name="MEASURE OF SKEWNESS AND KURTOSI" sheetId="6" r:id="rId3"/>
    <sheet name="PERCENTILE AND QUARTILES" sheetId="2" r:id="rId4"/>
    <sheet name="CORRELATION AND COVARIANCE" sheetId="3" r:id="rId5"/>
  </sheets>
  <definedNames>
    <definedName name="_xlchart.v1.0" hidden="1">'MEASURE OF DISPERSION'!$C$472:$C$478</definedName>
    <definedName name="_xlchart.v1.1" hidden="1">'MEASURE OF DISPERSION'!$D$471</definedName>
    <definedName name="_xlchart.v1.10" hidden="1">'MEASURE OF DISPERSION'!$G$601:$G$619</definedName>
    <definedName name="_xlchart.v1.11" hidden="1">'MEASURE OF DISPERSION'!$F$655</definedName>
    <definedName name="_xlchart.v1.12" hidden="1">'MEASURE OF DISPERSION'!$F$656:$F$680</definedName>
    <definedName name="_xlchart.v1.13" hidden="1">'MEASURE OF DISPERSION'!$G$655</definedName>
    <definedName name="_xlchart.v1.14" hidden="1">'MEASURE OF DISPERSION'!$G$656:$G$680</definedName>
    <definedName name="_xlchart.v1.2" hidden="1">'MEASURE OF DISPERSION'!$D$472:$D$478</definedName>
    <definedName name="_xlchart.v1.3" hidden="1">'MEASURE OF DISPERSION'!$E$495</definedName>
    <definedName name="_xlchart.v1.4" hidden="1">'MEASURE OF DISPERSION'!$E$496:$E$499</definedName>
    <definedName name="_xlchart.v1.5" hidden="1">'MEASURE OF DISPERSION'!$F$495</definedName>
    <definedName name="_xlchart.v1.6" hidden="1">'MEASURE OF DISPERSION'!$F$496:$F$499</definedName>
    <definedName name="_xlchart.v1.7" hidden="1">'MEASURE OF DISPERSION'!$F$600</definedName>
    <definedName name="_xlchart.v1.8" hidden="1">'MEASURE OF DISPERSION'!$F$601:$F$619</definedName>
    <definedName name="_xlchart.v1.9" hidden="1">'MEASURE OF DISPERSION'!$G$600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3" l="1"/>
  <c r="F49" i="3"/>
  <c r="G24" i="3"/>
  <c r="G23" i="3"/>
  <c r="F7" i="3"/>
  <c r="F6" i="3"/>
  <c r="F464" i="2"/>
  <c r="F463" i="2"/>
  <c r="F462" i="2"/>
  <c r="F338" i="2"/>
  <c r="F337" i="2"/>
  <c r="F336" i="2"/>
  <c r="F224" i="2"/>
  <c r="F223" i="2"/>
  <c r="F222" i="2"/>
  <c r="F118" i="2"/>
  <c r="F117" i="2"/>
  <c r="F116" i="2"/>
  <c r="H14" i="2"/>
  <c r="H13" i="2"/>
  <c r="H12" i="2"/>
  <c r="H11" i="2"/>
  <c r="F457" i="2"/>
  <c r="F456" i="2"/>
  <c r="F455" i="2"/>
  <c r="F332" i="2"/>
  <c r="F331" i="2"/>
  <c r="F330" i="2"/>
  <c r="F218" i="2"/>
  <c r="F217" i="2"/>
  <c r="F216" i="2"/>
  <c r="F112" i="2"/>
  <c r="F111" i="2"/>
  <c r="F110" i="2"/>
  <c r="G5" i="2"/>
  <c r="G7" i="2"/>
  <c r="G6" i="2"/>
  <c r="E374" i="6"/>
  <c r="E373" i="6"/>
  <c r="E268" i="6"/>
  <c r="E267" i="6"/>
  <c r="E164" i="6"/>
  <c r="E165" i="6"/>
  <c r="E63" i="6"/>
  <c r="E62" i="6"/>
  <c r="F8" i="6"/>
  <c r="F7" i="6"/>
  <c r="F55" i="7"/>
  <c r="F54" i="7"/>
  <c r="F53" i="7"/>
  <c r="F24" i="7"/>
  <c r="F23" i="7"/>
  <c r="F22" i="7"/>
  <c r="C14" i="7"/>
  <c r="C13" i="7"/>
  <c r="C12" i="7"/>
  <c r="C773" i="1"/>
  <c r="D773" i="1"/>
  <c r="C771" i="1"/>
  <c r="D771" i="1"/>
  <c r="C770" i="1"/>
  <c r="D770" i="1"/>
  <c r="B773" i="1"/>
  <c r="B771" i="1"/>
  <c r="B770" i="1"/>
  <c r="C769" i="1"/>
  <c r="D769" i="1"/>
  <c r="B769" i="1"/>
  <c r="F656" i="1" a="1"/>
  <c r="F656" i="1" s="1"/>
  <c r="G656" i="1" s="1" a="1"/>
  <c r="G656" i="1" s="1"/>
  <c r="F653" i="1"/>
  <c r="F601" i="1" a="1"/>
  <c r="F601" i="1" s="1"/>
  <c r="G601" i="1" s="1" a="1"/>
  <c r="G601" i="1" s="1"/>
  <c r="F598" i="1"/>
  <c r="E496" i="1" a="1"/>
  <c r="E496" i="1" s="1"/>
  <c r="F496" i="1" s="1" a="1"/>
  <c r="F496" i="1" s="1"/>
  <c r="G493" i="1"/>
  <c r="C480" i="1"/>
  <c r="L416" i="1"/>
  <c r="L415" i="1"/>
  <c r="G421" i="1" a="1"/>
  <c r="G421" i="1" s="1"/>
  <c r="G416" i="1"/>
  <c r="G415" i="1"/>
  <c r="G334" i="1"/>
  <c r="G333" i="1"/>
  <c r="G332" i="1"/>
  <c r="G312" i="1" a="1"/>
  <c r="G312" i="1" s="1"/>
  <c r="H303" i="1"/>
  <c r="G303" i="1"/>
  <c r="F303" i="1"/>
  <c r="E303" i="1"/>
  <c r="D303" i="1"/>
  <c r="H301" i="1"/>
  <c r="G301" i="1"/>
  <c r="F301" i="1"/>
  <c r="E301" i="1"/>
  <c r="D301" i="1"/>
  <c r="H300" i="1"/>
  <c r="G300" i="1"/>
  <c r="F300" i="1"/>
  <c r="E300" i="1"/>
  <c r="D300" i="1"/>
  <c r="H299" i="1"/>
  <c r="G299" i="1"/>
  <c r="F299" i="1"/>
  <c r="E299" i="1"/>
  <c r="D299" i="1"/>
  <c r="F186" i="1"/>
  <c r="F183" i="1"/>
  <c r="F182" i="1"/>
  <c r="F184" i="1"/>
  <c r="F130" i="1"/>
  <c r="F129" i="1"/>
  <c r="F114" i="1"/>
  <c r="F113" i="1"/>
  <c r="F112" i="1"/>
  <c r="F60" i="1"/>
  <c r="F59" i="1"/>
  <c r="F57" i="1"/>
  <c r="F56" i="1"/>
  <c r="F58" i="1" s="1"/>
  <c r="F26" i="1"/>
  <c r="F8" i="1"/>
  <c r="F25" i="1"/>
  <c r="F7" i="1"/>
  <c r="F23" i="1"/>
  <c r="F22" i="1"/>
  <c r="F5" i="1"/>
  <c r="F4" i="1"/>
  <c r="F6" i="1" s="1"/>
  <c r="F115" i="1" l="1"/>
  <c r="G417" i="1"/>
  <c r="D302" i="1"/>
  <c r="E302" i="1"/>
  <c r="F185" i="1"/>
  <c r="H302" i="1"/>
  <c r="F302" i="1"/>
  <c r="F24" i="1"/>
  <c r="G30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<sst xmlns="http://schemas.openxmlformats.org/spreadsheetml/2006/main" count="389" uniqueCount="204">
  <si>
    <t>LET'S CONSIDER THE NUMER OF UNITS PRODUCED PER HOUR  BY THE MACHINE FOR SAMPLE OF 10 WORKING DAYS:</t>
  </si>
  <si>
    <t>DAY</t>
  </si>
  <si>
    <t>UNITS</t>
  </si>
  <si>
    <t>MAX</t>
  </si>
  <si>
    <t>MIN</t>
  </si>
  <si>
    <t>RANGE</t>
  </si>
  <si>
    <t>VARIANCE</t>
  </si>
  <si>
    <t>STANDARD DEVIATION</t>
  </si>
  <si>
    <t>(RANGE OF THE PRODUCTION OUTPUT FOR THE MACHINE)</t>
  </si>
  <si>
    <t>(THE VARIANCE OF THE PRODUCTION OUTOUT FOR THE MACHINE)</t>
  </si>
  <si>
    <t>(STANDARTD DEVIATION OF THE PRODUCTION OUTPUT FOR THE MACHINE)</t>
  </si>
  <si>
    <t>LET'S THE CONSIDER FUEL EFFICIENCY FOR A SAMPLE OF 50 VEHICAL</t>
  </si>
  <si>
    <t>A</t>
  </si>
  <si>
    <t>B</t>
  </si>
  <si>
    <t>C</t>
  </si>
  <si>
    <t>D</t>
  </si>
  <si>
    <t>E</t>
  </si>
  <si>
    <t>MEAN</t>
  </si>
  <si>
    <t>(AVERAGE FUEL EFFICIENCY FOR EACH VEHICLES:)</t>
  </si>
  <si>
    <t>RANGE OF FUEL EFFICIENCY</t>
  </si>
  <si>
    <t>VARIANCE OF FUEL EFFICIENCY</t>
  </si>
  <si>
    <t>LET'S CONSIDER AGES OF 100 EMPLOYEES</t>
  </si>
  <si>
    <t>AGE</t>
  </si>
  <si>
    <t>FREQUENCY</t>
  </si>
  <si>
    <t>MODE</t>
  </si>
  <si>
    <t>MEDIAN</t>
  </si>
  <si>
    <t>LET'S CONSIDER THE PURCHASE AMOUNTS(IN DOLLER) FOR A  SAMPLE OF 50 COSTOMER:</t>
  </si>
  <si>
    <t>SR NO</t>
  </si>
  <si>
    <t>AMOUNTS</t>
  </si>
  <si>
    <t>Q1</t>
  </si>
  <si>
    <t>Q3</t>
  </si>
  <si>
    <t>IQR</t>
  </si>
  <si>
    <t>FREQUANCY</t>
  </si>
  <si>
    <t>Q-2</t>
  </si>
  <si>
    <t>LET'S CONSIDER THE DAILY SALES (IN DOLLARS) FOR THE PAST 30 DAYS :</t>
  </si>
  <si>
    <t>VARIENCE</t>
  </si>
  <si>
    <t>(the range of the daily sales)</t>
  </si>
  <si>
    <t>(the varience of the daily sales)</t>
  </si>
  <si>
    <t>(the standard deviation of the daily sales)</t>
  </si>
  <si>
    <t>Q-3</t>
  </si>
  <si>
    <t>let's consider the delivary time (in days) for sample of 50 shipment:</t>
  </si>
  <si>
    <t>DAYS</t>
  </si>
  <si>
    <t>SALES</t>
  </si>
  <si>
    <t xml:space="preserve">SAMPLE </t>
  </si>
  <si>
    <t>TIMES(IN DAYS)</t>
  </si>
  <si>
    <r>
      <t xml:space="preserve">(the range of the </t>
    </r>
    <r>
      <rPr>
        <b/>
        <sz val="11"/>
        <color theme="1"/>
        <rFont val="Calibri"/>
        <family val="2"/>
        <scheme val="minor"/>
      </rPr>
      <t>delivary times</t>
    </r>
    <r>
      <rPr>
        <b/>
        <sz val="12"/>
        <color theme="1"/>
        <rFont val="Calibri"/>
        <family val="2"/>
        <scheme val="minor"/>
      </rPr>
      <t>)</t>
    </r>
  </si>
  <si>
    <t>(the varience of the delivary times)</t>
  </si>
  <si>
    <t>(the standard deviation of the delivary times)</t>
  </si>
  <si>
    <t>Q-4</t>
  </si>
  <si>
    <t>LET'S CONSIDER  THE MONTHLY REVENUE (IN THOUSAND OF DOLLARS) FOR THE PAST 12 MONTHS:</t>
  </si>
  <si>
    <t>MONTH</t>
  </si>
  <si>
    <t>REVENUE</t>
  </si>
  <si>
    <t>(THE AVERAGE MONHLY REVENUE FOR THE PRODUCT)</t>
  </si>
  <si>
    <t>THE RANGE OF THE MONTHLY REVENUE FOR THE PRODUCT)</t>
  </si>
  <si>
    <t>Q-5</t>
  </si>
  <si>
    <t>LET'S CONSIDER SATISFACTION  RATING  FROM 50 COSTOMER:</t>
  </si>
  <si>
    <t>COSTOMER</t>
  </si>
  <si>
    <t>RATING</t>
  </si>
  <si>
    <t>(THE AVERAGE SATISFACTION RATING)</t>
  </si>
  <si>
    <t>(THE STANDARD DEVIATION OF THE SATIS FACTION RATING)</t>
  </si>
  <si>
    <t>Q-6</t>
  </si>
  <si>
    <t>LET'S CONSIDER THE WAIT TIMES(IN MINUTES) FOR A SAMPLE OF 100 RANDOMLY SELECTED COSTOMER CALLS:</t>
  </si>
  <si>
    <t xml:space="preserve">COSTOMER </t>
  </si>
  <si>
    <t>WAIT TIMES</t>
  </si>
  <si>
    <t xml:space="preserve">MAX </t>
  </si>
  <si>
    <t>(THE AVERAGE WAIT TIME FOR COSTOMERS AT THE CALL CENTER)</t>
  </si>
  <si>
    <t>(THE RANGE OF WAIT TIME FOR COSTOMERS AT THE CALL CENTER)</t>
  </si>
  <si>
    <t>(THE STANDARD DEVIATION OF WAIT TIME FOR COSTOMERS AT THE CALL CENTER)</t>
  </si>
  <si>
    <t>Q-7</t>
  </si>
  <si>
    <t>Q-8</t>
  </si>
  <si>
    <t>(FREQUENCY DISTRIBUTION TABLE FOR THE AGES)</t>
  </si>
  <si>
    <t xml:space="preserve"> EMPLOYEES</t>
  </si>
  <si>
    <t xml:space="preserve">AGES </t>
  </si>
  <si>
    <t>(THE MODE AMONG THE EMPLOYEES)</t>
  </si>
  <si>
    <t>(THE MEDIAN AGE OF THE EMPLOYEES)</t>
  </si>
  <si>
    <t>(THE RANGE OF AGES AMONG THE EMPLOYEES)</t>
  </si>
  <si>
    <t>Q-9</t>
  </si>
  <si>
    <t>(FREQUANCY DISTRIBUTION  TABLE FOR THE PURCHASE AMOUNT)</t>
  </si>
  <si>
    <t>(INTERQUARTILE RANGE )</t>
  </si>
  <si>
    <t>(THE MOST COMMON PURCHASE AMOUNT AMONG THE COSTOMER)</t>
  </si>
  <si>
    <t>(THE MEDIAN  PURCHASE AMOUNT AMONG THE COSTOMER)</t>
  </si>
  <si>
    <t>Q-10</t>
  </si>
  <si>
    <t>LET'S CONSIDER THE TYPES OF DEFECTS AND THEIR CORRESPONDING FREQUNCIES OBSERVED IN A SAMPLE OF 200 PRODUCT:</t>
  </si>
  <si>
    <t>DEFECT TYPE</t>
  </si>
  <si>
    <t>F</t>
  </si>
  <si>
    <t>G</t>
  </si>
  <si>
    <t xml:space="preserve"> </t>
  </si>
  <si>
    <t>Q-11</t>
  </si>
  <si>
    <t>LET'S CONSIDER  THE SATISFACTION RATING FROM 100 COSTOMERS:</t>
  </si>
  <si>
    <t>COSTOMERS</t>
  </si>
  <si>
    <t>Q-12</t>
  </si>
  <si>
    <t>LET'S CONSIDER THE MONTHLY SALES FIGURES(IN THOUSANDS OF DOLLARS)FOR A SAMPLE OF 50 PRODUCT:</t>
  </si>
  <si>
    <t>PRODUCT</t>
  </si>
  <si>
    <t>(AVERAGE MONTHLY SALES FIGURE)</t>
  </si>
  <si>
    <t>Q-13</t>
  </si>
  <si>
    <t>LET'S CONSIDER THE RESPONSE TIMES (IN MILLI SECONDS ) FOR A SAMPLE OF 200 USERS REQUESTS:</t>
  </si>
  <si>
    <t>SAMPLE</t>
  </si>
  <si>
    <t>TIMES</t>
  </si>
  <si>
    <t>Q-14</t>
  </si>
  <si>
    <t>let's consider the sales  figure (in thousands of dollars) for a sample of 50 products in thrre regions:</t>
  </si>
  <si>
    <t>region 2</t>
  </si>
  <si>
    <t>region 1</t>
  </si>
  <si>
    <t>region 3</t>
  </si>
  <si>
    <t>mean</t>
  </si>
  <si>
    <t>max</t>
  </si>
  <si>
    <t>min</t>
  </si>
  <si>
    <t>range</t>
  </si>
  <si>
    <t>(avrage sales)</t>
  </si>
  <si>
    <t>(range in sales)</t>
  </si>
  <si>
    <t>WEEK</t>
  </si>
  <si>
    <t>(AVRAGE WEEKLY SALES OF THE PRODUCT CATEGORY)</t>
  </si>
  <si>
    <t>CENTRAL SALES VALUE FOR THR PRODUCT CATEGORY)</t>
  </si>
  <si>
    <t>(MOST FREQUENTLY OCCURRINGVSALES FOR THE PRODUCE CATEGORY)</t>
  </si>
  <si>
    <t>Q-1</t>
  </si>
  <si>
    <t>LET'S CONSIDER THE WEEKLY SALES DATA (IN UNITS)  FOR A SPECIFIC PRODUCT CATEGORY:</t>
  </si>
  <si>
    <t>LET'S CONSIDER THE WAITING TIMES (IN MIMUTES) FOR THE PAST 20 COSTOMERS:</t>
  </si>
  <si>
    <t xml:space="preserve"> SR NO</t>
  </si>
  <si>
    <t>WAITING TIMES</t>
  </si>
  <si>
    <t>(AVRAGE WAITING TIME )</t>
  </si>
  <si>
    <t>(CENTRAL WAITING TIME)</t>
  </si>
  <si>
    <t>(MOST FREQUENTLY OCCURRING WAITING TIME )</t>
  </si>
  <si>
    <t>LET'S CONSIDER  RENTAL DURATIONS (IN DAYS) FOR SAMPLE OF 50</t>
  </si>
  <si>
    <t>50 COSTOMERS:</t>
  </si>
  <si>
    <t>RENTAL DURATION(IN DAYS)</t>
  </si>
  <si>
    <t>(AVERAGE RENTAL DURATION)</t>
  </si>
  <si>
    <t>(CENTRAL RENTAL DURATION)</t>
  </si>
  <si>
    <t>(MOST FREQUENTLY OCCURRING  RANTAL DURATION)</t>
  </si>
  <si>
    <t>LET'S CONSIDER THE MONTHLY RETURNS (%) FOR THE PORTFOLIO OVER A ONE-YEAR PERIOD:</t>
  </si>
  <si>
    <t>RETURNS</t>
  </si>
  <si>
    <t>SKEWNESS</t>
  </si>
  <si>
    <t>KURTOSIS</t>
  </si>
  <si>
    <t>(THE SKEWNESS OF THE MONTHKY RETURNS)</t>
  </si>
  <si>
    <t>(THE KURTOSIS OF MONTHLY RETURN)</t>
  </si>
  <si>
    <t>LET'S CONSIDER THE MONTHLY INCOME (IN THOUSAND OF DOLLARS ) OF A SAMPLE OF 100 INDIVIDUALS:</t>
  </si>
  <si>
    <t>INCOMES</t>
  </si>
  <si>
    <t>sk&gt;0          positively skewed (skewed to the right)</t>
  </si>
  <si>
    <t>k&lt;0            platykurtic (few extrem values)</t>
  </si>
  <si>
    <t>LET'S CONSIDER THE SATISFACTION RATINGS FROM 200 COSTOMERS :</t>
  </si>
  <si>
    <t>RATINGS</t>
  </si>
  <si>
    <t>sk&lt;0          nagatively skewed (skewed to the left)</t>
  </si>
  <si>
    <t>let's consider the house prices (in thousands of dollars) for a sample of 150 houses:</t>
  </si>
  <si>
    <t>house prices</t>
  </si>
  <si>
    <t>LET'S CONSIDER THE WAITING TIMES ( IN MINUTES) FOR A SAMPLE OF 100 COSTOMERS:</t>
  </si>
  <si>
    <t>let's consider the monthly salaries (in thousands of doller )of a sample of  employees</t>
  </si>
  <si>
    <t>employees</t>
  </si>
  <si>
    <t>salaries</t>
  </si>
  <si>
    <t>QUARTILE Q1</t>
  </si>
  <si>
    <t>QUARTILE Q2</t>
  </si>
  <si>
    <t>QUARTILE Q3</t>
  </si>
  <si>
    <t>let's consider the weights (in kilograms) of a sample of 10 individuals:</t>
  </si>
  <si>
    <t>weights</t>
  </si>
  <si>
    <t>LET'S CONSIDER THE PURCHASE AMOUNTS (IN DOLLER) OF A SAMPLE OF 150 COSTOMERS:</t>
  </si>
  <si>
    <t>PURCHASE AMOUNTS</t>
  </si>
  <si>
    <t>LET'S CONSIDER  THE COMMUTE TIMES (IN MINUTES) OF A SAMPLE OF 250 EMPLOYEES:</t>
  </si>
  <si>
    <t>COMMUTE TIMES</t>
  </si>
  <si>
    <t>LET'S CONSIDER THE DEFECT RATES (IN PERCENTAGE ) FOR A SAMPLE OF 300 PRODUCTS:</t>
  </si>
  <si>
    <t>DEFECT RATES</t>
  </si>
  <si>
    <t>K</t>
  </si>
  <si>
    <t>DISCRIPTION</t>
  </si>
  <si>
    <t>FUNCTION</t>
  </si>
  <si>
    <t>10th percentile</t>
  </si>
  <si>
    <t>25th percentile</t>
  </si>
  <si>
    <t>75th percentile</t>
  </si>
  <si>
    <t>90th percentile</t>
  </si>
  <si>
    <t>15th percentile</t>
  </si>
  <si>
    <t>50th percentile</t>
  </si>
  <si>
    <t>85th percentile</t>
  </si>
  <si>
    <t>20th percentile</t>
  </si>
  <si>
    <t>40th percentile</t>
  </si>
  <si>
    <t>80th percentie</t>
  </si>
  <si>
    <t>30th percentile</t>
  </si>
  <si>
    <t>70th percentile</t>
  </si>
  <si>
    <t>LET'S CONSIDER THE MONTHLY ADVERTISING AXPENDITURE (IN THOUSAND OF DOLLER) AND CORRESPONDING SELES REVANUE (IN THOUSAND OF DOLLARS)</t>
  </si>
  <si>
    <t>FOR A SAMPLE OF 12 MONTHS:</t>
  </si>
  <si>
    <t>ADVERTISING EXPENDITURE</t>
  </si>
  <si>
    <t>SALES REVENUE</t>
  </si>
  <si>
    <t>CORRELATION</t>
  </si>
  <si>
    <t>COVARIANCE</t>
  </si>
  <si>
    <t xml:space="preserve">SINCE CORRELATION COEFFICIENT IS VERY CLOSE TO 1 </t>
  </si>
  <si>
    <t xml:space="preserve">THERE IS A STRONG POSITIVE LINEAR CORRELATION BETWEEN ADVERTISING EXPERNDITURE </t>
  </si>
  <si>
    <t>ANDSALES REVENUE</t>
  </si>
  <si>
    <t xml:space="preserve">THE COVARIENCE  THE NUMBER IS A POSITIVE NUMBER </t>
  </si>
  <si>
    <t>THE TWO VARIABLE DO HAVE A POSITIVE  RELATIONSHIP</t>
  </si>
  <si>
    <t>LET'S CONSIDER THE DAILY CLOSING PRICES (IN DOLLARS) OF COMPANY A AND COMPANY B FOR A SAMPLE OF 20 TRADING DAYS:</t>
  </si>
  <si>
    <t>COMPANY A</t>
  </si>
  <si>
    <t>COMPANY B</t>
  </si>
  <si>
    <t>THERE IS A STRONG POSITIVE LINEAR CORRELATION BETWEEN COMPANY AND COMPANY B</t>
  </si>
  <si>
    <t>LET'S CONSIDER THE NUMBER OF HOURS SPEND STUDYING AND THE CORRESPONDING EXAM SCORES FOR A SAMPLE OF 30 STUDENTS :</t>
  </si>
  <si>
    <t>HOURS SPEND
STUDYING</t>
  </si>
  <si>
    <t>EXAM SCORES</t>
  </si>
  <si>
    <t>HOURS SPEND STUDYING AND EXAM SCORES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</si>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</sst>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1" fillId="4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6" borderId="0" xfId="0" applyFont="1" applyFill="1"/>
    <xf numFmtId="0" fontId="3" fillId="7" borderId="0" xfId="0" applyFont="1" applyFill="1"/>
    <xf numFmtId="0" fontId="1" fillId="7" borderId="0" xfId="0" applyFont="1" applyFill="1"/>
    <xf numFmtId="0" fontId="2" fillId="7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4" fillId="0" borderId="1" xfId="0" applyFont="1" applyBorder="1" applyAlignment="1">
      <alignment horizontal="center"/>
    </xf>
    <xf numFmtId="10" fontId="0" fillId="0" borderId="0" xfId="0" applyNumberFormat="1"/>
    <xf numFmtId="0" fontId="0" fillId="0" borderId="2" xfId="0" applyBorder="1"/>
    <xf numFmtId="10" fontId="0" fillId="0" borderId="2" xfId="0" applyNumberFormat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Continuous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'MEASURE OF DISPERSION'!$D$471</c:f>
              <c:strCache>
                <c:ptCount val="1"/>
                <c:pt idx="0">
                  <c:v>FREQUANCY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A-4244-BCB5-F95AFA3FC5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A-4244-BCB5-F95AFA3FC5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7A-4244-BCB5-F95AFA3FC5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7A-4244-BCB5-F95AFA3FC5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7A-4244-BCB5-F95AFA3FC5D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7A-4244-BCB5-F95AFA3FC5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7A-4244-BCB5-F95AFA3FC5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'MEASURE OF DISPERSION'!$C$472:$C$478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'MEASURE OF DISPERSION'!$D$472:$D$478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0-461B-A78F-DE8873F9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796960"/>
        <c:axId val="1664974656"/>
      </c:barChart>
      <c:catAx>
        <c:axId val="166879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74656"/>
        <c:crosses val="autoZero"/>
        <c:auto val="1"/>
        <c:lblAlgn val="ctr"/>
        <c:lblOffset val="100"/>
        <c:noMultiLvlLbl val="0"/>
      </c:catAx>
      <c:valAx>
        <c:axId val="16649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43E-2"/>
          <c:y val="0.29671296296296296"/>
          <c:w val="0.9028635170603674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'MEASURE OF DISPERSION'!$E$495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'MEASURE OF DISPERSION'!$E$496:$E$499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'MEASURE OF DISPERSION'!$E$496:$E$499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6-4939-9E5E-7EFF671B702F}"/>
            </c:ext>
          </c:extLst>
        </c:ser>
        <c:ser>
          <c:idx val="1"/>
          <c:order val="1"/>
          <c:tx>
            <c:strRef>
              <c:f>'MEASURE OF DISPERSION'!$F$495</c:f>
              <c:strCache>
                <c:ptCount val="1"/>
                <c:pt idx="0">
                  <c:v>FREQUANCY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'MEASURE OF DISPERSION'!$E$496:$E$499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'MEASURE OF DISPERSION'!$F$496:$F$499</c:f>
              <c:numCache>
                <c:formatCode>General</c:formatCode>
                <c:ptCount val="4"/>
                <c:pt idx="0">
                  <c:v>38</c:v>
                </c:pt>
                <c:pt idx="1">
                  <c:v>23</c:v>
                </c:pt>
                <c:pt idx="2">
                  <c:v>31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6-4939-9E5E-7EFF671B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4353327"/>
        <c:axId val="1459525343"/>
      </c:barChart>
      <c:catAx>
        <c:axId val="153435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25343"/>
        <c:crosses val="autoZero"/>
        <c:auto val="1"/>
        <c:lblAlgn val="ctr"/>
        <c:lblOffset val="100"/>
        <c:noMultiLvlLbl val="0"/>
      </c:catAx>
      <c:valAx>
        <c:axId val="14595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'MEASURE OF DISPERSION'!$F$600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'MEASURE OF DISPERSION'!$G$601:$G$619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cat>
          <c:val>
            <c:numRef>
              <c:f>'MEASURE OF DISPERSION'!$F$601:$F$619</c:f>
              <c:numCache>
                <c:formatCode>General</c:formatCode>
                <c:ptCount val="19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34</c:v>
                </c:pt>
                <c:pt idx="16">
                  <c:v>33</c:v>
                </c:pt>
                <c:pt idx="17">
                  <c:v>40</c:v>
                </c:pt>
                <c:pt idx="1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3-48DA-BD4D-6765774AC3C7}"/>
            </c:ext>
          </c:extLst>
        </c:ser>
        <c:ser>
          <c:idx val="1"/>
          <c:order val="1"/>
          <c:tx>
            <c:strRef>
              <c:f>'MEASURE OF DISPERSION'!$G$600</c:f>
              <c:strCache>
                <c:ptCount val="1"/>
                <c:pt idx="0">
                  <c:v>FREQUANCY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'MEASURE OF DISPERSION'!$G$601:$G$619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cat>
          <c:val>
            <c:numRef>
              <c:f>'MEASURE OF DISPERSION'!$G$601:$G$619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3-48DA-BD4D-6765774A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1353200"/>
        <c:axId val="283183312"/>
      </c:barChart>
      <c:catAx>
        <c:axId val="29135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83312"/>
        <c:crosses val="autoZero"/>
        <c:auto val="1"/>
        <c:lblAlgn val="ctr"/>
        <c:lblOffset val="100"/>
        <c:noMultiLvlLbl val="0"/>
      </c:catAx>
      <c:valAx>
        <c:axId val="2831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47625">
          <a:solidFill>
            <a:schemeClr val="tx1">
              <a:lumMod val="15000"/>
              <a:lumOff val="85000"/>
              <a:alpha val="0"/>
            </a:schemeClr>
          </a:solidFill>
        </a:ln>
        <a:effectLst>
          <a:glow rad="63500">
            <a:schemeClr val="accent1">
              <a:alpha val="0"/>
            </a:schemeClr>
          </a:glow>
          <a:outerShdw blurRad="50800" dist="2540000" dir="5400000" sx="200000" sy="200000" algn="ctr" rotWithShape="0">
            <a:srgbClr val="000000">
              <a:alpha val="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667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outerShdw blurRad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 OF DISPERSION'!$F$655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'MEASURE OF DISPERSION'!$G$656:$G$680</c:f>
              <c:numCache>
                <c:formatCode>General</c:formatCode>
                <c:ptCount val="25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</c:numCache>
            </c:numRef>
          </c:cat>
          <c:val>
            <c:numRef>
              <c:f>'MEASURE OF DISPERSION'!$F$656:$F$680</c:f>
              <c:numCache>
                <c:formatCode>General</c:formatCode>
                <c:ptCount val="25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136</c:v>
                </c:pt>
                <c:pt idx="12">
                  <c:v>128</c:v>
                </c:pt>
                <c:pt idx="13">
                  <c:v>123</c:v>
                </c:pt>
                <c:pt idx="14">
                  <c:v>138</c:v>
                </c:pt>
                <c:pt idx="15">
                  <c:v>126</c:v>
                </c:pt>
                <c:pt idx="16">
                  <c:v>129</c:v>
                </c:pt>
                <c:pt idx="17">
                  <c:v>127</c:v>
                </c:pt>
                <c:pt idx="18">
                  <c:v>133</c:v>
                </c:pt>
                <c:pt idx="19">
                  <c:v>140</c:v>
                </c:pt>
                <c:pt idx="20">
                  <c:v>134</c:v>
                </c:pt>
                <c:pt idx="21">
                  <c:v>119</c:v>
                </c:pt>
                <c:pt idx="22">
                  <c:v>131</c:v>
                </c:pt>
                <c:pt idx="23">
                  <c:v>124</c:v>
                </c:pt>
                <c:pt idx="2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0-46B0-B40F-83253AB0EA3B}"/>
            </c:ext>
          </c:extLst>
        </c:ser>
        <c:ser>
          <c:idx val="1"/>
          <c:order val="1"/>
          <c:tx>
            <c:strRef>
              <c:f>'MEASURE OF DISPERSION'!$G$655</c:f>
              <c:strCache>
                <c:ptCount val="1"/>
                <c:pt idx="0">
                  <c:v>FREQUANCY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'MEASURE OF DISPERSION'!$G$656:$G$680</c:f>
              <c:numCache>
                <c:formatCode>General</c:formatCode>
                <c:ptCount val="25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</c:numCache>
            </c:numRef>
          </c:cat>
          <c:val>
            <c:numRef>
              <c:f>'MEASURE OF DISPERSION'!$G$656:$G$680</c:f>
              <c:numCache>
                <c:formatCode>General</c:formatCode>
                <c:ptCount val="25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0-46B0-B40F-83253AB0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56080"/>
        <c:axId val="326240608"/>
      </c:barChart>
      <c:catAx>
        <c:axId val="2913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40608"/>
        <c:crosses val="autoZero"/>
        <c:auto val="1"/>
        <c:lblAlgn val="ctr"/>
        <c:lblOffset val="100"/>
        <c:noMultiLvlLbl val="0"/>
      </c:catAx>
      <c:valAx>
        <c:axId val="3262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 OF DISPERSION'!$B$757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'MEASURE OF DISPERSION'!$B$758:$B$767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2-490F-95EB-B4C23994AE35}"/>
            </c:ext>
          </c:extLst>
        </c:ser>
        <c:ser>
          <c:idx val="1"/>
          <c:order val="1"/>
          <c:tx>
            <c:strRef>
              <c:f>'MEASURE OF DISPERSION'!$C$757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'MEASURE OF DISPERSION'!$C$758:$C$767</c:f>
              <c:numCache>
                <c:formatCode>General</c:formatCode>
                <c:ptCount val="10"/>
                <c:pt idx="0">
                  <c:v>28</c:v>
                </c:pt>
                <c:pt idx="1">
                  <c:v>30</c:v>
                </c:pt>
                <c:pt idx="2">
                  <c:v>34</c:v>
                </c:pt>
                <c:pt idx="3">
                  <c:v>33</c:v>
                </c:pt>
                <c:pt idx="4">
                  <c:v>35</c:v>
                </c:pt>
                <c:pt idx="5">
                  <c:v>31</c:v>
                </c:pt>
                <c:pt idx="6">
                  <c:v>29</c:v>
                </c:pt>
                <c:pt idx="7">
                  <c:v>36</c:v>
                </c:pt>
                <c:pt idx="8">
                  <c:v>37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2-490F-95EB-B4C23994AE35}"/>
            </c:ext>
          </c:extLst>
        </c:ser>
        <c:ser>
          <c:idx val="2"/>
          <c:order val="2"/>
          <c:tx>
            <c:strRef>
              <c:f>'MEASURE OF DISPERSION'!$D$757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'MEASURE OF DISPERSION'!$D$758:$D$767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38</c:v>
                </c:pt>
                <c:pt idx="4">
                  <c:v>41</c:v>
                </c:pt>
                <c:pt idx="5">
                  <c:v>43</c:v>
                </c:pt>
                <c:pt idx="6">
                  <c:v>45</c:v>
                </c:pt>
                <c:pt idx="7">
                  <c:v>41</c:v>
                </c:pt>
                <c:pt idx="8">
                  <c:v>37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2-490F-95EB-B4C23994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093152"/>
        <c:axId val="498260560"/>
      </c:barChart>
      <c:catAx>
        <c:axId val="50109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60560"/>
        <c:crosses val="autoZero"/>
        <c:auto val="1"/>
        <c:lblAlgn val="ctr"/>
        <c:lblOffset val="100"/>
        <c:noMultiLvlLbl val="0"/>
      </c:catAx>
      <c:valAx>
        <c:axId val="49826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FF54F61-5E20-4BB3-985A-CB4DE27DBB1F}">
          <cx:tx>
            <cx:txData>
              <cx:f>_xlchart.v1.1</cx:f>
              <cx:v>FREQUANCY</cx:v>
            </cx:txData>
          </cx:tx>
          <cx:dataLabels/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_xlchart.v1.4</cx:f>
      </cx:numDim>
    </cx:data>
    <cx:data id="1">
      <cx:strDim type="cat">
        <cx:f>_xlchart.v1.6</cx:f>
      </cx:strDim>
      <cx:numDim type="val">
        <cx:f>_xlchart.v1.6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F60D8B2-1E31-41BB-A544-D425127F3BB1}" formatIdx="0">
          <cx:tx>
            <cx:txData>
              <cx:f>_xlchart.v1.3</cx:f>
              <cx:v>RATING</cx:v>
            </cx:txData>
          </cx:tx>
          <cx:dataLabels/>
          <cx:dataId val="0"/>
          <cx:layoutPr>
            <cx:binning intervalClosed="r"/>
          </cx:layoutPr>
        </cx:series>
        <cx:series layoutId="clusteredColumn" hidden="1" uniqueId="{1A609540-4BFB-4222-9093-A5C88CC53096}" formatIdx="1">
          <cx:tx>
            <cx:txData>
              <cx:f>_xlchart.v1.5</cx:f>
              <cx:v>FREQUANCY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8D73E4D6-C65F-4313-9289-7A0AC11EE554}" formatIdx="0">
          <cx:tx>
            <cx:txData>
              <cx:f>_xlchart.v1.7</cx:f>
              <cx:v>SALES</cx:v>
            </cx:txData>
          </cx:tx>
          <cx:dataLabels/>
          <cx:dataId val="0"/>
          <cx:layoutPr>
            <cx:binning intervalClosed="r"/>
          </cx:layoutPr>
        </cx:series>
        <cx:series layoutId="clusteredColumn" hidden="1" uniqueId="{5B5B76CB-D005-43C0-A20D-D4F501668D21}" formatIdx="1">
          <cx:tx>
            <cx:txData>
              <cx:f>_xlchart.v1.9</cx:f>
              <cx:v>FREQUANCY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26C3E727-5B57-4749-B880-461728886C08}" formatIdx="0">
          <cx:tx>
            <cx:txData>
              <cx:f>_xlchart.v1.11</cx:f>
              <cx:v>TIMES</cx:v>
            </cx:txData>
          </cx:tx>
          <cx:dataLabels/>
          <cx:dataId val="0"/>
          <cx:layoutPr>
            <cx:binning intervalClosed="r"/>
          </cx:layoutPr>
        </cx:series>
        <cx:series layoutId="clusteredColumn" hidden="1" uniqueId="{6AEE63F9-F97B-4E63-8995-97C8B4101EDB}" formatIdx="1">
          <cx:tx>
            <cx:txData>
              <cx:f>_xlchart.v1.13</cx:f>
              <cx:v>FREQUANCY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1493520</xdr:colOff>
      <xdr:row>470</xdr:row>
      <xdr:rowOff>19050</xdr:rowOff>
    </xdr:from>
    <xdr:to>
      <xdr:col>12</xdr:col>
      <xdr:colOff>129540</xdr:colOff>
      <xdr:row>485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3C987-EBA7-A7AB-922C-18767100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470</xdr:row>
      <xdr:rowOff>125730</xdr:rowOff>
    </xdr:from>
    <xdr:to>
      <xdr:col>20</xdr:col>
      <xdr:colOff>76200</xdr:colOff>
      <xdr:row>485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0AD76E-49F5-060E-7F1D-54DAF5B1A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4520" y="86277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267368</xdr:colOff>
      <xdr:row>500</xdr:row>
      <xdr:rowOff>129004</xdr:rowOff>
    </xdr:from>
    <xdr:to>
      <xdr:col>10</xdr:col>
      <xdr:colOff>40105</xdr:colOff>
      <xdr:row>515</xdr:row>
      <xdr:rowOff>165099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774E4E-2DEE-7C40-E918-B31B5F0FA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528052</xdr:colOff>
      <xdr:row>499</xdr:row>
      <xdr:rowOff>149059</xdr:rowOff>
    </xdr:from>
    <xdr:to>
      <xdr:col>18</xdr:col>
      <xdr:colOff>233947</xdr:colOff>
      <xdr:row>515</xdr:row>
      <xdr:rowOff>4680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898F647-9C7F-C1F1-96E7-BC1D26130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2372" y="91604299"/>
              <a:ext cx="4582695" cy="2781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240631</xdr:colOff>
      <xdr:row>620</xdr:row>
      <xdr:rowOff>55479</xdr:rowOff>
    </xdr:from>
    <xdr:to>
      <xdr:col>9</xdr:col>
      <xdr:colOff>414421</xdr:colOff>
      <xdr:row>635</xdr:row>
      <xdr:rowOff>91574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467538-DE3D-021A-2114-CAA0DD4C9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66894</xdr:colOff>
      <xdr:row>619</xdr:row>
      <xdr:rowOff>140768</xdr:rowOff>
    </xdr:from>
    <xdr:to>
      <xdr:col>17</xdr:col>
      <xdr:colOff>363550</xdr:colOff>
      <xdr:row>634</xdr:row>
      <xdr:rowOff>179159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28AE7DF-C977-F857-B8D9-2FFD69519C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1214" y="113541608"/>
              <a:ext cx="4563856" cy="27815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569746</xdr:colOff>
      <xdr:row>682</xdr:row>
      <xdr:rowOff>149834</xdr:rowOff>
    </xdr:from>
    <xdr:to>
      <xdr:col>10</xdr:col>
      <xdr:colOff>133487</xdr:colOff>
      <xdr:row>698</xdr:row>
      <xdr:rowOff>3328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88DE47-3082-FDE5-2726-628D535B7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313765</xdr:colOff>
      <xdr:row>674</xdr:row>
      <xdr:rowOff>96371</xdr:rowOff>
    </xdr:from>
    <xdr:to>
      <xdr:col>18</xdr:col>
      <xdr:colOff>0</xdr:colOff>
      <xdr:row>689</xdr:row>
      <xdr:rowOff>66115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718829E-4C38-E7CE-E817-F8D275C5E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8085" y="123555611"/>
              <a:ext cx="4563035" cy="2712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1232647</xdr:colOff>
      <xdr:row>756</xdr:row>
      <xdr:rowOff>118782</xdr:rowOff>
    </xdr:from>
    <xdr:to>
      <xdr:col>11</xdr:col>
      <xdr:colOff>184897</xdr:colOff>
      <xdr:row>771</xdr:row>
      <xdr:rowOff>88526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2BD082-3B89-B60D-BCD4-17B1652AB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7C1D-218F-4C43-B5B6-ECF075C993AE}">
  <dimension ref="A2:J98"/>
  <sheetViews>
    <sheetView workbookViewId="0">
      <selection activeCell="F50" sqref="F50"/>
    </sheetView>
  </sheetViews>
  <sheetFormatPr defaultRowHeight="14.4" x14ac:dyDescent="0.3"/>
  <sheetData>
    <row r="2" spans="1:10" x14ac:dyDescent="0.3">
      <c r="A2" s="15" t="s">
        <v>113</v>
      </c>
    </row>
    <row r="4" spans="1:10" x14ac:dyDescent="0.3">
      <c r="B4" s="5" t="s">
        <v>114</v>
      </c>
      <c r="C4" s="5"/>
      <c r="D4" s="5"/>
      <c r="E4" s="5"/>
      <c r="F4" s="5"/>
      <c r="G4" s="5"/>
      <c r="H4" s="5"/>
      <c r="I4" s="5"/>
      <c r="J4" s="5"/>
    </row>
    <row r="6" spans="1:10" x14ac:dyDescent="0.3">
      <c r="B6" t="s">
        <v>109</v>
      </c>
      <c r="C6" t="s">
        <v>2</v>
      </c>
    </row>
    <row r="7" spans="1:10" x14ac:dyDescent="0.3">
      <c r="B7">
        <v>1</v>
      </c>
      <c r="C7">
        <v>50</v>
      </c>
    </row>
    <row r="8" spans="1:10" x14ac:dyDescent="0.3">
      <c r="B8">
        <v>2</v>
      </c>
      <c r="C8">
        <v>60</v>
      </c>
    </row>
    <row r="9" spans="1:10" x14ac:dyDescent="0.3">
      <c r="B9">
        <v>3</v>
      </c>
      <c r="C9">
        <v>55</v>
      </c>
    </row>
    <row r="10" spans="1:10" x14ac:dyDescent="0.3">
      <c r="B10">
        <v>4</v>
      </c>
      <c r="C10">
        <v>70</v>
      </c>
    </row>
    <row r="12" spans="1:10" x14ac:dyDescent="0.3">
      <c r="B12" s="8" t="s">
        <v>17</v>
      </c>
      <c r="C12" s="8">
        <f>AVERAGE(C7:C10)</f>
        <v>58.75</v>
      </c>
      <c r="D12" t="s">
        <v>110</v>
      </c>
    </row>
    <row r="13" spans="1:10" x14ac:dyDescent="0.3">
      <c r="B13" s="8" t="s">
        <v>25</v>
      </c>
      <c r="C13" s="8">
        <f>MEDIAN(C7:C10)</f>
        <v>57.5</v>
      </c>
      <c r="D13" t="s">
        <v>111</v>
      </c>
    </row>
    <row r="14" spans="1:10" x14ac:dyDescent="0.3">
      <c r="B14" s="8" t="s">
        <v>24</v>
      </c>
      <c r="C14" s="8" t="e">
        <f>MODE(C7:C10)</f>
        <v>#N/A</v>
      </c>
      <c r="D14" t="s">
        <v>112</v>
      </c>
    </row>
    <row r="17" spans="1:9" x14ac:dyDescent="0.3">
      <c r="A17" s="15" t="s">
        <v>33</v>
      </c>
    </row>
    <row r="19" spans="1:9" x14ac:dyDescent="0.3">
      <c r="B19" s="13" t="s">
        <v>115</v>
      </c>
      <c r="C19" s="13"/>
      <c r="D19" s="13"/>
      <c r="E19" s="13"/>
      <c r="F19" s="13"/>
      <c r="G19" s="13"/>
      <c r="H19" s="13"/>
      <c r="I19" s="13"/>
    </row>
    <row r="21" spans="1:9" x14ac:dyDescent="0.3">
      <c r="B21" t="s">
        <v>116</v>
      </c>
      <c r="C21" t="s">
        <v>117</v>
      </c>
    </row>
    <row r="22" spans="1:9" x14ac:dyDescent="0.3">
      <c r="B22">
        <v>1</v>
      </c>
      <c r="C22">
        <v>15</v>
      </c>
      <c r="E22" s="8" t="s">
        <v>17</v>
      </c>
      <c r="F22" s="8">
        <f>AVERAGE(C22:C41)</f>
        <v>17</v>
      </c>
      <c r="G22" t="s">
        <v>118</v>
      </c>
    </row>
    <row r="23" spans="1:9" x14ac:dyDescent="0.3">
      <c r="B23">
        <v>2</v>
      </c>
      <c r="C23">
        <v>10</v>
      </c>
      <c r="E23" s="8" t="s">
        <v>17</v>
      </c>
      <c r="F23" s="8">
        <f>MEDIAN(C22:C41)</f>
        <v>15</v>
      </c>
      <c r="G23" t="s">
        <v>119</v>
      </c>
    </row>
    <row r="24" spans="1:9" x14ac:dyDescent="0.3">
      <c r="B24">
        <v>3</v>
      </c>
      <c r="C24">
        <v>20</v>
      </c>
      <c r="E24" s="8" t="s">
        <v>24</v>
      </c>
      <c r="F24" s="8">
        <f>MODE(C22:C41)</f>
        <v>10</v>
      </c>
      <c r="G24" t="s">
        <v>120</v>
      </c>
    </row>
    <row r="25" spans="1:9" x14ac:dyDescent="0.3">
      <c r="B25">
        <v>4</v>
      </c>
      <c r="C25">
        <v>25</v>
      </c>
    </row>
    <row r="26" spans="1:9" x14ac:dyDescent="0.3">
      <c r="B26">
        <v>5</v>
      </c>
      <c r="C26">
        <v>15</v>
      </c>
    </row>
    <row r="27" spans="1:9" x14ac:dyDescent="0.3">
      <c r="B27">
        <v>6</v>
      </c>
      <c r="C27">
        <v>10</v>
      </c>
    </row>
    <row r="28" spans="1:9" x14ac:dyDescent="0.3">
      <c r="B28">
        <v>7</v>
      </c>
      <c r="C28">
        <v>30</v>
      </c>
    </row>
    <row r="29" spans="1:9" x14ac:dyDescent="0.3">
      <c r="B29">
        <v>8</v>
      </c>
      <c r="C29">
        <v>20</v>
      </c>
    </row>
    <row r="30" spans="1:9" x14ac:dyDescent="0.3">
      <c r="B30">
        <v>9</v>
      </c>
      <c r="C30">
        <v>15</v>
      </c>
    </row>
    <row r="31" spans="1:9" x14ac:dyDescent="0.3">
      <c r="B31">
        <v>10</v>
      </c>
      <c r="C31">
        <v>10</v>
      </c>
    </row>
    <row r="32" spans="1:9" x14ac:dyDescent="0.3">
      <c r="B32">
        <v>11</v>
      </c>
      <c r="C32">
        <v>10</v>
      </c>
    </row>
    <row r="33" spans="1:9" x14ac:dyDescent="0.3">
      <c r="B33">
        <v>12</v>
      </c>
      <c r="C33">
        <v>25</v>
      </c>
    </row>
    <row r="34" spans="1:9" x14ac:dyDescent="0.3">
      <c r="B34">
        <v>13</v>
      </c>
      <c r="C34">
        <v>15</v>
      </c>
    </row>
    <row r="35" spans="1:9" x14ac:dyDescent="0.3">
      <c r="B35">
        <v>14</v>
      </c>
      <c r="C35">
        <v>20</v>
      </c>
    </row>
    <row r="36" spans="1:9" x14ac:dyDescent="0.3">
      <c r="B36">
        <v>15</v>
      </c>
      <c r="C36">
        <v>20</v>
      </c>
    </row>
    <row r="37" spans="1:9" x14ac:dyDescent="0.3">
      <c r="B37">
        <v>16</v>
      </c>
      <c r="C37">
        <v>15</v>
      </c>
    </row>
    <row r="38" spans="1:9" x14ac:dyDescent="0.3">
      <c r="B38">
        <v>17</v>
      </c>
      <c r="C38">
        <v>10</v>
      </c>
    </row>
    <row r="39" spans="1:9" x14ac:dyDescent="0.3">
      <c r="B39">
        <v>18</v>
      </c>
      <c r="C39">
        <v>10</v>
      </c>
    </row>
    <row r="40" spans="1:9" x14ac:dyDescent="0.3">
      <c r="B40">
        <v>19</v>
      </c>
      <c r="C40">
        <v>20</v>
      </c>
    </row>
    <row r="41" spans="1:9" x14ac:dyDescent="0.3">
      <c r="B41">
        <v>20</v>
      </c>
      <c r="C41">
        <v>25</v>
      </c>
    </row>
    <row r="44" spans="1:9" x14ac:dyDescent="0.3">
      <c r="A44" s="15" t="s">
        <v>39</v>
      </c>
    </row>
    <row r="46" spans="1:9" x14ac:dyDescent="0.3">
      <c r="B46" s="13" t="s">
        <v>121</v>
      </c>
      <c r="C46" s="13"/>
      <c r="D46" s="13"/>
      <c r="E46" s="13"/>
      <c r="F46" s="13"/>
      <c r="G46" s="13"/>
      <c r="H46" s="13" t="s">
        <v>122</v>
      </c>
      <c r="I46" s="13"/>
    </row>
    <row r="48" spans="1:9" x14ac:dyDescent="0.3">
      <c r="B48" t="s">
        <v>27</v>
      </c>
      <c r="C48" t="s">
        <v>123</v>
      </c>
    </row>
    <row r="49" spans="2:7" x14ac:dyDescent="0.3">
      <c r="B49">
        <v>1</v>
      </c>
      <c r="C49">
        <v>3</v>
      </c>
    </row>
    <row r="50" spans="2:7" x14ac:dyDescent="0.3">
      <c r="B50">
        <v>2</v>
      </c>
      <c r="C50">
        <v>2</v>
      </c>
    </row>
    <row r="51" spans="2:7" x14ac:dyDescent="0.3">
      <c r="B51">
        <v>3</v>
      </c>
      <c r="C51">
        <v>5</v>
      </c>
    </row>
    <row r="52" spans="2:7" x14ac:dyDescent="0.3">
      <c r="B52">
        <v>4</v>
      </c>
      <c r="C52">
        <v>4</v>
      </c>
    </row>
    <row r="53" spans="2:7" x14ac:dyDescent="0.3">
      <c r="B53">
        <v>5</v>
      </c>
      <c r="C53">
        <v>7</v>
      </c>
      <c r="E53" s="8" t="s">
        <v>17</v>
      </c>
      <c r="F53" s="8">
        <f>AVERAGE(C49:C98)</f>
        <v>3.44</v>
      </c>
      <c r="G53" t="s">
        <v>124</v>
      </c>
    </row>
    <row r="54" spans="2:7" x14ac:dyDescent="0.3">
      <c r="B54">
        <v>6</v>
      </c>
      <c r="C54">
        <v>2</v>
      </c>
      <c r="E54" s="8" t="s">
        <v>25</v>
      </c>
      <c r="F54" s="8">
        <f>MEDIAN(C49:C98)</f>
        <v>3</v>
      </c>
      <c r="G54" t="s">
        <v>125</v>
      </c>
    </row>
    <row r="55" spans="2:7" x14ac:dyDescent="0.3">
      <c r="B55">
        <v>7</v>
      </c>
      <c r="C55">
        <v>3</v>
      </c>
      <c r="E55" s="8" t="s">
        <v>24</v>
      </c>
      <c r="F55" s="8">
        <f>MODE(C49:C98)</f>
        <v>2</v>
      </c>
      <c r="G55" t="s">
        <v>126</v>
      </c>
    </row>
    <row r="56" spans="2:7" x14ac:dyDescent="0.3">
      <c r="B56">
        <v>8</v>
      </c>
      <c r="C56">
        <v>3</v>
      </c>
    </row>
    <row r="57" spans="2:7" x14ac:dyDescent="0.3">
      <c r="B57">
        <v>9</v>
      </c>
      <c r="C57">
        <v>1</v>
      </c>
    </row>
    <row r="58" spans="2:7" x14ac:dyDescent="0.3">
      <c r="B58">
        <v>10</v>
      </c>
      <c r="C58">
        <v>6</v>
      </c>
    </row>
    <row r="59" spans="2:7" x14ac:dyDescent="0.3">
      <c r="B59">
        <v>11</v>
      </c>
      <c r="C59">
        <v>4</v>
      </c>
    </row>
    <row r="60" spans="2:7" x14ac:dyDescent="0.3">
      <c r="B60">
        <v>12</v>
      </c>
      <c r="C60">
        <v>2</v>
      </c>
    </row>
    <row r="61" spans="2:7" x14ac:dyDescent="0.3">
      <c r="B61">
        <v>13</v>
      </c>
      <c r="C61">
        <v>3</v>
      </c>
    </row>
    <row r="62" spans="2:7" x14ac:dyDescent="0.3">
      <c r="B62">
        <v>14</v>
      </c>
      <c r="C62">
        <v>5</v>
      </c>
    </row>
    <row r="63" spans="2:7" x14ac:dyDescent="0.3">
      <c r="B63">
        <v>15</v>
      </c>
      <c r="C63">
        <v>2</v>
      </c>
    </row>
    <row r="64" spans="2:7" x14ac:dyDescent="0.3">
      <c r="B64">
        <v>16</v>
      </c>
      <c r="C64">
        <v>4</v>
      </c>
    </row>
    <row r="65" spans="2:3" x14ac:dyDescent="0.3">
      <c r="B65">
        <v>17</v>
      </c>
      <c r="C65">
        <v>2</v>
      </c>
    </row>
    <row r="66" spans="2:3" x14ac:dyDescent="0.3">
      <c r="B66">
        <v>18</v>
      </c>
      <c r="C66">
        <v>1</v>
      </c>
    </row>
    <row r="67" spans="2:3" x14ac:dyDescent="0.3">
      <c r="B67">
        <v>19</v>
      </c>
      <c r="C67">
        <v>3</v>
      </c>
    </row>
    <row r="68" spans="2:3" x14ac:dyDescent="0.3">
      <c r="B68">
        <v>20</v>
      </c>
      <c r="C68">
        <v>5</v>
      </c>
    </row>
    <row r="69" spans="2:3" x14ac:dyDescent="0.3">
      <c r="B69">
        <v>21</v>
      </c>
      <c r="C69">
        <v>6</v>
      </c>
    </row>
    <row r="70" spans="2:3" x14ac:dyDescent="0.3">
      <c r="B70">
        <v>22</v>
      </c>
      <c r="C70">
        <v>3</v>
      </c>
    </row>
    <row r="71" spans="2:3" x14ac:dyDescent="0.3">
      <c r="B71">
        <v>23</v>
      </c>
      <c r="C71">
        <v>2</v>
      </c>
    </row>
    <row r="72" spans="2:3" x14ac:dyDescent="0.3">
      <c r="B72">
        <v>24</v>
      </c>
      <c r="C72">
        <v>1</v>
      </c>
    </row>
    <row r="73" spans="2:3" x14ac:dyDescent="0.3">
      <c r="B73">
        <v>25</v>
      </c>
      <c r="C73">
        <v>4</v>
      </c>
    </row>
    <row r="74" spans="2:3" x14ac:dyDescent="0.3">
      <c r="B74">
        <v>26</v>
      </c>
      <c r="C74">
        <v>2</v>
      </c>
    </row>
    <row r="75" spans="2:3" x14ac:dyDescent="0.3">
      <c r="B75">
        <v>27</v>
      </c>
      <c r="C75">
        <v>4</v>
      </c>
    </row>
    <row r="76" spans="2:3" x14ac:dyDescent="0.3">
      <c r="B76">
        <v>28</v>
      </c>
      <c r="C76">
        <v>5</v>
      </c>
    </row>
    <row r="77" spans="2:3" x14ac:dyDescent="0.3">
      <c r="B77">
        <v>29</v>
      </c>
      <c r="C77">
        <v>3</v>
      </c>
    </row>
    <row r="78" spans="2:3" x14ac:dyDescent="0.3">
      <c r="B78">
        <v>30</v>
      </c>
      <c r="C78">
        <v>2</v>
      </c>
    </row>
    <row r="79" spans="2:3" x14ac:dyDescent="0.3">
      <c r="B79">
        <v>31</v>
      </c>
      <c r="C79">
        <v>7</v>
      </c>
    </row>
    <row r="80" spans="2:3" x14ac:dyDescent="0.3">
      <c r="B80">
        <v>32</v>
      </c>
      <c r="C80">
        <v>2</v>
      </c>
    </row>
    <row r="81" spans="2:3" x14ac:dyDescent="0.3">
      <c r="B81">
        <v>33</v>
      </c>
      <c r="C81">
        <v>3</v>
      </c>
    </row>
    <row r="82" spans="2:3" x14ac:dyDescent="0.3">
      <c r="B82">
        <v>34</v>
      </c>
      <c r="C82">
        <v>4</v>
      </c>
    </row>
    <row r="83" spans="2:3" x14ac:dyDescent="0.3">
      <c r="B83">
        <v>35</v>
      </c>
      <c r="C83">
        <v>5</v>
      </c>
    </row>
    <row r="84" spans="2:3" x14ac:dyDescent="0.3">
      <c r="B84">
        <v>36</v>
      </c>
      <c r="C84">
        <v>1</v>
      </c>
    </row>
    <row r="85" spans="2:3" x14ac:dyDescent="0.3">
      <c r="B85">
        <v>37</v>
      </c>
      <c r="C85">
        <v>6</v>
      </c>
    </row>
    <row r="86" spans="2:3" x14ac:dyDescent="0.3">
      <c r="B86">
        <v>38</v>
      </c>
      <c r="C86">
        <v>2</v>
      </c>
    </row>
    <row r="87" spans="2:3" x14ac:dyDescent="0.3">
      <c r="B87">
        <v>39</v>
      </c>
      <c r="C87">
        <v>4</v>
      </c>
    </row>
    <row r="88" spans="2:3" x14ac:dyDescent="0.3">
      <c r="B88">
        <v>40</v>
      </c>
      <c r="C88">
        <v>3</v>
      </c>
    </row>
    <row r="89" spans="2:3" x14ac:dyDescent="0.3">
      <c r="B89">
        <v>41</v>
      </c>
      <c r="C89">
        <v>5</v>
      </c>
    </row>
    <row r="90" spans="2:3" x14ac:dyDescent="0.3">
      <c r="B90">
        <v>42</v>
      </c>
      <c r="C90">
        <v>3</v>
      </c>
    </row>
    <row r="91" spans="2:3" x14ac:dyDescent="0.3">
      <c r="B91">
        <v>43</v>
      </c>
      <c r="C91">
        <v>2</v>
      </c>
    </row>
    <row r="92" spans="2:3" x14ac:dyDescent="0.3">
      <c r="B92">
        <v>44</v>
      </c>
      <c r="C92">
        <v>4</v>
      </c>
    </row>
    <row r="93" spans="2:3" x14ac:dyDescent="0.3">
      <c r="B93">
        <v>45</v>
      </c>
      <c r="C93">
        <v>2</v>
      </c>
    </row>
    <row r="94" spans="2:3" x14ac:dyDescent="0.3">
      <c r="B94">
        <v>46</v>
      </c>
      <c r="C94">
        <v>6</v>
      </c>
    </row>
    <row r="95" spans="2:3" x14ac:dyDescent="0.3">
      <c r="B95">
        <v>47</v>
      </c>
      <c r="C95">
        <v>3</v>
      </c>
    </row>
    <row r="96" spans="2:3" x14ac:dyDescent="0.3">
      <c r="B96">
        <v>48</v>
      </c>
      <c r="C96">
        <v>2</v>
      </c>
    </row>
    <row r="97" spans="2:3" x14ac:dyDescent="0.3">
      <c r="B97">
        <v>49</v>
      </c>
      <c r="C97">
        <v>4</v>
      </c>
    </row>
    <row r="98" spans="2:3" x14ac:dyDescent="0.3">
      <c r="B98">
        <v>50</v>
      </c>
      <c r="C9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EED7-B859-4ADB-B966-C4389665F773}">
  <dimension ref="A1:S773"/>
  <sheetViews>
    <sheetView topLeftCell="A424" zoomScale="102" zoomScaleNormal="102" workbookViewId="0">
      <selection activeCell="M767" sqref="M767"/>
    </sheetView>
  </sheetViews>
  <sheetFormatPr defaultRowHeight="14.4" x14ac:dyDescent="0.3"/>
  <cols>
    <col min="2" max="2" width="9.88671875" customWidth="1"/>
    <col min="3" max="3" width="12" customWidth="1"/>
    <col min="4" max="4" width="11.33203125" customWidth="1"/>
    <col min="5" max="5" width="22.6640625" bestFit="1" customWidth="1"/>
    <col min="6" max="6" width="11.77734375" customWidth="1"/>
    <col min="7" max="7" width="11.88671875" customWidth="1"/>
  </cols>
  <sheetData>
    <row r="1" spans="2:14" x14ac:dyDescent="0.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3" spans="2:14" x14ac:dyDescent="0.3">
      <c r="B3" t="s">
        <v>1</v>
      </c>
      <c r="C3" t="s">
        <v>2</v>
      </c>
    </row>
    <row r="4" spans="2:14" x14ac:dyDescent="0.3">
      <c r="B4">
        <v>1</v>
      </c>
      <c r="C4">
        <v>120</v>
      </c>
      <c r="E4" t="s">
        <v>3</v>
      </c>
      <c r="F4">
        <f>MAX(C4:C13)</f>
        <v>140</v>
      </c>
    </row>
    <row r="5" spans="2:14" x14ac:dyDescent="0.3">
      <c r="B5">
        <v>2</v>
      </c>
      <c r="C5">
        <v>110</v>
      </c>
      <c r="E5" t="s">
        <v>4</v>
      </c>
      <c r="F5">
        <f>MIN(C4:C13)</f>
        <v>105</v>
      </c>
    </row>
    <row r="6" spans="2:14" x14ac:dyDescent="0.3">
      <c r="B6">
        <v>3</v>
      </c>
      <c r="C6">
        <v>130</v>
      </c>
      <c r="E6" s="8" t="s">
        <v>5</v>
      </c>
      <c r="F6" s="8">
        <f>F4-F5</f>
        <v>35</v>
      </c>
      <c r="G6" s="1" t="s">
        <v>8</v>
      </c>
      <c r="H6" s="1"/>
      <c r="I6" s="1"/>
      <c r="J6" s="1"/>
      <c r="K6" s="1"/>
      <c r="L6" s="1"/>
      <c r="M6" s="1"/>
      <c r="N6" s="1"/>
    </row>
    <row r="7" spans="2:14" x14ac:dyDescent="0.3">
      <c r="B7">
        <v>4</v>
      </c>
      <c r="C7">
        <v>115</v>
      </c>
      <c r="E7" s="8" t="s">
        <v>6</v>
      </c>
      <c r="F7" s="8">
        <f>VAR(C4:C13)</f>
        <v>123.33333333333333</v>
      </c>
      <c r="G7" s="1" t="s">
        <v>9</v>
      </c>
      <c r="H7" s="1"/>
      <c r="I7" s="1"/>
      <c r="J7" s="1"/>
      <c r="K7" s="1"/>
      <c r="L7" s="1"/>
      <c r="M7" s="1"/>
      <c r="N7" s="1"/>
    </row>
    <row r="8" spans="2:14" x14ac:dyDescent="0.3">
      <c r="B8">
        <v>5</v>
      </c>
      <c r="C8">
        <v>125</v>
      </c>
      <c r="E8" s="8" t="s">
        <v>7</v>
      </c>
      <c r="F8" s="8">
        <f>STDEVA(C4:C13)</f>
        <v>11.105554165971787</v>
      </c>
      <c r="G8" s="1" t="s">
        <v>10</v>
      </c>
      <c r="H8" s="1"/>
      <c r="I8" s="1"/>
      <c r="J8" s="1"/>
      <c r="K8" s="1"/>
      <c r="L8" s="1"/>
      <c r="M8" s="1"/>
      <c r="N8" s="1"/>
    </row>
    <row r="9" spans="2:14" x14ac:dyDescent="0.3">
      <c r="B9">
        <v>6</v>
      </c>
      <c r="C9">
        <v>105</v>
      </c>
    </row>
    <row r="10" spans="2:14" x14ac:dyDescent="0.3">
      <c r="B10">
        <v>7</v>
      </c>
      <c r="C10">
        <v>135</v>
      </c>
    </row>
    <row r="11" spans="2:14" x14ac:dyDescent="0.3">
      <c r="B11">
        <v>8</v>
      </c>
      <c r="C11">
        <v>115</v>
      </c>
    </row>
    <row r="12" spans="2:14" x14ac:dyDescent="0.3">
      <c r="B12">
        <v>9</v>
      </c>
      <c r="C12">
        <v>125</v>
      </c>
    </row>
    <row r="13" spans="2:14" x14ac:dyDescent="0.3">
      <c r="B13">
        <v>10</v>
      </c>
      <c r="C13">
        <v>140</v>
      </c>
    </row>
    <row r="16" spans="2:14" ht="18" x14ac:dyDescent="0.35">
      <c r="B16" s="12" t="s">
        <v>33</v>
      </c>
    </row>
    <row r="17" spans="2:10" x14ac:dyDescent="0.3">
      <c r="C17" s="25" t="s">
        <v>34</v>
      </c>
      <c r="D17" s="25"/>
      <c r="E17" s="25"/>
      <c r="F17" s="25"/>
      <c r="G17" s="25"/>
      <c r="H17" s="25"/>
    </row>
    <row r="18" spans="2:10" x14ac:dyDescent="0.3">
      <c r="C18" s="4"/>
      <c r="D18" s="4"/>
      <c r="E18" s="4"/>
      <c r="F18" s="4"/>
      <c r="G18" s="4"/>
      <c r="H18" s="4"/>
    </row>
    <row r="19" spans="2:10" x14ac:dyDescent="0.3">
      <c r="B19" s="1" t="s">
        <v>41</v>
      </c>
      <c r="C19" s="1" t="s">
        <v>42</v>
      </c>
    </row>
    <row r="20" spans="2:10" x14ac:dyDescent="0.3">
      <c r="B20">
        <v>1</v>
      </c>
      <c r="C20">
        <v>500</v>
      </c>
    </row>
    <row r="21" spans="2:10" x14ac:dyDescent="0.3">
      <c r="B21">
        <v>2</v>
      </c>
      <c r="C21">
        <v>700</v>
      </c>
    </row>
    <row r="22" spans="2:10" x14ac:dyDescent="0.3">
      <c r="B22">
        <v>3</v>
      </c>
      <c r="C22">
        <v>400</v>
      </c>
      <c r="E22" t="s">
        <v>3</v>
      </c>
      <c r="F22">
        <f>MAX(C20:C49)</f>
        <v>800</v>
      </c>
    </row>
    <row r="23" spans="2:10" x14ac:dyDescent="0.3">
      <c r="B23">
        <v>4</v>
      </c>
      <c r="C23">
        <v>600</v>
      </c>
      <c r="E23" t="s">
        <v>4</v>
      </c>
      <c r="F23">
        <f>MIN(C20:C49)</f>
        <v>400</v>
      </c>
    </row>
    <row r="24" spans="2:10" ht="15.6" x14ac:dyDescent="0.3">
      <c r="B24">
        <v>5</v>
      </c>
      <c r="C24">
        <v>550</v>
      </c>
      <c r="E24" s="9" t="s">
        <v>5</v>
      </c>
      <c r="F24" s="9">
        <f>F22-F23</f>
        <v>400</v>
      </c>
      <c r="G24" s="3" t="s">
        <v>36</v>
      </c>
      <c r="H24" s="3"/>
      <c r="I24" s="3"/>
      <c r="J24" s="3"/>
    </row>
    <row r="25" spans="2:10" ht="15.6" x14ac:dyDescent="0.3">
      <c r="B25">
        <v>6</v>
      </c>
      <c r="C25">
        <v>750</v>
      </c>
      <c r="E25" s="9" t="s">
        <v>35</v>
      </c>
      <c r="F25" s="9">
        <f>VAR(C20:C49)</f>
        <v>13163.793103448275</v>
      </c>
      <c r="G25" s="3" t="s">
        <v>37</v>
      </c>
      <c r="H25" s="3"/>
      <c r="I25" s="3"/>
      <c r="J25" s="3"/>
    </row>
    <row r="26" spans="2:10" ht="15.6" x14ac:dyDescent="0.3">
      <c r="B26">
        <v>7</v>
      </c>
      <c r="C26">
        <v>650</v>
      </c>
      <c r="E26" s="9" t="s">
        <v>7</v>
      </c>
      <c r="F26" s="9">
        <f>STDEVA(C20:C49)</f>
        <v>114.73357443855863</v>
      </c>
      <c r="G26" s="3" t="s">
        <v>38</v>
      </c>
      <c r="H26" s="3"/>
      <c r="I26" s="3"/>
      <c r="J26" s="3"/>
    </row>
    <row r="27" spans="2:10" x14ac:dyDescent="0.3">
      <c r="B27">
        <v>8</v>
      </c>
      <c r="C27">
        <v>500</v>
      </c>
    </row>
    <row r="28" spans="2:10" x14ac:dyDescent="0.3">
      <c r="B28">
        <v>9</v>
      </c>
      <c r="C28">
        <v>600</v>
      </c>
    </row>
    <row r="29" spans="2:10" x14ac:dyDescent="0.3">
      <c r="B29">
        <v>10</v>
      </c>
      <c r="C29">
        <v>550</v>
      </c>
    </row>
    <row r="30" spans="2:10" x14ac:dyDescent="0.3">
      <c r="B30">
        <v>11</v>
      </c>
      <c r="C30">
        <v>800</v>
      </c>
    </row>
    <row r="31" spans="2:10" x14ac:dyDescent="0.3">
      <c r="B31">
        <v>12</v>
      </c>
      <c r="C31">
        <v>450</v>
      </c>
    </row>
    <row r="32" spans="2:10" x14ac:dyDescent="0.3">
      <c r="B32">
        <v>13</v>
      </c>
      <c r="C32">
        <v>700</v>
      </c>
    </row>
    <row r="33" spans="2:3" x14ac:dyDescent="0.3">
      <c r="B33">
        <v>14</v>
      </c>
      <c r="C33">
        <v>550</v>
      </c>
    </row>
    <row r="34" spans="2:3" x14ac:dyDescent="0.3">
      <c r="B34">
        <v>15</v>
      </c>
      <c r="C34">
        <v>600</v>
      </c>
    </row>
    <row r="35" spans="2:3" x14ac:dyDescent="0.3">
      <c r="B35">
        <v>16</v>
      </c>
      <c r="C35">
        <v>400</v>
      </c>
    </row>
    <row r="36" spans="2:3" x14ac:dyDescent="0.3">
      <c r="B36">
        <v>17</v>
      </c>
      <c r="C36">
        <v>650</v>
      </c>
    </row>
    <row r="37" spans="2:3" x14ac:dyDescent="0.3">
      <c r="B37">
        <v>18</v>
      </c>
      <c r="C37">
        <v>500</v>
      </c>
    </row>
    <row r="38" spans="2:3" x14ac:dyDescent="0.3">
      <c r="B38">
        <v>19</v>
      </c>
      <c r="C38">
        <v>750</v>
      </c>
    </row>
    <row r="39" spans="2:3" x14ac:dyDescent="0.3">
      <c r="B39">
        <v>20</v>
      </c>
      <c r="C39">
        <v>550</v>
      </c>
    </row>
    <row r="40" spans="2:3" x14ac:dyDescent="0.3">
      <c r="B40">
        <v>21</v>
      </c>
      <c r="C40">
        <v>700</v>
      </c>
    </row>
    <row r="41" spans="2:3" x14ac:dyDescent="0.3">
      <c r="B41">
        <v>22</v>
      </c>
      <c r="C41">
        <v>600</v>
      </c>
    </row>
    <row r="42" spans="2:3" x14ac:dyDescent="0.3">
      <c r="B42">
        <v>23</v>
      </c>
      <c r="C42">
        <v>500</v>
      </c>
    </row>
    <row r="43" spans="2:3" x14ac:dyDescent="0.3">
      <c r="B43">
        <v>24</v>
      </c>
      <c r="C43">
        <v>800</v>
      </c>
    </row>
    <row r="44" spans="2:3" x14ac:dyDescent="0.3">
      <c r="B44">
        <v>25</v>
      </c>
      <c r="C44">
        <v>550</v>
      </c>
    </row>
    <row r="45" spans="2:3" x14ac:dyDescent="0.3">
      <c r="B45">
        <v>26</v>
      </c>
      <c r="C45">
        <v>650</v>
      </c>
    </row>
    <row r="46" spans="2:3" x14ac:dyDescent="0.3">
      <c r="B46">
        <v>27</v>
      </c>
      <c r="C46">
        <v>400</v>
      </c>
    </row>
    <row r="47" spans="2:3" x14ac:dyDescent="0.3">
      <c r="B47">
        <v>28</v>
      </c>
      <c r="C47">
        <v>600</v>
      </c>
    </row>
    <row r="48" spans="2:3" x14ac:dyDescent="0.3">
      <c r="B48">
        <v>29</v>
      </c>
      <c r="C48">
        <v>750</v>
      </c>
    </row>
    <row r="49" spans="2:10" x14ac:dyDescent="0.3">
      <c r="B49">
        <v>30</v>
      </c>
      <c r="C49">
        <v>550</v>
      </c>
    </row>
    <row r="51" spans="2:10" ht="15.6" x14ac:dyDescent="0.3">
      <c r="B51" s="10" t="s">
        <v>39</v>
      </c>
    </row>
    <row r="52" spans="2:10" x14ac:dyDescent="0.3">
      <c r="C52" s="5" t="s">
        <v>40</v>
      </c>
      <c r="D52" s="5"/>
      <c r="E52" s="5"/>
      <c r="F52" s="5"/>
      <c r="G52" s="5"/>
    </row>
    <row r="54" spans="2:10" x14ac:dyDescent="0.3">
      <c r="B54" t="s">
        <v>43</v>
      </c>
      <c r="C54" s="26" t="s">
        <v>44</v>
      </c>
      <c r="D54" s="26"/>
    </row>
    <row r="55" spans="2:10" x14ac:dyDescent="0.3">
      <c r="B55">
        <v>1</v>
      </c>
      <c r="C55">
        <v>3</v>
      </c>
    </row>
    <row r="56" spans="2:10" x14ac:dyDescent="0.3">
      <c r="B56">
        <v>2</v>
      </c>
      <c r="C56">
        <v>5</v>
      </c>
      <c r="E56" t="s">
        <v>3</v>
      </c>
      <c r="F56">
        <f>MAX(C55:C104)</f>
        <v>7</v>
      </c>
    </row>
    <row r="57" spans="2:10" x14ac:dyDescent="0.3">
      <c r="B57">
        <v>3</v>
      </c>
      <c r="C57">
        <v>2</v>
      </c>
      <c r="E57" t="s">
        <v>4</v>
      </c>
      <c r="F57">
        <f>MIN(C55:C104)</f>
        <v>1</v>
      </c>
    </row>
    <row r="58" spans="2:10" ht="15.6" x14ac:dyDescent="0.3">
      <c r="B58">
        <v>4</v>
      </c>
      <c r="C58">
        <v>4</v>
      </c>
      <c r="E58" s="9" t="s">
        <v>5</v>
      </c>
      <c r="F58" s="9">
        <f>F56-F57</f>
        <v>6</v>
      </c>
      <c r="G58" s="3" t="s">
        <v>45</v>
      </c>
      <c r="H58" s="3"/>
      <c r="I58" s="3"/>
      <c r="J58" s="3"/>
    </row>
    <row r="59" spans="2:10" ht="15.6" x14ac:dyDescent="0.3">
      <c r="B59">
        <v>5</v>
      </c>
      <c r="C59">
        <v>6</v>
      </c>
      <c r="E59" s="9" t="s">
        <v>35</v>
      </c>
      <c r="F59" s="9">
        <f>VAR(C55:C104)</f>
        <v>2.3363265306122454</v>
      </c>
      <c r="G59" s="3" t="s">
        <v>46</v>
      </c>
      <c r="H59" s="3"/>
      <c r="I59" s="3"/>
      <c r="J59" s="3"/>
    </row>
    <row r="60" spans="2:10" ht="15.6" x14ac:dyDescent="0.3">
      <c r="B60">
        <v>6</v>
      </c>
      <c r="C60">
        <v>2</v>
      </c>
      <c r="E60" s="9" t="s">
        <v>7</v>
      </c>
      <c r="F60" s="9">
        <f>STDEVA(C55:C104)</f>
        <v>1.5285046714394579</v>
      </c>
      <c r="G60" s="3" t="s">
        <v>47</v>
      </c>
      <c r="H60" s="3"/>
      <c r="I60" s="3"/>
      <c r="J60" s="3"/>
    </row>
    <row r="61" spans="2:10" x14ac:dyDescent="0.3">
      <c r="B61">
        <v>7</v>
      </c>
      <c r="C61">
        <v>3</v>
      </c>
    </row>
    <row r="62" spans="2:10" x14ac:dyDescent="0.3">
      <c r="B62">
        <v>8</v>
      </c>
      <c r="C62">
        <v>4</v>
      </c>
    </row>
    <row r="63" spans="2:10" x14ac:dyDescent="0.3">
      <c r="B63">
        <v>9</v>
      </c>
      <c r="C63">
        <v>2</v>
      </c>
    </row>
    <row r="64" spans="2:10" x14ac:dyDescent="0.3">
      <c r="B64">
        <v>10</v>
      </c>
      <c r="C64">
        <v>5</v>
      </c>
    </row>
    <row r="65" spans="2:3" x14ac:dyDescent="0.3">
      <c r="B65">
        <v>11</v>
      </c>
      <c r="C65">
        <v>7</v>
      </c>
    </row>
    <row r="66" spans="2:3" x14ac:dyDescent="0.3">
      <c r="B66">
        <v>12</v>
      </c>
      <c r="C66">
        <v>2</v>
      </c>
    </row>
    <row r="67" spans="2:3" x14ac:dyDescent="0.3">
      <c r="B67">
        <v>13</v>
      </c>
      <c r="C67">
        <v>3</v>
      </c>
    </row>
    <row r="68" spans="2:3" x14ac:dyDescent="0.3">
      <c r="B68">
        <v>14</v>
      </c>
      <c r="C68">
        <v>4</v>
      </c>
    </row>
    <row r="69" spans="2:3" x14ac:dyDescent="0.3">
      <c r="B69">
        <v>15</v>
      </c>
      <c r="C69">
        <v>2</v>
      </c>
    </row>
    <row r="70" spans="2:3" x14ac:dyDescent="0.3">
      <c r="B70">
        <v>16</v>
      </c>
      <c r="C70">
        <v>4</v>
      </c>
    </row>
    <row r="71" spans="2:3" x14ac:dyDescent="0.3">
      <c r="B71">
        <v>17</v>
      </c>
      <c r="C71">
        <v>2</v>
      </c>
    </row>
    <row r="72" spans="2:3" x14ac:dyDescent="0.3">
      <c r="B72">
        <v>18</v>
      </c>
      <c r="C72">
        <v>3</v>
      </c>
    </row>
    <row r="73" spans="2:3" x14ac:dyDescent="0.3">
      <c r="B73">
        <v>19</v>
      </c>
      <c r="C73">
        <v>5</v>
      </c>
    </row>
    <row r="74" spans="2:3" x14ac:dyDescent="0.3">
      <c r="B74">
        <v>20</v>
      </c>
      <c r="C74">
        <v>6</v>
      </c>
    </row>
    <row r="75" spans="2:3" x14ac:dyDescent="0.3">
      <c r="B75">
        <v>21</v>
      </c>
      <c r="C75">
        <v>3</v>
      </c>
    </row>
    <row r="76" spans="2:3" x14ac:dyDescent="0.3">
      <c r="B76">
        <v>22</v>
      </c>
      <c r="C76">
        <v>2</v>
      </c>
    </row>
    <row r="77" spans="2:3" x14ac:dyDescent="0.3">
      <c r="B77">
        <v>23</v>
      </c>
      <c r="C77">
        <v>1</v>
      </c>
    </row>
    <row r="78" spans="2:3" x14ac:dyDescent="0.3">
      <c r="B78">
        <v>24</v>
      </c>
      <c r="C78">
        <v>4</v>
      </c>
    </row>
    <row r="79" spans="2:3" x14ac:dyDescent="0.3">
      <c r="B79">
        <v>25</v>
      </c>
      <c r="C79">
        <v>2</v>
      </c>
    </row>
    <row r="80" spans="2:3" x14ac:dyDescent="0.3">
      <c r="B80">
        <v>26</v>
      </c>
      <c r="C80">
        <v>4</v>
      </c>
    </row>
    <row r="81" spans="2:3" x14ac:dyDescent="0.3">
      <c r="B81">
        <v>27</v>
      </c>
      <c r="C81">
        <v>5</v>
      </c>
    </row>
    <row r="82" spans="2:3" x14ac:dyDescent="0.3">
      <c r="B82">
        <v>28</v>
      </c>
      <c r="C82">
        <v>3</v>
      </c>
    </row>
    <row r="83" spans="2:3" x14ac:dyDescent="0.3">
      <c r="B83">
        <v>29</v>
      </c>
      <c r="C83">
        <v>2</v>
      </c>
    </row>
    <row r="84" spans="2:3" x14ac:dyDescent="0.3">
      <c r="B84">
        <v>30</v>
      </c>
      <c r="C84">
        <v>7</v>
      </c>
    </row>
    <row r="85" spans="2:3" x14ac:dyDescent="0.3">
      <c r="B85">
        <v>31</v>
      </c>
      <c r="C85">
        <v>2</v>
      </c>
    </row>
    <row r="86" spans="2:3" x14ac:dyDescent="0.3">
      <c r="B86">
        <v>32</v>
      </c>
      <c r="C86">
        <v>3</v>
      </c>
    </row>
    <row r="87" spans="2:3" x14ac:dyDescent="0.3">
      <c r="B87">
        <v>33</v>
      </c>
      <c r="C87">
        <v>4</v>
      </c>
    </row>
    <row r="88" spans="2:3" x14ac:dyDescent="0.3">
      <c r="B88">
        <v>34</v>
      </c>
      <c r="C88">
        <v>5</v>
      </c>
    </row>
    <row r="89" spans="2:3" x14ac:dyDescent="0.3">
      <c r="B89">
        <v>35</v>
      </c>
      <c r="C89">
        <v>1</v>
      </c>
    </row>
    <row r="90" spans="2:3" x14ac:dyDescent="0.3">
      <c r="B90">
        <v>36</v>
      </c>
      <c r="C90">
        <v>6</v>
      </c>
    </row>
    <row r="91" spans="2:3" x14ac:dyDescent="0.3">
      <c r="B91">
        <v>37</v>
      </c>
      <c r="C91">
        <v>2</v>
      </c>
    </row>
    <row r="92" spans="2:3" x14ac:dyDescent="0.3">
      <c r="B92">
        <v>38</v>
      </c>
      <c r="C92">
        <v>4</v>
      </c>
    </row>
    <row r="93" spans="2:3" x14ac:dyDescent="0.3">
      <c r="B93">
        <v>39</v>
      </c>
      <c r="C93">
        <v>3</v>
      </c>
    </row>
    <row r="94" spans="2:3" x14ac:dyDescent="0.3">
      <c r="B94">
        <v>40</v>
      </c>
      <c r="C94">
        <v>5</v>
      </c>
    </row>
    <row r="95" spans="2:3" x14ac:dyDescent="0.3">
      <c r="B95">
        <v>41</v>
      </c>
      <c r="C95">
        <v>3</v>
      </c>
    </row>
    <row r="96" spans="2:3" x14ac:dyDescent="0.3">
      <c r="B96">
        <v>42</v>
      </c>
      <c r="C96">
        <v>2</v>
      </c>
    </row>
    <row r="97" spans="2:12" x14ac:dyDescent="0.3">
      <c r="B97">
        <v>43</v>
      </c>
      <c r="C97">
        <v>4</v>
      </c>
    </row>
    <row r="98" spans="2:12" x14ac:dyDescent="0.3">
      <c r="B98">
        <v>44</v>
      </c>
      <c r="C98">
        <v>2</v>
      </c>
    </row>
    <row r="99" spans="2:12" x14ac:dyDescent="0.3">
      <c r="B99">
        <v>45</v>
      </c>
      <c r="C99">
        <v>6</v>
      </c>
    </row>
    <row r="100" spans="2:12" x14ac:dyDescent="0.3">
      <c r="B100">
        <v>46</v>
      </c>
      <c r="C100">
        <v>3</v>
      </c>
    </row>
    <row r="101" spans="2:12" x14ac:dyDescent="0.3">
      <c r="B101">
        <v>47</v>
      </c>
      <c r="C101">
        <v>2</v>
      </c>
    </row>
    <row r="102" spans="2:12" x14ac:dyDescent="0.3">
      <c r="B102">
        <v>48</v>
      </c>
      <c r="C102">
        <v>4</v>
      </c>
    </row>
    <row r="103" spans="2:12" x14ac:dyDescent="0.3">
      <c r="B103">
        <v>49</v>
      </c>
      <c r="C103">
        <v>5</v>
      </c>
    </row>
    <row r="104" spans="2:12" x14ac:dyDescent="0.3">
      <c r="B104">
        <v>50</v>
      </c>
      <c r="C104">
        <v>3</v>
      </c>
      <c r="H104" s="4"/>
    </row>
    <row r="107" spans="2:12" x14ac:dyDescent="0.3">
      <c r="B107" s="11" t="s">
        <v>48</v>
      </c>
    </row>
    <row r="108" spans="2:12" x14ac:dyDescent="0.3">
      <c r="C108" s="6" t="s">
        <v>49</v>
      </c>
      <c r="D108" s="6"/>
      <c r="E108" s="6"/>
      <c r="F108" s="6"/>
      <c r="G108" s="6"/>
      <c r="H108" s="6"/>
      <c r="I108" s="6"/>
      <c r="J108" s="6"/>
    </row>
    <row r="110" spans="2:12" x14ac:dyDescent="0.3">
      <c r="B110" t="s">
        <v>50</v>
      </c>
      <c r="C110" t="s">
        <v>51</v>
      </c>
    </row>
    <row r="111" spans="2:12" x14ac:dyDescent="0.3">
      <c r="B111">
        <v>1</v>
      </c>
      <c r="C111">
        <v>120</v>
      </c>
    </row>
    <row r="112" spans="2:12" x14ac:dyDescent="0.3">
      <c r="B112">
        <v>2</v>
      </c>
      <c r="C112">
        <v>150</v>
      </c>
      <c r="E112" s="7" t="s">
        <v>17</v>
      </c>
      <c r="F112" s="7">
        <f>AVERAGE(C111:C122)</f>
        <v>132.5</v>
      </c>
      <c r="G112" s="1" t="s">
        <v>52</v>
      </c>
      <c r="H112" s="1"/>
      <c r="I112" s="1"/>
      <c r="J112" s="1"/>
      <c r="K112" s="1"/>
      <c r="L112" s="1"/>
    </row>
    <row r="113" spans="2:12" x14ac:dyDescent="0.3">
      <c r="B113">
        <v>3</v>
      </c>
      <c r="C113">
        <v>110</v>
      </c>
      <c r="E113" t="s">
        <v>3</v>
      </c>
      <c r="F113">
        <f>MAX(C111:C122)</f>
        <v>155</v>
      </c>
    </row>
    <row r="114" spans="2:12" x14ac:dyDescent="0.3">
      <c r="B114">
        <v>4</v>
      </c>
      <c r="C114">
        <v>135</v>
      </c>
      <c r="E114" t="s">
        <v>4</v>
      </c>
      <c r="F114">
        <f>MIN(C111:C122)</f>
        <v>110</v>
      </c>
    </row>
    <row r="115" spans="2:12" x14ac:dyDescent="0.3">
      <c r="B115">
        <v>5</v>
      </c>
      <c r="C115">
        <v>125</v>
      </c>
      <c r="E115" s="8" t="s">
        <v>5</v>
      </c>
      <c r="F115" s="8">
        <f>F113-F114</f>
        <v>45</v>
      </c>
      <c r="G115" s="1" t="s">
        <v>53</v>
      </c>
      <c r="H115" s="1"/>
      <c r="I115" s="1"/>
      <c r="J115" s="1"/>
      <c r="K115" s="1"/>
      <c r="L115" s="1"/>
    </row>
    <row r="116" spans="2:12" x14ac:dyDescent="0.3">
      <c r="B116">
        <v>6</v>
      </c>
      <c r="C116">
        <v>140</v>
      </c>
    </row>
    <row r="117" spans="2:12" x14ac:dyDescent="0.3">
      <c r="B117">
        <v>7</v>
      </c>
      <c r="C117">
        <v>130</v>
      </c>
    </row>
    <row r="118" spans="2:12" x14ac:dyDescent="0.3">
      <c r="B118">
        <v>8</v>
      </c>
      <c r="C118">
        <v>155</v>
      </c>
    </row>
    <row r="119" spans="2:12" x14ac:dyDescent="0.3">
      <c r="B119">
        <v>9</v>
      </c>
      <c r="C119">
        <v>115</v>
      </c>
    </row>
    <row r="120" spans="2:12" x14ac:dyDescent="0.3">
      <c r="B120">
        <v>10</v>
      </c>
      <c r="C120">
        <v>145</v>
      </c>
    </row>
    <row r="121" spans="2:12" x14ac:dyDescent="0.3">
      <c r="B121">
        <v>11</v>
      </c>
      <c r="C121">
        <v>135</v>
      </c>
    </row>
    <row r="122" spans="2:12" x14ac:dyDescent="0.3">
      <c r="B122">
        <v>12</v>
      </c>
      <c r="C122">
        <v>130</v>
      </c>
    </row>
    <row r="124" spans="2:12" ht="15.6" x14ac:dyDescent="0.3">
      <c r="B124" s="10" t="s">
        <v>54</v>
      </c>
    </row>
    <row r="125" spans="2:12" x14ac:dyDescent="0.3">
      <c r="C125" s="5" t="s">
        <v>55</v>
      </c>
      <c r="D125" s="5"/>
      <c r="E125" s="5"/>
      <c r="F125" s="5"/>
      <c r="G125" s="5"/>
    </row>
    <row r="127" spans="2:12" x14ac:dyDescent="0.3">
      <c r="B127" t="s">
        <v>56</v>
      </c>
      <c r="C127" t="s">
        <v>57</v>
      </c>
    </row>
    <row r="128" spans="2:12" x14ac:dyDescent="0.3">
      <c r="B128">
        <v>1</v>
      </c>
      <c r="C128">
        <v>8</v>
      </c>
    </row>
    <row r="129" spans="2:12" x14ac:dyDescent="0.3">
      <c r="B129">
        <v>2</v>
      </c>
      <c r="C129">
        <v>7</v>
      </c>
      <c r="E129" s="8" t="s">
        <v>17</v>
      </c>
      <c r="F129" s="8">
        <f>AVERAGE(C128:C177)</f>
        <v>7.5</v>
      </c>
      <c r="G129" s="1" t="s">
        <v>58</v>
      </c>
      <c r="H129" s="1"/>
      <c r="I129" s="1"/>
      <c r="J129" s="1"/>
      <c r="K129" s="1"/>
      <c r="L129" s="1"/>
    </row>
    <row r="130" spans="2:12" x14ac:dyDescent="0.3">
      <c r="B130">
        <v>3</v>
      </c>
      <c r="C130">
        <v>9</v>
      </c>
      <c r="E130" s="8" t="s">
        <v>7</v>
      </c>
      <c r="F130" s="8">
        <f>STDEVA(C128:C177)</f>
        <v>1.0350983390135313</v>
      </c>
      <c r="G130" s="1" t="s">
        <v>59</v>
      </c>
      <c r="H130" s="1"/>
      <c r="I130" s="1"/>
      <c r="J130" s="1"/>
      <c r="K130" s="1"/>
      <c r="L130" s="1"/>
    </row>
    <row r="131" spans="2:12" x14ac:dyDescent="0.3">
      <c r="B131">
        <v>4</v>
      </c>
      <c r="C131">
        <v>6</v>
      </c>
    </row>
    <row r="132" spans="2:12" x14ac:dyDescent="0.3">
      <c r="B132">
        <v>5</v>
      </c>
      <c r="C132">
        <v>7</v>
      </c>
    </row>
    <row r="133" spans="2:12" x14ac:dyDescent="0.3">
      <c r="B133">
        <v>6</v>
      </c>
      <c r="C133">
        <v>8</v>
      </c>
    </row>
    <row r="134" spans="2:12" x14ac:dyDescent="0.3">
      <c r="B134">
        <v>7</v>
      </c>
      <c r="C134">
        <v>9</v>
      </c>
    </row>
    <row r="135" spans="2:12" x14ac:dyDescent="0.3">
      <c r="B135">
        <v>8</v>
      </c>
      <c r="C135">
        <v>8</v>
      </c>
    </row>
    <row r="136" spans="2:12" x14ac:dyDescent="0.3">
      <c r="B136">
        <v>9</v>
      </c>
      <c r="C136">
        <v>7</v>
      </c>
    </row>
    <row r="137" spans="2:12" x14ac:dyDescent="0.3">
      <c r="B137">
        <v>10</v>
      </c>
      <c r="C137">
        <v>6</v>
      </c>
    </row>
    <row r="138" spans="2:12" x14ac:dyDescent="0.3">
      <c r="B138">
        <v>11</v>
      </c>
      <c r="C138">
        <v>8</v>
      </c>
    </row>
    <row r="139" spans="2:12" x14ac:dyDescent="0.3">
      <c r="B139">
        <v>12</v>
      </c>
      <c r="C139">
        <v>9</v>
      </c>
    </row>
    <row r="140" spans="2:12" x14ac:dyDescent="0.3">
      <c r="B140">
        <v>13</v>
      </c>
      <c r="C140">
        <v>7</v>
      </c>
    </row>
    <row r="141" spans="2:12" x14ac:dyDescent="0.3">
      <c r="B141">
        <v>14</v>
      </c>
      <c r="C141">
        <v>8</v>
      </c>
    </row>
    <row r="142" spans="2:12" x14ac:dyDescent="0.3">
      <c r="B142">
        <v>15</v>
      </c>
      <c r="C142">
        <v>7</v>
      </c>
    </row>
    <row r="143" spans="2:12" x14ac:dyDescent="0.3">
      <c r="B143">
        <v>16</v>
      </c>
      <c r="C143">
        <v>6</v>
      </c>
    </row>
    <row r="144" spans="2:12" x14ac:dyDescent="0.3">
      <c r="B144">
        <v>17</v>
      </c>
      <c r="C144">
        <v>8</v>
      </c>
    </row>
    <row r="145" spans="2:3" x14ac:dyDescent="0.3">
      <c r="B145">
        <v>18</v>
      </c>
      <c r="C145">
        <v>9</v>
      </c>
    </row>
    <row r="146" spans="2:3" x14ac:dyDescent="0.3">
      <c r="B146">
        <v>19</v>
      </c>
      <c r="C146">
        <v>6</v>
      </c>
    </row>
    <row r="147" spans="2:3" x14ac:dyDescent="0.3">
      <c r="B147">
        <v>20</v>
      </c>
      <c r="C147">
        <v>7</v>
      </c>
    </row>
    <row r="148" spans="2:3" x14ac:dyDescent="0.3">
      <c r="B148">
        <v>21</v>
      </c>
      <c r="C148">
        <v>8</v>
      </c>
    </row>
    <row r="149" spans="2:3" x14ac:dyDescent="0.3">
      <c r="B149">
        <v>22</v>
      </c>
      <c r="C149">
        <v>9</v>
      </c>
    </row>
    <row r="150" spans="2:3" x14ac:dyDescent="0.3">
      <c r="B150">
        <v>23</v>
      </c>
      <c r="C150">
        <v>7</v>
      </c>
    </row>
    <row r="151" spans="2:3" x14ac:dyDescent="0.3">
      <c r="B151">
        <v>24</v>
      </c>
      <c r="C151">
        <v>6</v>
      </c>
    </row>
    <row r="152" spans="2:3" x14ac:dyDescent="0.3">
      <c r="B152">
        <v>25</v>
      </c>
      <c r="C152">
        <v>7</v>
      </c>
    </row>
    <row r="153" spans="2:3" x14ac:dyDescent="0.3">
      <c r="B153">
        <v>26</v>
      </c>
      <c r="C153">
        <v>8</v>
      </c>
    </row>
    <row r="154" spans="2:3" x14ac:dyDescent="0.3">
      <c r="B154">
        <v>27</v>
      </c>
      <c r="C154">
        <v>9</v>
      </c>
    </row>
    <row r="155" spans="2:3" x14ac:dyDescent="0.3">
      <c r="B155">
        <v>28</v>
      </c>
      <c r="C155">
        <v>8</v>
      </c>
    </row>
    <row r="156" spans="2:3" x14ac:dyDescent="0.3">
      <c r="B156">
        <v>29</v>
      </c>
      <c r="C156">
        <v>7</v>
      </c>
    </row>
    <row r="157" spans="2:3" x14ac:dyDescent="0.3">
      <c r="B157">
        <v>30</v>
      </c>
      <c r="C157">
        <v>6</v>
      </c>
    </row>
    <row r="158" spans="2:3" x14ac:dyDescent="0.3">
      <c r="B158">
        <v>31</v>
      </c>
      <c r="C158">
        <v>9</v>
      </c>
    </row>
    <row r="159" spans="2:3" x14ac:dyDescent="0.3">
      <c r="B159">
        <v>32</v>
      </c>
      <c r="C159">
        <v>8</v>
      </c>
    </row>
    <row r="160" spans="2:3" x14ac:dyDescent="0.3">
      <c r="B160">
        <v>33</v>
      </c>
      <c r="C160">
        <v>7</v>
      </c>
    </row>
    <row r="161" spans="2:3" x14ac:dyDescent="0.3">
      <c r="B161">
        <v>34</v>
      </c>
      <c r="C161">
        <v>6</v>
      </c>
    </row>
    <row r="162" spans="2:3" x14ac:dyDescent="0.3">
      <c r="B162">
        <v>35</v>
      </c>
      <c r="C162">
        <v>8</v>
      </c>
    </row>
    <row r="163" spans="2:3" x14ac:dyDescent="0.3">
      <c r="B163">
        <v>36</v>
      </c>
      <c r="C163">
        <v>9</v>
      </c>
    </row>
    <row r="164" spans="2:3" x14ac:dyDescent="0.3">
      <c r="B164">
        <v>37</v>
      </c>
      <c r="C164">
        <v>7</v>
      </c>
    </row>
    <row r="165" spans="2:3" x14ac:dyDescent="0.3">
      <c r="B165">
        <v>38</v>
      </c>
      <c r="C165">
        <v>8</v>
      </c>
    </row>
    <row r="166" spans="2:3" x14ac:dyDescent="0.3">
      <c r="B166">
        <v>39</v>
      </c>
      <c r="C166">
        <v>7</v>
      </c>
    </row>
    <row r="167" spans="2:3" x14ac:dyDescent="0.3">
      <c r="B167">
        <v>40</v>
      </c>
      <c r="C167">
        <v>6</v>
      </c>
    </row>
    <row r="168" spans="2:3" x14ac:dyDescent="0.3">
      <c r="B168">
        <v>41</v>
      </c>
      <c r="C168">
        <v>9</v>
      </c>
    </row>
    <row r="169" spans="2:3" x14ac:dyDescent="0.3">
      <c r="B169">
        <v>42</v>
      </c>
      <c r="C169">
        <v>8</v>
      </c>
    </row>
    <row r="170" spans="2:3" x14ac:dyDescent="0.3">
      <c r="B170">
        <v>43</v>
      </c>
      <c r="C170">
        <v>7</v>
      </c>
    </row>
    <row r="171" spans="2:3" x14ac:dyDescent="0.3">
      <c r="B171">
        <v>44</v>
      </c>
      <c r="C171">
        <v>6</v>
      </c>
    </row>
    <row r="172" spans="2:3" x14ac:dyDescent="0.3">
      <c r="B172">
        <v>45</v>
      </c>
      <c r="C172">
        <v>7</v>
      </c>
    </row>
    <row r="173" spans="2:3" x14ac:dyDescent="0.3">
      <c r="B173">
        <v>46</v>
      </c>
      <c r="C173">
        <v>8</v>
      </c>
    </row>
    <row r="174" spans="2:3" x14ac:dyDescent="0.3">
      <c r="B174">
        <v>47</v>
      </c>
      <c r="C174">
        <v>9</v>
      </c>
    </row>
    <row r="175" spans="2:3" x14ac:dyDescent="0.3">
      <c r="B175">
        <v>48</v>
      </c>
      <c r="C175">
        <v>8</v>
      </c>
    </row>
    <row r="176" spans="2:3" x14ac:dyDescent="0.3">
      <c r="B176">
        <v>49</v>
      </c>
      <c r="C176">
        <v>7</v>
      </c>
    </row>
    <row r="177" spans="2:14" x14ac:dyDescent="0.3">
      <c r="B177">
        <v>50</v>
      </c>
      <c r="C177">
        <v>6</v>
      </c>
    </row>
    <row r="179" spans="2:14" ht="15.6" x14ac:dyDescent="0.3">
      <c r="B179" s="10" t="s">
        <v>60</v>
      </c>
    </row>
    <row r="180" spans="2:14" x14ac:dyDescent="0.3">
      <c r="C180" s="5" t="s">
        <v>61</v>
      </c>
      <c r="D180" s="5"/>
      <c r="E180" s="5"/>
      <c r="F180" s="5"/>
      <c r="G180" s="5"/>
      <c r="H180" s="5"/>
      <c r="I180" s="5"/>
      <c r="J180" s="5"/>
      <c r="K180" s="5"/>
    </row>
    <row r="182" spans="2:14" x14ac:dyDescent="0.3">
      <c r="B182" t="s">
        <v>62</v>
      </c>
      <c r="C182" t="s">
        <v>63</v>
      </c>
      <c r="E182" t="s">
        <v>64</v>
      </c>
      <c r="F182">
        <f>MAX(C183:C282)</f>
        <v>27</v>
      </c>
    </row>
    <row r="183" spans="2:14" x14ac:dyDescent="0.3">
      <c r="B183">
        <v>1</v>
      </c>
      <c r="C183">
        <v>10</v>
      </c>
      <c r="E183" t="s">
        <v>4</v>
      </c>
      <c r="F183">
        <f>MIN(C183:C282)</f>
        <v>8</v>
      </c>
    </row>
    <row r="184" spans="2:14" x14ac:dyDescent="0.3">
      <c r="B184">
        <v>2</v>
      </c>
      <c r="C184">
        <v>15</v>
      </c>
      <c r="E184" s="8" t="s">
        <v>17</v>
      </c>
      <c r="F184" s="8">
        <f>AVERAGE(C183:C282)</f>
        <v>16.72</v>
      </c>
      <c r="G184" s="1" t="s">
        <v>65</v>
      </c>
      <c r="H184" s="1"/>
      <c r="I184" s="1"/>
      <c r="J184" s="1"/>
      <c r="K184" s="1"/>
      <c r="L184" s="1"/>
      <c r="M184" s="1"/>
      <c r="N184" s="1"/>
    </row>
    <row r="185" spans="2:14" x14ac:dyDescent="0.3">
      <c r="B185">
        <v>3</v>
      </c>
      <c r="C185">
        <v>12</v>
      </c>
      <c r="E185" s="8" t="s">
        <v>5</v>
      </c>
      <c r="F185" s="8">
        <f>F182-F183</f>
        <v>19</v>
      </c>
      <c r="G185" s="1" t="s">
        <v>66</v>
      </c>
      <c r="H185" s="1"/>
      <c r="I185" s="1"/>
      <c r="J185" s="1"/>
      <c r="K185" s="1"/>
      <c r="L185" s="1"/>
      <c r="M185" s="1"/>
      <c r="N185" s="1"/>
    </row>
    <row r="186" spans="2:14" x14ac:dyDescent="0.3">
      <c r="B186">
        <v>4</v>
      </c>
      <c r="C186">
        <v>20</v>
      </c>
      <c r="E186" s="8" t="s">
        <v>7</v>
      </c>
      <c r="F186" s="8">
        <f>STDEVA(C183:C282)</f>
        <v>4.1465088150799048</v>
      </c>
      <c r="G186" s="1" t="s">
        <v>67</v>
      </c>
      <c r="H186" s="1"/>
      <c r="I186" s="1"/>
      <c r="J186" s="1"/>
      <c r="K186" s="1"/>
      <c r="L186" s="1"/>
      <c r="M186" s="1"/>
      <c r="N186" s="1"/>
    </row>
    <row r="187" spans="2:14" x14ac:dyDescent="0.3">
      <c r="B187">
        <v>5</v>
      </c>
      <c r="C187">
        <v>25</v>
      </c>
    </row>
    <row r="188" spans="2:14" x14ac:dyDescent="0.3">
      <c r="B188">
        <v>6</v>
      </c>
      <c r="C188">
        <v>8</v>
      </c>
    </row>
    <row r="189" spans="2:14" x14ac:dyDescent="0.3">
      <c r="B189">
        <v>7</v>
      </c>
      <c r="C189">
        <v>14</v>
      </c>
    </row>
    <row r="190" spans="2:14" x14ac:dyDescent="0.3">
      <c r="B190">
        <v>8</v>
      </c>
      <c r="C190">
        <v>16</v>
      </c>
    </row>
    <row r="191" spans="2:14" x14ac:dyDescent="0.3">
      <c r="B191">
        <v>9</v>
      </c>
      <c r="C191">
        <v>22</v>
      </c>
    </row>
    <row r="192" spans="2:14" x14ac:dyDescent="0.3">
      <c r="B192">
        <v>10</v>
      </c>
      <c r="C192">
        <v>9</v>
      </c>
    </row>
    <row r="193" spans="2:3" x14ac:dyDescent="0.3">
      <c r="B193">
        <v>11</v>
      </c>
      <c r="C193">
        <v>17</v>
      </c>
    </row>
    <row r="194" spans="2:3" x14ac:dyDescent="0.3">
      <c r="B194">
        <v>12</v>
      </c>
      <c r="C194">
        <v>11</v>
      </c>
    </row>
    <row r="195" spans="2:3" x14ac:dyDescent="0.3">
      <c r="B195">
        <v>13</v>
      </c>
      <c r="C195">
        <v>13</v>
      </c>
    </row>
    <row r="196" spans="2:3" x14ac:dyDescent="0.3">
      <c r="B196">
        <v>14</v>
      </c>
      <c r="C196">
        <v>19</v>
      </c>
    </row>
    <row r="197" spans="2:3" x14ac:dyDescent="0.3">
      <c r="B197">
        <v>15</v>
      </c>
      <c r="C197">
        <v>23</v>
      </c>
    </row>
    <row r="198" spans="2:3" x14ac:dyDescent="0.3">
      <c r="B198">
        <v>16</v>
      </c>
      <c r="C198">
        <v>21</v>
      </c>
    </row>
    <row r="199" spans="2:3" x14ac:dyDescent="0.3">
      <c r="B199">
        <v>17</v>
      </c>
      <c r="C199">
        <v>16</v>
      </c>
    </row>
    <row r="200" spans="2:3" x14ac:dyDescent="0.3">
      <c r="B200">
        <v>18</v>
      </c>
      <c r="C200">
        <v>24</v>
      </c>
    </row>
    <row r="201" spans="2:3" x14ac:dyDescent="0.3">
      <c r="B201">
        <v>19</v>
      </c>
      <c r="C201">
        <v>27</v>
      </c>
    </row>
    <row r="202" spans="2:3" x14ac:dyDescent="0.3">
      <c r="B202">
        <v>20</v>
      </c>
      <c r="C202">
        <v>13</v>
      </c>
    </row>
    <row r="203" spans="2:3" x14ac:dyDescent="0.3">
      <c r="B203">
        <v>21</v>
      </c>
      <c r="C203">
        <v>10</v>
      </c>
    </row>
    <row r="204" spans="2:3" x14ac:dyDescent="0.3">
      <c r="B204">
        <v>22</v>
      </c>
      <c r="C204">
        <v>18</v>
      </c>
    </row>
    <row r="205" spans="2:3" x14ac:dyDescent="0.3">
      <c r="B205">
        <v>23</v>
      </c>
      <c r="C205">
        <v>16</v>
      </c>
    </row>
    <row r="206" spans="2:3" x14ac:dyDescent="0.3">
      <c r="B206">
        <v>24</v>
      </c>
      <c r="C206">
        <v>12</v>
      </c>
    </row>
    <row r="207" spans="2:3" x14ac:dyDescent="0.3">
      <c r="B207">
        <v>25</v>
      </c>
      <c r="C207">
        <v>14</v>
      </c>
    </row>
    <row r="208" spans="2:3" x14ac:dyDescent="0.3">
      <c r="B208">
        <v>26</v>
      </c>
      <c r="C208">
        <v>19</v>
      </c>
    </row>
    <row r="209" spans="2:3" x14ac:dyDescent="0.3">
      <c r="B209">
        <v>27</v>
      </c>
      <c r="C209">
        <v>21</v>
      </c>
    </row>
    <row r="210" spans="2:3" x14ac:dyDescent="0.3">
      <c r="B210">
        <v>28</v>
      </c>
      <c r="C210">
        <v>11</v>
      </c>
    </row>
    <row r="211" spans="2:3" x14ac:dyDescent="0.3">
      <c r="B211">
        <v>29</v>
      </c>
      <c r="C211">
        <v>17</v>
      </c>
    </row>
    <row r="212" spans="2:3" x14ac:dyDescent="0.3">
      <c r="B212">
        <v>30</v>
      </c>
      <c r="C212">
        <v>15</v>
      </c>
    </row>
    <row r="213" spans="2:3" x14ac:dyDescent="0.3">
      <c r="B213">
        <v>31</v>
      </c>
      <c r="C213">
        <v>20</v>
      </c>
    </row>
    <row r="214" spans="2:3" x14ac:dyDescent="0.3">
      <c r="B214">
        <v>32</v>
      </c>
      <c r="C214">
        <v>26</v>
      </c>
    </row>
    <row r="215" spans="2:3" x14ac:dyDescent="0.3">
      <c r="B215">
        <v>33</v>
      </c>
      <c r="C215">
        <v>13</v>
      </c>
    </row>
    <row r="216" spans="2:3" x14ac:dyDescent="0.3">
      <c r="B216">
        <v>34</v>
      </c>
      <c r="C216">
        <v>12</v>
      </c>
    </row>
    <row r="217" spans="2:3" x14ac:dyDescent="0.3">
      <c r="B217">
        <v>35</v>
      </c>
      <c r="C217">
        <v>14</v>
      </c>
    </row>
    <row r="218" spans="2:3" x14ac:dyDescent="0.3">
      <c r="B218">
        <v>36</v>
      </c>
      <c r="C218">
        <v>22</v>
      </c>
    </row>
    <row r="219" spans="2:3" x14ac:dyDescent="0.3">
      <c r="B219">
        <v>37</v>
      </c>
      <c r="C219">
        <v>19</v>
      </c>
    </row>
    <row r="220" spans="2:3" x14ac:dyDescent="0.3">
      <c r="B220">
        <v>38</v>
      </c>
      <c r="C220">
        <v>16</v>
      </c>
    </row>
    <row r="221" spans="2:3" x14ac:dyDescent="0.3">
      <c r="B221">
        <v>39</v>
      </c>
      <c r="C221">
        <v>11</v>
      </c>
    </row>
    <row r="222" spans="2:3" x14ac:dyDescent="0.3">
      <c r="B222">
        <v>40</v>
      </c>
      <c r="C222">
        <v>25</v>
      </c>
    </row>
    <row r="223" spans="2:3" x14ac:dyDescent="0.3">
      <c r="B223">
        <v>41</v>
      </c>
      <c r="C223">
        <v>18</v>
      </c>
    </row>
    <row r="224" spans="2:3" x14ac:dyDescent="0.3">
      <c r="B224">
        <v>42</v>
      </c>
      <c r="C224">
        <v>16</v>
      </c>
    </row>
    <row r="225" spans="2:3" x14ac:dyDescent="0.3">
      <c r="B225">
        <v>43</v>
      </c>
      <c r="C225">
        <v>13</v>
      </c>
    </row>
    <row r="226" spans="2:3" x14ac:dyDescent="0.3">
      <c r="B226">
        <v>44</v>
      </c>
      <c r="C226">
        <v>21</v>
      </c>
    </row>
    <row r="227" spans="2:3" x14ac:dyDescent="0.3">
      <c r="B227">
        <v>45</v>
      </c>
      <c r="C227">
        <v>20</v>
      </c>
    </row>
    <row r="228" spans="2:3" x14ac:dyDescent="0.3">
      <c r="B228">
        <v>46</v>
      </c>
      <c r="C228">
        <v>15</v>
      </c>
    </row>
    <row r="229" spans="2:3" x14ac:dyDescent="0.3">
      <c r="B229">
        <v>47</v>
      </c>
      <c r="C229">
        <v>12</v>
      </c>
    </row>
    <row r="230" spans="2:3" x14ac:dyDescent="0.3">
      <c r="B230">
        <v>48</v>
      </c>
      <c r="C230">
        <v>19</v>
      </c>
    </row>
    <row r="231" spans="2:3" x14ac:dyDescent="0.3">
      <c r="B231">
        <v>49</v>
      </c>
      <c r="C231">
        <v>17</v>
      </c>
    </row>
    <row r="232" spans="2:3" x14ac:dyDescent="0.3">
      <c r="B232">
        <v>50</v>
      </c>
      <c r="C232">
        <v>14</v>
      </c>
    </row>
    <row r="233" spans="2:3" x14ac:dyDescent="0.3">
      <c r="B233">
        <v>51</v>
      </c>
      <c r="C233">
        <v>16</v>
      </c>
    </row>
    <row r="234" spans="2:3" x14ac:dyDescent="0.3">
      <c r="B234">
        <v>52</v>
      </c>
      <c r="C234">
        <v>23</v>
      </c>
    </row>
    <row r="235" spans="2:3" x14ac:dyDescent="0.3">
      <c r="B235">
        <v>53</v>
      </c>
      <c r="C235">
        <v>18</v>
      </c>
    </row>
    <row r="236" spans="2:3" x14ac:dyDescent="0.3">
      <c r="B236">
        <v>54</v>
      </c>
      <c r="C236">
        <v>15</v>
      </c>
    </row>
    <row r="237" spans="2:3" x14ac:dyDescent="0.3">
      <c r="B237">
        <v>55</v>
      </c>
      <c r="C237">
        <v>11</v>
      </c>
    </row>
    <row r="238" spans="2:3" x14ac:dyDescent="0.3">
      <c r="B238">
        <v>56</v>
      </c>
      <c r="C238">
        <v>19</v>
      </c>
    </row>
    <row r="239" spans="2:3" x14ac:dyDescent="0.3">
      <c r="B239">
        <v>57</v>
      </c>
      <c r="C239">
        <v>22</v>
      </c>
    </row>
    <row r="240" spans="2:3" x14ac:dyDescent="0.3">
      <c r="B240">
        <v>58</v>
      </c>
      <c r="C240">
        <v>17</v>
      </c>
    </row>
    <row r="241" spans="2:3" x14ac:dyDescent="0.3">
      <c r="B241">
        <v>59</v>
      </c>
      <c r="C241">
        <v>12</v>
      </c>
    </row>
    <row r="242" spans="2:3" x14ac:dyDescent="0.3">
      <c r="B242">
        <v>60</v>
      </c>
      <c r="C242">
        <v>16</v>
      </c>
    </row>
    <row r="243" spans="2:3" x14ac:dyDescent="0.3">
      <c r="B243">
        <v>61</v>
      </c>
      <c r="C243">
        <v>14</v>
      </c>
    </row>
    <row r="244" spans="2:3" x14ac:dyDescent="0.3">
      <c r="B244">
        <v>62</v>
      </c>
      <c r="C244">
        <v>18</v>
      </c>
    </row>
    <row r="245" spans="2:3" x14ac:dyDescent="0.3">
      <c r="B245">
        <v>63</v>
      </c>
      <c r="C245">
        <v>20</v>
      </c>
    </row>
    <row r="246" spans="2:3" x14ac:dyDescent="0.3">
      <c r="B246">
        <v>64</v>
      </c>
      <c r="C246">
        <v>25</v>
      </c>
    </row>
    <row r="247" spans="2:3" x14ac:dyDescent="0.3">
      <c r="B247">
        <v>65</v>
      </c>
      <c r="C247">
        <v>13</v>
      </c>
    </row>
    <row r="248" spans="2:3" x14ac:dyDescent="0.3">
      <c r="B248">
        <v>66</v>
      </c>
      <c r="C248">
        <v>11</v>
      </c>
    </row>
    <row r="249" spans="2:3" x14ac:dyDescent="0.3">
      <c r="B249">
        <v>67</v>
      </c>
      <c r="C249">
        <v>22</v>
      </c>
    </row>
    <row r="250" spans="2:3" x14ac:dyDescent="0.3">
      <c r="B250">
        <v>68</v>
      </c>
      <c r="C250">
        <v>19</v>
      </c>
    </row>
    <row r="251" spans="2:3" x14ac:dyDescent="0.3">
      <c r="B251">
        <v>69</v>
      </c>
      <c r="C251">
        <v>17</v>
      </c>
    </row>
    <row r="252" spans="2:3" x14ac:dyDescent="0.3">
      <c r="B252">
        <v>70</v>
      </c>
      <c r="C252">
        <v>15</v>
      </c>
    </row>
    <row r="253" spans="2:3" x14ac:dyDescent="0.3">
      <c r="B253">
        <v>71</v>
      </c>
      <c r="C253">
        <v>16</v>
      </c>
    </row>
    <row r="254" spans="2:3" x14ac:dyDescent="0.3">
      <c r="B254">
        <v>72</v>
      </c>
      <c r="C254">
        <v>13</v>
      </c>
    </row>
    <row r="255" spans="2:3" x14ac:dyDescent="0.3">
      <c r="B255">
        <v>73</v>
      </c>
      <c r="C255">
        <v>14</v>
      </c>
    </row>
    <row r="256" spans="2:3" x14ac:dyDescent="0.3">
      <c r="B256">
        <v>74</v>
      </c>
      <c r="C256">
        <v>18</v>
      </c>
    </row>
    <row r="257" spans="2:3" x14ac:dyDescent="0.3">
      <c r="B257">
        <v>75</v>
      </c>
      <c r="C257">
        <v>20</v>
      </c>
    </row>
    <row r="258" spans="2:3" x14ac:dyDescent="0.3">
      <c r="B258">
        <v>76</v>
      </c>
      <c r="C258">
        <v>19</v>
      </c>
    </row>
    <row r="259" spans="2:3" x14ac:dyDescent="0.3">
      <c r="B259">
        <v>77</v>
      </c>
      <c r="C259">
        <v>21</v>
      </c>
    </row>
    <row r="260" spans="2:3" x14ac:dyDescent="0.3">
      <c r="B260">
        <v>78</v>
      </c>
      <c r="C260">
        <v>17</v>
      </c>
    </row>
    <row r="261" spans="2:3" x14ac:dyDescent="0.3">
      <c r="B261">
        <v>79</v>
      </c>
      <c r="C261">
        <v>12</v>
      </c>
    </row>
    <row r="262" spans="2:3" x14ac:dyDescent="0.3">
      <c r="B262">
        <v>80</v>
      </c>
      <c r="C262">
        <v>13</v>
      </c>
    </row>
    <row r="263" spans="2:3" x14ac:dyDescent="0.3">
      <c r="B263">
        <v>81</v>
      </c>
      <c r="C263">
        <v>16</v>
      </c>
    </row>
    <row r="264" spans="2:3" x14ac:dyDescent="0.3">
      <c r="B264">
        <v>82</v>
      </c>
      <c r="C264">
        <v>14</v>
      </c>
    </row>
    <row r="265" spans="2:3" x14ac:dyDescent="0.3">
      <c r="B265">
        <v>83</v>
      </c>
      <c r="C265">
        <v>22</v>
      </c>
    </row>
    <row r="266" spans="2:3" x14ac:dyDescent="0.3">
      <c r="B266">
        <v>84</v>
      </c>
      <c r="C266">
        <v>21</v>
      </c>
    </row>
    <row r="267" spans="2:3" x14ac:dyDescent="0.3">
      <c r="B267">
        <v>85</v>
      </c>
      <c r="C267">
        <v>19</v>
      </c>
    </row>
    <row r="268" spans="2:3" x14ac:dyDescent="0.3">
      <c r="B268">
        <v>86</v>
      </c>
      <c r="C268">
        <v>18</v>
      </c>
    </row>
    <row r="269" spans="2:3" x14ac:dyDescent="0.3">
      <c r="B269">
        <v>87</v>
      </c>
      <c r="C269">
        <v>16</v>
      </c>
    </row>
    <row r="270" spans="2:3" x14ac:dyDescent="0.3">
      <c r="B270">
        <v>88</v>
      </c>
      <c r="C270">
        <v>11</v>
      </c>
    </row>
    <row r="271" spans="2:3" x14ac:dyDescent="0.3">
      <c r="B271">
        <v>89</v>
      </c>
      <c r="C271">
        <v>17</v>
      </c>
    </row>
    <row r="272" spans="2:3" x14ac:dyDescent="0.3">
      <c r="B272">
        <v>90</v>
      </c>
      <c r="C272">
        <v>14</v>
      </c>
    </row>
    <row r="273" spans="2:8" x14ac:dyDescent="0.3">
      <c r="B273">
        <v>91</v>
      </c>
      <c r="C273">
        <v>12</v>
      </c>
    </row>
    <row r="274" spans="2:8" x14ac:dyDescent="0.3">
      <c r="B274">
        <v>92</v>
      </c>
      <c r="C274">
        <v>20</v>
      </c>
    </row>
    <row r="275" spans="2:8" x14ac:dyDescent="0.3">
      <c r="B275">
        <v>93</v>
      </c>
      <c r="C275">
        <v>23</v>
      </c>
    </row>
    <row r="276" spans="2:8" x14ac:dyDescent="0.3">
      <c r="B276">
        <v>94</v>
      </c>
      <c r="C276">
        <v>19</v>
      </c>
    </row>
    <row r="277" spans="2:8" x14ac:dyDescent="0.3">
      <c r="B277">
        <v>95</v>
      </c>
      <c r="C277">
        <v>15</v>
      </c>
    </row>
    <row r="278" spans="2:8" x14ac:dyDescent="0.3">
      <c r="B278">
        <v>96</v>
      </c>
      <c r="C278">
        <v>16</v>
      </c>
    </row>
    <row r="279" spans="2:8" x14ac:dyDescent="0.3">
      <c r="B279">
        <v>97</v>
      </c>
      <c r="C279">
        <v>13</v>
      </c>
    </row>
    <row r="280" spans="2:8" x14ac:dyDescent="0.3">
      <c r="B280">
        <v>98</v>
      </c>
      <c r="C280">
        <v>18</v>
      </c>
    </row>
    <row r="281" spans="2:8" x14ac:dyDescent="0.3">
      <c r="B281">
        <v>99</v>
      </c>
      <c r="C281">
        <v>17</v>
      </c>
    </row>
    <row r="282" spans="2:8" x14ac:dyDescent="0.3">
      <c r="B282">
        <v>100</v>
      </c>
      <c r="C282">
        <v>14</v>
      </c>
    </row>
    <row r="284" spans="2:8" x14ac:dyDescent="0.3">
      <c r="B284" s="11" t="s">
        <v>68</v>
      </c>
    </row>
    <row r="285" spans="2:8" x14ac:dyDescent="0.3">
      <c r="D285" s="5" t="s">
        <v>11</v>
      </c>
      <c r="E285" s="5"/>
      <c r="F285" s="5"/>
      <c r="G285" s="5"/>
      <c r="H285" s="5"/>
    </row>
    <row r="287" spans="2:8" x14ac:dyDescent="0.3">
      <c r="D287" t="s">
        <v>12</v>
      </c>
      <c r="E287" t="s">
        <v>13</v>
      </c>
      <c r="F287" t="s">
        <v>14</v>
      </c>
      <c r="G287" t="s">
        <v>15</v>
      </c>
      <c r="H287" t="s">
        <v>16</v>
      </c>
    </row>
    <row r="288" spans="2:8" x14ac:dyDescent="0.3">
      <c r="D288">
        <v>30</v>
      </c>
      <c r="E288">
        <v>25</v>
      </c>
      <c r="F288">
        <v>22</v>
      </c>
      <c r="G288">
        <v>18</v>
      </c>
      <c r="H288">
        <v>35</v>
      </c>
    </row>
    <row r="289" spans="3:13" x14ac:dyDescent="0.3">
      <c r="D289">
        <v>32</v>
      </c>
      <c r="E289">
        <v>27</v>
      </c>
      <c r="F289">
        <v>23</v>
      </c>
      <c r="G289">
        <v>17</v>
      </c>
      <c r="H289">
        <v>26</v>
      </c>
    </row>
    <row r="290" spans="3:13" x14ac:dyDescent="0.3">
      <c r="D290">
        <v>33</v>
      </c>
      <c r="E290">
        <v>26</v>
      </c>
      <c r="F290">
        <v>20</v>
      </c>
      <c r="G290">
        <v>19</v>
      </c>
      <c r="H290">
        <v>34</v>
      </c>
    </row>
    <row r="291" spans="3:13" x14ac:dyDescent="0.3">
      <c r="D291">
        <v>28</v>
      </c>
      <c r="E291">
        <v>23</v>
      </c>
      <c r="F291">
        <v>25</v>
      </c>
      <c r="G291">
        <v>20</v>
      </c>
      <c r="H291">
        <v>35</v>
      </c>
    </row>
    <row r="292" spans="3:13" x14ac:dyDescent="0.3">
      <c r="D292">
        <v>31</v>
      </c>
      <c r="E292">
        <v>28</v>
      </c>
      <c r="F292">
        <v>21</v>
      </c>
      <c r="G292">
        <v>21</v>
      </c>
      <c r="H292">
        <v>35</v>
      </c>
    </row>
    <row r="293" spans="3:13" x14ac:dyDescent="0.3">
      <c r="D293">
        <v>30</v>
      </c>
      <c r="E293">
        <v>24</v>
      </c>
      <c r="F293">
        <v>24</v>
      </c>
      <c r="G293">
        <v>18</v>
      </c>
      <c r="H293">
        <v>34</v>
      </c>
    </row>
    <row r="294" spans="3:13" x14ac:dyDescent="0.3">
      <c r="D294">
        <v>29</v>
      </c>
      <c r="E294">
        <v>26</v>
      </c>
      <c r="F294">
        <v>23</v>
      </c>
      <c r="G294">
        <v>19</v>
      </c>
      <c r="H294">
        <v>32</v>
      </c>
    </row>
    <row r="295" spans="3:13" x14ac:dyDescent="0.3">
      <c r="D295">
        <v>30</v>
      </c>
      <c r="E295">
        <v>25</v>
      </c>
      <c r="F295">
        <v>22</v>
      </c>
      <c r="G295">
        <v>17</v>
      </c>
      <c r="H295">
        <v>33</v>
      </c>
    </row>
    <row r="296" spans="3:13" x14ac:dyDescent="0.3">
      <c r="D296">
        <v>32</v>
      </c>
      <c r="E296">
        <v>27</v>
      </c>
      <c r="F296">
        <v>25</v>
      </c>
      <c r="G296">
        <v>20</v>
      </c>
      <c r="H296">
        <v>36</v>
      </c>
    </row>
    <row r="297" spans="3:13" x14ac:dyDescent="0.3">
      <c r="D297">
        <v>31</v>
      </c>
      <c r="E297">
        <v>28</v>
      </c>
      <c r="F297">
        <v>24</v>
      </c>
      <c r="G297">
        <v>19</v>
      </c>
      <c r="H297">
        <v>34</v>
      </c>
    </row>
    <row r="299" spans="3:13" x14ac:dyDescent="0.3">
      <c r="C299" s="8" t="s">
        <v>17</v>
      </c>
      <c r="D299" s="8">
        <f>AVERAGE(D288:D297)</f>
        <v>30.6</v>
      </c>
      <c r="E299" s="8">
        <f t="shared" ref="E299:H299" si="0">AVERAGE(E288:E297)</f>
        <v>25.9</v>
      </c>
      <c r="F299" s="8">
        <f t="shared" si="0"/>
        <v>22.9</v>
      </c>
      <c r="G299" s="8">
        <f t="shared" si="0"/>
        <v>18.8</v>
      </c>
      <c r="H299" s="8">
        <f t="shared" si="0"/>
        <v>33.4</v>
      </c>
      <c r="I299" s="1" t="s">
        <v>18</v>
      </c>
      <c r="J299" s="1"/>
      <c r="K299" s="1"/>
      <c r="L299" s="1"/>
      <c r="M299" s="1"/>
    </row>
    <row r="300" spans="3:13" x14ac:dyDescent="0.3">
      <c r="C300" t="s">
        <v>3</v>
      </c>
      <c r="D300">
        <f>MAX(D288:D297)</f>
        <v>33</v>
      </c>
      <c r="E300">
        <f t="shared" ref="E300:H300" si="1">MAX(E288:E297)</f>
        <v>28</v>
      </c>
      <c r="F300">
        <f t="shared" si="1"/>
        <v>25</v>
      </c>
      <c r="G300">
        <f t="shared" si="1"/>
        <v>21</v>
      </c>
      <c r="H300">
        <f t="shared" si="1"/>
        <v>36</v>
      </c>
      <c r="I300" s="1"/>
      <c r="J300" s="1"/>
      <c r="K300" s="1"/>
      <c r="L300" s="1"/>
      <c r="M300" s="1"/>
    </row>
    <row r="301" spans="3:13" x14ac:dyDescent="0.3">
      <c r="C301" t="s">
        <v>4</v>
      </c>
      <c r="D301">
        <f>MIN(D288:D297)</f>
        <v>28</v>
      </c>
      <c r="E301">
        <f t="shared" ref="E301:H301" si="2">MIN(E288:E297)</f>
        <v>23</v>
      </c>
      <c r="F301">
        <f t="shared" si="2"/>
        <v>20</v>
      </c>
      <c r="G301">
        <f t="shared" si="2"/>
        <v>17</v>
      </c>
      <c r="H301">
        <f t="shared" si="2"/>
        <v>26</v>
      </c>
      <c r="I301" s="1"/>
      <c r="J301" s="1"/>
      <c r="K301" s="1"/>
      <c r="L301" s="1"/>
      <c r="M301" s="1"/>
    </row>
    <row r="302" spans="3:13" x14ac:dyDescent="0.3">
      <c r="C302" s="8" t="s">
        <v>5</v>
      </c>
      <c r="D302" s="8">
        <f>D300-D301</f>
        <v>5</v>
      </c>
      <c r="E302" s="8">
        <f t="shared" ref="E302:H302" si="3">E300-E301</f>
        <v>5</v>
      </c>
      <c r="F302" s="8">
        <f t="shared" si="3"/>
        <v>5</v>
      </c>
      <c r="G302" s="8">
        <f t="shared" si="3"/>
        <v>4</v>
      </c>
      <c r="H302" s="8">
        <f t="shared" si="3"/>
        <v>10</v>
      </c>
      <c r="I302" s="1" t="s">
        <v>19</v>
      </c>
      <c r="J302" s="1"/>
      <c r="K302" s="1"/>
      <c r="L302" s="1"/>
      <c r="M302" s="1"/>
    </row>
    <row r="303" spans="3:13" x14ac:dyDescent="0.3">
      <c r="C303" s="8" t="s">
        <v>6</v>
      </c>
      <c r="D303" s="8">
        <f>VAR(D288:D297)</f>
        <v>2.2666666666666675</v>
      </c>
      <c r="E303" s="8">
        <f t="shared" ref="E303:H303" si="4">VAR(E288:E297)</f>
        <v>2.7666666666666675</v>
      </c>
      <c r="F303" s="8">
        <f t="shared" si="4"/>
        <v>2.7666666666666675</v>
      </c>
      <c r="G303" s="8">
        <f t="shared" si="4"/>
        <v>1.7333333333333332</v>
      </c>
      <c r="H303" s="8">
        <f t="shared" si="4"/>
        <v>8.0444444444444425</v>
      </c>
      <c r="I303" s="1" t="s">
        <v>20</v>
      </c>
      <c r="J303" s="1"/>
      <c r="K303" s="1"/>
      <c r="L303" s="1"/>
      <c r="M303" s="1"/>
    </row>
    <row r="306" spans="2:10" ht="15.6" x14ac:dyDescent="0.3">
      <c r="B306" s="10" t="s">
        <v>69</v>
      </c>
    </row>
    <row r="307" spans="2:10" x14ac:dyDescent="0.3">
      <c r="C307" s="13" t="s">
        <v>21</v>
      </c>
      <c r="D307" s="13"/>
      <c r="E307" s="13"/>
    </row>
    <row r="308" spans="2:10" x14ac:dyDescent="0.3">
      <c r="C308" s="4"/>
      <c r="D308" s="4"/>
      <c r="E308" s="4"/>
    </row>
    <row r="309" spans="2:10" x14ac:dyDescent="0.3">
      <c r="C309" t="s">
        <v>71</v>
      </c>
      <c r="D309" t="s">
        <v>72</v>
      </c>
    </row>
    <row r="310" spans="2:10" x14ac:dyDescent="0.3">
      <c r="C310">
        <v>1</v>
      </c>
      <c r="D310">
        <v>28</v>
      </c>
      <c r="F310" s="1" t="s">
        <v>70</v>
      </c>
      <c r="G310" s="1"/>
      <c r="H310" s="1"/>
      <c r="I310" s="1"/>
      <c r="J310" s="1"/>
    </row>
    <row r="311" spans="2:10" x14ac:dyDescent="0.3">
      <c r="C311">
        <v>2</v>
      </c>
      <c r="D311">
        <v>32</v>
      </c>
      <c r="F311" s="1" t="s">
        <v>22</v>
      </c>
      <c r="G311" s="1" t="s">
        <v>23</v>
      </c>
    </row>
    <row r="312" spans="2:10" x14ac:dyDescent="0.3">
      <c r="C312">
        <v>3</v>
      </c>
      <c r="D312">
        <v>35</v>
      </c>
      <c r="F312" s="1">
        <v>27</v>
      </c>
      <c r="G312" s="1" cm="1">
        <f t="array" ref="G312:G331">FREQUENCY(D310:D409,F312:F330)</f>
        <v>3</v>
      </c>
    </row>
    <row r="313" spans="2:10" x14ac:dyDescent="0.3">
      <c r="C313">
        <v>4</v>
      </c>
      <c r="D313">
        <v>40</v>
      </c>
      <c r="F313" s="1">
        <v>28</v>
      </c>
      <c r="G313" s="1">
        <v>5</v>
      </c>
    </row>
    <row r="314" spans="2:10" x14ac:dyDescent="0.3">
      <c r="C314">
        <v>5</v>
      </c>
      <c r="D314">
        <v>42</v>
      </c>
      <c r="F314" s="1">
        <v>29</v>
      </c>
      <c r="G314" s="1">
        <v>7</v>
      </c>
    </row>
    <row r="315" spans="2:10" x14ac:dyDescent="0.3">
      <c r="C315">
        <v>6</v>
      </c>
      <c r="D315">
        <v>28</v>
      </c>
      <c r="F315" s="1">
        <v>30</v>
      </c>
      <c r="G315" s="1">
        <v>5</v>
      </c>
    </row>
    <row r="316" spans="2:10" x14ac:dyDescent="0.3">
      <c r="C316">
        <v>7</v>
      </c>
      <c r="D316">
        <v>33</v>
      </c>
      <c r="F316" s="1">
        <v>31</v>
      </c>
      <c r="G316" s="1">
        <v>8</v>
      </c>
    </row>
    <row r="317" spans="2:10" x14ac:dyDescent="0.3">
      <c r="C317">
        <v>8</v>
      </c>
      <c r="D317">
        <v>38</v>
      </c>
      <c r="F317" s="1">
        <v>32</v>
      </c>
      <c r="G317" s="1">
        <v>5</v>
      </c>
    </row>
    <row r="318" spans="2:10" x14ac:dyDescent="0.3">
      <c r="C318">
        <v>9</v>
      </c>
      <c r="D318">
        <v>30</v>
      </c>
      <c r="F318" s="1">
        <v>33</v>
      </c>
      <c r="G318" s="1">
        <v>7</v>
      </c>
    </row>
    <row r="319" spans="2:10" x14ac:dyDescent="0.3">
      <c r="C319">
        <v>10</v>
      </c>
      <c r="D319">
        <v>41</v>
      </c>
      <c r="F319" s="1">
        <v>34</v>
      </c>
      <c r="G319" s="1">
        <v>3</v>
      </c>
    </row>
    <row r="320" spans="2:10" x14ac:dyDescent="0.3">
      <c r="C320">
        <v>11</v>
      </c>
      <c r="D320">
        <v>37</v>
      </c>
      <c r="F320" s="1">
        <v>35</v>
      </c>
      <c r="G320" s="1">
        <v>9</v>
      </c>
    </row>
    <row r="321" spans="3:12" x14ac:dyDescent="0.3">
      <c r="C321">
        <v>12</v>
      </c>
      <c r="D321">
        <v>31</v>
      </c>
      <c r="F321" s="1">
        <v>36</v>
      </c>
      <c r="G321" s="1">
        <v>7</v>
      </c>
    </row>
    <row r="322" spans="3:12" x14ac:dyDescent="0.3">
      <c r="C322">
        <v>13</v>
      </c>
      <c r="D322">
        <v>34</v>
      </c>
      <c r="F322" s="1">
        <v>37</v>
      </c>
      <c r="G322" s="1">
        <v>5</v>
      </c>
    </row>
    <row r="323" spans="3:12" x14ac:dyDescent="0.3">
      <c r="C323">
        <v>14</v>
      </c>
      <c r="D323">
        <v>29</v>
      </c>
      <c r="F323" s="1">
        <v>38</v>
      </c>
      <c r="G323" s="1">
        <v>8</v>
      </c>
    </row>
    <row r="324" spans="3:12" x14ac:dyDescent="0.3">
      <c r="C324">
        <v>15</v>
      </c>
      <c r="D324">
        <v>36</v>
      </c>
      <c r="F324" s="1">
        <v>39</v>
      </c>
      <c r="G324" s="1">
        <v>7</v>
      </c>
    </row>
    <row r="325" spans="3:12" x14ac:dyDescent="0.3">
      <c r="C325">
        <v>16</v>
      </c>
      <c r="D325">
        <v>43</v>
      </c>
      <c r="F325" s="1">
        <v>40</v>
      </c>
      <c r="G325" s="1">
        <v>5</v>
      </c>
    </row>
    <row r="326" spans="3:12" x14ac:dyDescent="0.3">
      <c r="C326">
        <v>17</v>
      </c>
      <c r="D326">
        <v>39</v>
      </c>
      <c r="F326" s="1">
        <v>41</v>
      </c>
      <c r="G326" s="1">
        <v>6</v>
      </c>
    </row>
    <row r="327" spans="3:12" x14ac:dyDescent="0.3">
      <c r="C327">
        <v>18</v>
      </c>
      <c r="D327">
        <v>27</v>
      </c>
      <c r="F327" s="1">
        <v>42</v>
      </c>
      <c r="G327" s="1">
        <v>2</v>
      </c>
    </row>
    <row r="328" spans="3:12" x14ac:dyDescent="0.3">
      <c r="C328">
        <v>19</v>
      </c>
      <c r="D328">
        <v>35</v>
      </c>
      <c r="F328" s="1">
        <v>43</v>
      </c>
      <c r="G328" s="1">
        <v>3</v>
      </c>
    </row>
    <row r="329" spans="3:12" x14ac:dyDescent="0.3">
      <c r="C329">
        <v>20</v>
      </c>
      <c r="D329">
        <v>31</v>
      </c>
      <c r="F329" s="1">
        <v>44</v>
      </c>
      <c r="G329" s="1">
        <v>3</v>
      </c>
    </row>
    <row r="330" spans="3:12" x14ac:dyDescent="0.3">
      <c r="C330">
        <v>21</v>
      </c>
      <c r="D330">
        <v>39</v>
      </c>
      <c r="F330" s="1">
        <v>45</v>
      </c>
      <c r="G330" s="1">
        <v>2</v>
      </c>
    </row>
    <row r="331" spans="3:12" x14ac:dyDescent="0.3">
      <c r="C331">
        <v>22</v>
      </c>
      <c r="D331">
        <v>45</v>
      </c>
      <c r="G331">
        <v>0</v>
      </c>
    </row>
    <row r="332" spans="3:12" x14ac:dyDescent="0.3">
      <c r="C332">
        <v>23</v>
      </c>
      <c r="D332">
        <v>29</v>
      </c>
      <c r="F332" s="8" t="s">
        <v>24</v>
      </c>
      <c r="G332" s="8">
        <f>MODE(D310:D409)</f>
        <v>35</v>
      </c>
      <c r="H332" s="1" t="s">
        <v>73</v>
      </c>
      <c r="I332" s="1"/>
      <c r="J332" s="1"/>
      <c r="K332" s="1"/>
      <c r="L332" s="1"/>
    </row>
    <row r="333" spans="3:12" x14ac:dyDescent="0.3">
      <c r="C333">
        <v>24</v>
      </c>
      <c r="D333">
        <v>33</v>
      </c>
      <c r="F333" s="8" t="s">
        <v>25</v>
      </c>
      <c r="G333" s="8">
        <f>MEDIAN(D310:D409)</f>
        <v>35</v>
      </c>
      <c r="H333" s="1" t="s">
        <v>74</v>
      </c>
      <c r="I333" s="1"/>
      <c r="J333" s="1"/>
      <c r="K333" s="1"/>
      <c r="L333" s="1"/>
    </row>
    <row r="334" spans="3:12" x14ac:dyDescent="0.3">
      <c r="C334">
        <v>25</v>
      </c>
      <c r="D334">
        <v>37</v>
      </c>
      <c r="F334" s="8" t="s">
        <v>5</v>
      </c>
      <c r="G334" s="8">
        <f>F330-F312</f>
        <v>18</v>
      </c>
      <c r="H334" s="1" t="s">
        <v>75</v>
      </c>
      <c r="I334" s="1"/>
      <c r="J334" s="1"/>
      <c r="K334" s="1"/>
      <c r="L334" s="1"/>
    </row>
    <row r="335" spans="3:12" x14ac:dyDescent="0.3">
      <c r="C335">
        <v>26</v>
      </c>
      <c r="D335">
        <v>40</v>
      </c>
    </row>
    <row r="336" spans="3:12" x14ac:dyDescent="0.3">
      <c r="C336">
        <v>27</v>
      </c>
      <c r="D336">
        <v>36</v>
      </c>
    </row>
    <row r="337" spans="3:4" x14ac:dyDescent="0.3">
      <c r="C337">
        <v>28</v>
      </c>
      <c r="D337">
        <v>29</v>
      </c>
    </row>
    <row r="338" spans="3:4" x14ac:dyDescent="0.3">
      <c r="C338">
        <v>29</v>
      </c>
      <c r="D338">
        <v>31</v>
      </c>
    </row>
    <row r="339" spans="3:4" x14ac:dyDescent="0.3">
      <c r="C339">
        <v>30</v>
      </c>
      <c r="D339">
        <v>38</v>
      </c>
    </row>
    <row r="340" spans="3:4" x14ac:dyDescent="0.3">
      <c r="C340">
        <v>31</v>
      </c>
      <c r="D340">
        <v>35</v>
      </c>
    </row>
    <row r="341" spans="3:4" x14ac:dyDescent="0.3">
      <c r="C341">
        <v>32</v>
      </c>
      <c r="D341">
        <v>44</v>
      </c>
    </row>
    <row r="342" spans="3:4" x14ac:dyDescent="0.3">
      <c r="C342">
        <v>33</v>
      </c>
      <c r="D342">
        <v>32</v>
      </c>
    </row>
    <row r="343" spans="3:4" x14ac:dyDescent="0.3">
      <c r="C343">
        <v>34</v>
      </c>
      <c r="D343">
        <v>39</v>
      </c>
    </row>
    <row r="344" spans="3:4" x14ac:dyDescent="0.3">
      <c r="C344">
        <v>35</v>
      </c>
      <c r="D344">
        <v>36</v>
      </c>
    </row>
    <row r="345" spans="3:4" x14ac:dyDescent="0.3">
      <c r="C345">
        <v>36</v>
      </c>
      <c r="D345">
        <v>30</v>
      </c>
    </row>
    <row r="346" spans="3:4" x14ac:dyDescent="0.3">
      <c r="C346">
        <v>37</v>
      </c>
      <c r="D346">
        <v>33</v>
      </c>
    </row>
    <row r="347" spans="3:4" x14ac:dyDescent="0.3">
      <c r="C347">
        <v>38</v>
      </c>
      <c r="D347">
        <v>28</v>
      </c>
    </row>
    <row r="348" spans="3:4" x14ac:dyDescent="0.3">
      <c r="C348">
        <v>39</v>
      </c>
      <c r="D348">
        <v>41</v>
      </c>
    </row>
    <row r="349" spans="3:4" x14ac:dyDescent="0.3">
      <c r="C349">
        <v>40</v>
      </c>
      <c r="D349">
        <v>35</v>
      </c>
    </row>
    <row r="350" spans="3:4" x14ac:dyDescent="0.3">
      <c r="C350">
        <v>41</v>
      </c>
      <c r="D350">
        <v>41</v>
      </c>
    </row>
    <row r="351" spans="3:4" x14ac:dyDescent="0.3">
      <c r="C351">
        <v>42</v>
      </c>
      <c r="D351">
        <v>37</v>
      </c>
    </row>
    <row r="352" spans="3:4" x14ac:dyDescent="0.3">
      <c r="C352">
        <v>43</v>
      </c>
      <c r="D352">
        <v>42</v>
      </c>
    </row>
    <row r="353" spans="3:4" x14ac:dyDescent="0.3">
      <c r="C353">
        <v>44</v>
      </c>
      <c r="D353">
        <v>29</v>
      </c>
    </row>
    <row r="354" spans="3:4" x14ac:dyDescent="0.3">
      <c r="C354">
        <v>45</v>
      </c>
      <c r="D354">
        <v>34</v>
      </c>
    </row>
    <row r="355" spans="3:4" x14ac:dyDescent="0.3">
      <c r="C355">
        <v>46</v>
      </c>
      <c r="D355">
        <v>40</v>
      </c>
    </row>
    <row r="356" spans="3:4" x14ac:dyDescent="0.3">
      <c r="C356">
        <v>47</v>
      </c>
      <c r="D356">
        <v>31</v>
      </c>
    </row>
    <row r="357" spans="3:4" x14ac:dyDescent="0.3">
      <c r="C357">
        <v>48</v>
      </c>
      <c r="D357">
        <v>33</v>
      </c>
    </row>
    <row r="358" spans="3:4" x14ac:dyDescent="0.3">
      <c r="C358">
        <v>49</v>
      </c>
      <c r="D358">
        <v>38</v>
      </c>
    </row>
    <row r="359" spans="3:4" x14ac:dyDescent="0.3">
      <c r="C359">
        <v>50</v>
      </c>
      <c r="D359">
        <v>36</v>
      </c>
    </row>
    <row r="360" spans="3:4" x14ac:dyDescent="0.3">
      <c r="C360">
        <v>51</v>
      </c>
      <c r="D360">
        <v>39</v>
      </c>
    </row>
    <row r="361" spans="3:4" x14ac:dyDescent="0.3">
      <c r="C361">
        <v>52</v>
      </c>
      <c r="D361">
        <v>27</v>
      </c>
    </row>
    <row r="362" spans="3:4" x14ac:dyDescent="0.3">
      <c r="C362">
        <v>53</v>
      </c>
      <c r="D362">
        <v>35</v>
      </c>
    </row>
    <row r="363" spans="3:4" x14ac:dyDescent="0.3">
      <c r="C363">
        <v>54</v>
      </c>
      <c r="D363">
        <v>30</v>
      </c>
    </row>
    <row r="364" spans="3:4" x14ac:dyDescent="0.3">
      <c r="C364">
        <v>55</v>
      </c>
      <c r="D364">
        <v>43</v>
      </c>
    </row>
    <row r="365" spans="3:4" x14ac:dyDescent="0.3">
      <c r="C365">
        <v>56</v>
      </c>
      <c r="D365">
        <v>29</v>
      </c>
    </row>
    <row r="366" spans="3:4" x14ac:dyDescent="0.3">
      <c r="C366">
        <v>57</v>
      </c>
      <c r="D366">
        <v>32</v>
      </c>
    </row>
    <row r="367" spans="3:4" x14ac:dyDescent="0.3">
      <c r="C367">
        <v>58</v>
      </c>
      <c r="D367">
        <v>36</v>
      </c>
    </row>
    <row r="368" spans="3:4" x14ac:dyDescent="0.3">
      <c r="C368">
        <v>59</v>
      </c>
      <c r="D368">
        <v>41</v>
      </c>
    </row>
    <row r="369" spans="3:4" x14ac:dyDescent="0.3">
      <c r="C369">
        <v>60</v>
      </c>
      <c r="D369">
        <v>39</v>
      </c>
    </row>
    <row r="370" spans="3:4" x14ac:dyDescent="0.3">
      <c r="C370">
        <v>61</v>
      </c>
      <c r="D370">
        <v>38</v>
      </c>
    </row>
    <row r="371" spans="3:4" x14ac:dyDescent="0.3">
      <c r="C371">
        <v>62</v>
      </c>
      <c r="D371">
        <v>44</v>
      </c>
    </row>
    <row r="372" spans="3:4" x14ac:dyDescent="0.3">
      <c r="C372">
        <v>63</v>
      </c>
      <c r="D372">
        <v>37</v>
      </c>
    </row>
    <row r="373" spans="3:4" x14ac:dyDescent="0.3">
      <c r="C373">
        <v>64</v>
      </c>
      <c r="D373">
        <v>33</v>
      </c>
    </row>
    <row r="374" spans="3:4" x14ac:dyDescent="0.3">
      <c r="C374">
        <v>65</v>
      </c>
      <c r="D374">
        <v>35</v>
      </c>
    </row>
    <row r="375" spans="3:4" x14ac:dyDescent="0.3">
      <c r="C375">
        <v>66</v>
      </c>
      <c r="D375">
        <v>41</v>
      </c>
    </row>
    <row r="376" spans="3:4" x14ac:dyDescent="0.3">
      <c r="C376">
        <v>67</v>
      </c>
      <c r="D376">
        <v>38</v>
      </c>
    </row>
    <row r="377" spans="3:4" x14ac:dyDescent="0.3">
      <c r="C377">
        <v>68</v>
      </c>
      <c r="D377">
        <v>31</v>
      </c>
    </row>
    <row r="378" spans="3:4" x14ac:dyDescent="0.3">
      <c r="C378">
        <v>69</v>
      </c>
      <c r="D378">
        <v>39</v>
      </c>
    </row>
    <row r="379" spans="3:4" x14ac:dyDescent="0.3">
      <c r="C379">
        <v>70</v>
      </c>
      <c r="D379">
        <v>28</v>
      </c>
    </row>
    <row r="380" spans="3:4" x14ac:dyDescent="0.3">
      <c r="C380">
        <v>71</v>
      </c>
      <c r="D380">
        <v>40</v>
      </c>
    </row>
    <row r="381" spans="3:4" x14ac:dyDescent="0.3">
      <c r="C381">
        <v>72</v>
      </c>
      <c r="D381">
        <v>31</v>
      </c>
    </row>
    <row r="382" spans="3:4" x14ac:dyDescent="0.3">
      <c r="C382">
        <v>73</v>
      </c>
      <c r="D382">
        <v>36</v>
      </c>
    </row>
    <row r="383" spans="3:4" x14ac:dyDescent="0.3">
      <c r="C383">
        <v>74</v>
      </c>
      <c r="D383">
        <v>32</v>
      </c>
    </row>
    <row r="384" spans="3:4" x14ac:dyDescent="0.3">
      <c r="C384">
        <v>75</v>
      </c>
      <c r="D384">
        <v>29</v>
      </c>
    </row>
    <row r="385" spans="3:4" x14ac:dyDescent="0.3">
      <c r="C385">
        <v>76</v>
      </c>
      <c r="D385">
        <v>43</v>
      </c>
    </row>
    <row r="386" spans="3:4" x14ac:dyDescent="0.3">
      <c r="C386">
        <v>77</v>
      </c>
      <c r="D386">
        <v>30</v>
      </c>
    </row>
    <row r="387" spans="3:4" x14ac:dyDescent="0.3">
      <c r="C387">
        <v>78</v>
      </c>
      <c r="D387">
        <v>35</v>
      </c>
    </row>
    <row r="388" spans="3:4" x14ac:dyDescent="0.3">
      <c r="C388">
        <v>79</v>
      </c>
      <c r="D388">
        <v>27</v>
      </c>
    </row>
    <row r="389" spans="3:4" x14ac:dyDescent="0.3">
      <c r="C389">
        <v>80</v>
      </c>
      <c r="D389">
        <v>39</v>
      </c>
    </row>
    <row r="390" spans="3:4" x14ac:dyDescent="0.3">
      <c r="C390">
        <v>81</v>
      </c>
      <c r="D390">
        <v>36</v>
      </c>
    </row>
    <row r="391" spans="3:4" x14ac:dyDescent="0.3">
      <c r="C391">
        <v>82</v>
      </c>
      <c r="D391">
        <v>40</v>
      </c>
    </row>
    <row r="392" spans="3:4" x14ac:dyDescent="0.3">
      <c r="C392">
        <v>83</v>
      </c>
      <c r="D392">
        <v>31</v>
      </c>
    </row>
    <row r="393" spans="3:4" x14ac:dyDescent="0.3">
      <c r="C393">
        <v>84</v>
      </c>
      <c r="D393">
        <v>35</v>
      </c>
    </row>
    <row r="394" spans="3:4" x14ac:dyDescent="0.3">
      <c r="C394">
        <v>85</v>
      </c>
      <c r="D394">
        <v>32</v>
      </c>
    </row>
    <row r="395" spans="3:4" x14ac:dyDescent="0.3">
      <c r="C395">
        <v>86</v>
      </c>
      <c r="D395">
        <v>34</v>
      </c>
    </row>
    <row r="396" spans="3:4" x14ac:dyDescent="0.3">
      <c r="C396">
        <v>87</v>
      </c>
      <c r="D396">
        <v>38</v>
      </c>
    </row>
    <row r="397" spans="3:4" x14ac:dyDescent="0.3">
      <c r="C397">
        <v>88</v>
      </c>
      <c r="D397">
        <v>33</v>
      </c>
    </row>
    <row r="398" spans="3:4" x14ac:dyDescent="0.3">
      <c r="C398">
        <v>89</v>
      </c>
      <c r="D398">
        <v>29</v>
      </c>
    </row>
    <row r="399" spans="3:4" x14ac:dyDescent="0.3">
      <c r="C399">
        <v>90</v>
      </c>
      <c r="D399">
        <v>45</v>
      </c>
    </row>
    <row r="400" spans="3:4" x14ac:dyDescent="0.3">
      <c r="C400">
        <v>91</v>
      </c>
      <c r="D400">
        <v>38</v>
      </c>
    </row>
    <row r="401" spans="2:19" x14ac:dyDescent="0.3">
      <c r="C401">
        <v>92</v>
      </c>
      <c r="D401">
        <v>44</v>
      </c>
    </row>
    <row r="402" spans="2:19" x14ac:dyDescent="0.3">
      <c r="C402">
        <v>93</v>
      </c>
      <c r="D402">
        <v>37</v>
      </c>
    </row>
    <row r="403" spans="2:19" x14ac:dyDescent="0.3">
      <c r="C403">
        <v>94</v>
      </c>
      <c r="D403">
        <v>33</v>
      </c>
    </row>
    <row r="404" spans="2:19" x14ac:dyDescent="0.3">
      <c r="C404">
        <v>95</v>
      </c>
      <c r="D404">
        <v>35</v>
      </c>
    </row>
    <row r="405" spans="2:19" x14ac:dyDescent="0.3">
      <c r="C405">
        <v>96</v>
      </c>
      <c r="D405">
        <v>41</v>
      </c>
    </row>
    <row r="406" spans="2:19" x14ac:dyDescent="0.3">
      <c r="C406">
        <v>97</v>
      </c>
      <c r="D406">
        <v>30</v>
      </c>
    </row>
    <row r="407" spans="2:19" x14ac:dyDescent="0.3">
      <c r="C407">
        <v>98</v>
      </c>
      <c r="D407">
        <v>31</v>
      </c>
    </row>
    <row r="408" spans="2:19" x14ac:dyDescent="0.3">
      <c r="C408">
        <v>99</v>
      </c>
      <c r="D408">
        <v>38</v>
      </c>
    </row>
    <row r="409" spans="2:19" x14ac:dyDescent="0.3">
      <c r="C409">
        <v>100</v>
      </c>
      <c r="D409">
        <v>28</v>
      </c>
    </row>
    <row r="411" spans="2:19" x14ac:dyDescent="0.3">
      <c r="B411" s="11" t="s">
        <v>76</v>
      </c>
    </row>
    <row r="412" spans="2:19" x14ac:dyDescent="0.3">
      <c r="C412" s="5" t="s">
        <v>26</v>
      </c>
      <c r="D412" s="5"/>
      <c r="E412" s="5"/>
      <c r="F412" s="5"/>
      <c r="G412" s="5"/>
      <c r="H412" s="5"/>
      <c r="I412" s="5"/>
    </row>
    <row r="414" spans="2:19" x14ac:dyDescent="0.3">
      <c r="C414" t="s">
        <v>27</v>
      </c>
      <c r="D414" t="s">
        <v>28</v>
      </c>
    </row>
    <row r="415" spans="2:19" x14ac:dyDescent="0.3">
      <c r="C415">
        <v>1</v>
      </c>
      <c r="D415">
        <v>56</v>
      </c>
      <c r="F415" s="1" t="s">
        <v>29</v>
      </c>
      <c r="G415" s="1">
        <f>_xlfn.QUARTILE.EXC(D415:D464,1)</f>
        <v>42</v>
      </c>
      <c r="K415" s="14" t="s">
        <v>24</v>
      </c>
      <c r="L415" s="14">
        <f>MODE(D415:D464)</f>
        <v>52</v>
      </c>
      <c r="M415" s="1" t="s">
        <v>79</v>
      </c>
      <c r="N415" s="1"/>
      <c r="O415" s="1"/>
      <c r="P415" s="1"/>
      <c r="Q415" s="1"/>
      <c r="R415" s="1"/>
      <c r="S415" s="1"/>
    </row>
    <row r="416" spans="2:19" x14ac:dyDescent="0.3">
      <c r="C416">
        <v>2</v>
      </c>
      <c r="D416">
        <v>52</v>
      </c>
      <c r="F416" s="1" t="s">
        <v>30</v>
      </c>
      <c r="G416" s="1">
        <f>_xlfn.QUARTILE.EXC(D415:D464,3)</f>
        <v>58.25</v>
      </c>
      <c r="K416" s="14" t="s">
        <v>25</v>
      </c>
      <c r="L416" s="14">
        <f>MEDIAN(D415:D464)</f>
        <v>50</v>
      </c>
      <c r="M416" s="1" t="s">
        <v>80</v>
      </c>
      <c r="N416" s="1"/>
      <c r="O416" s="1"/>
      <c r="P416" s="1"/>
      <c r="Q416" s="1"/>
      <c r="R416" s="1"/>
      <c r="S416" s="1"/>
    </row>
    <row r="417" spans="3:10" x14ac:dyDescent="0.3">
      <c r="C417">
        <v>3</v>
      </c>
      <c r="D417">
        <v>52</v>
      </c>
      <c r="F417" s="8" t="s">
        <v>31</v>
      </c>
      <c r="G417" s="8">
        <f>G416-G415</f>
        <v>16.25</v>
      </c>
      <c r="H417" s="1" t="s">
        <v>78</v>
      </c>
      <c r="I417" s="1"/>
      <c r="J417" s="1"/>
    </row>
    <row r="418" spans="3:10" x14ac:dyDescent="0.3">
      <c r="C418">
        <v>4</v>
      </c>
      <c r="D418">
        <v>59</v>
      </c>
    </row>
    <row r="419" spans="3:10" x14ac:dyDescent="0.3">
      <c r="C419">
        <v>5</v>
      </c>
      <c r="D419">
        <v>58</v>
      </c>
      <c r="F419" s="1" t="s">
        <v>77</v>
      </c>
    </row>
    <row r="420" spans="3:10" x14ac:dyDescent="0.3">
      <c r="C420">
        <v>6</v>
      </c>
      <c r="D420">
        <v>40</v>
      </c>
      <c r="F420" s="1" t="s">
        <v>28</v>
      </c>
      <c r="G420" s="1" t="s">
        <v>32</v>
      </c>
    </row>
    <row r="421" spans="3:10" x14ac:dyDescent="0.3">
      <c r="C421">
        <v>7</v>
      </c>
      <c r="D421">
        <v>44</v>
      </c>
      <c r="F421" s="1">
        <v>28</v>
      </c>
      <c r="G421" s="1" cm="1">
        <f t="array" ref="G421:G467">FREQUENCY(D415:D464,F421:F466)</f>
        <v>1</v>
      </c>
    </row>
    <row r="422" spans="3:10" x14ac:dyDescent="0.3">
      <c r="C422">
        <v>8</v>
      </c>
      <c r="D422">
        <v>63</v>
      </c>
      <c r="F422" s="1">
        <v>29</v>
      </c>
      <c r="G422" s="1">
        <v>0</v>
      </c>
    </row>
    <row r="423" spans="3:10" x14ac:dyDescent="0.3">
      <c r="C423">
        <v>9</v>
      </c>
      <c r="D423">
        <v>45</v>
      </c>
      <c r="F423" s="1">
        <v>30</v>
      </c>
      <c r="G423" s="1">
        <v>0</v>
      </c>
    </row>
    <row r="424" spans="3:10" x14ac:dyDescent="0.3">
      <c r="C424">
        <v>10</v>
      </c>
      <c r="D424">
        <v>62</v>
      </c>
      <c r="F424" s="1">
        <v>31</v>
      </c>
      <c r="G424" s="1">
        <v>0</v>
      </c>
    </row>
    <row r="425" spans="3:10" x14ac:dyDescent="0.3">
      <c r="C425">
        <v>11</v>
      </c>
      <c r="D425">
        <v>28</v>
      </c>
      <c r="F425" s="1">
        <v>32</v>
      </c>
      <c r="G425" s="1">
        <v>0</v>
      </c>
    </row>
    <row r="426" spans="3:10" x14ac:dyDescent="0.3">
      <c r="C426">
        <v>12</v>
      </c>
      <c r="D426">
        <v>38</v>
      </c>
      <c r="F426" s="1">
        <v>33</v>
      </c>
      <c r="G426" s="1">
        <v>0</v>
      </c>
    </row>
    <row r="427" spans="3:10" x14ac:dyDescent="0.3">
      <c r="C427">
        <v>13</v>
      </c>
      <c r="D427">
        <v>41</v>
      </c>
      <c r="F427" s="1">
        <v>34</v>
      </c>
      <c r="G427" s="1">
        <v>0</v>
      </c>
    </row>
    <row r="428" spans="3:10" x14ac:dyDescent="0.3">
      <c r="C428">
        <v>14</v>
      </c>
      <c r="D428">
        <v>47</v>
      </c>
      <c r="F428" s="1">
        <v>35</v>
      </c>
      <c r="G428" s="1">
        <v>1</v>
      </c>
    </row>
    <row r="429" spans="3:10" x14ac:dyDescent="0.3">
      <c r="C429">
        <v>15</v>
      </c>
      <c r="D429">
        <v>49</v>
      </c>
      <c r="F429" s="1">
        <v>36</v>
      </c>
      <c r="G429" s="1">
        <v>1</v>
      </c>
    </row>
    <row r="430" spans="3:10" x14ac:dyDescent="0.3">
      <c r="C430">
        <v>16</v>
      </c>
      <c r="D430">
        <v>73</v>
      </c>
      <c r="F430" s="1">
        <v>37</v>
      </c>
      <c r="G430" s="1">
        <v>0</v>
      </c>
    </row>
    <row r="431" spans="3:10" x14ac:dyDescent="0.3">
      <c r="C431">
        <v>17</v>
      </c>
      <c r="D431">
        <v>60</v>
      </c>
      <c r="F431" s="1">
        <v>38</v>
      </c>
      <c r="G431" s="1">
        <v>1</v>
      </c>
    </row>
    <row r="432" spans="3:10" x14ac:dyDescent="0.3">
      <c r="C432">
        <v>18</v>
      </c>
      <c r="D432">
        <v>48</v>
      </c>
      <c r="F432" s="1">
        <v>39</v>
      </c>
      <c r="G432" s="1">
        <v>2</v>
      </c>
    </row>
    <row r="433" spans="3:7" x14ac:dyDescent="0.3">
      <c r="C433">
        <v>19</v>
      </c>
      <c r="D433">
        <v>51</v>
      </c>
      <c r="F433" s="1">
        <v>40</v>
      </c>
      <c r="G433" s="1">
        <v>3</v>
      </c>
    </row>
    <row r="434" spans="3:7" x14ac:dyDescent="0.3">
      <c r="C434">
        <v>20</v>
      </c>
      <c r="D434">
        <v>59</v>
      </c>
      <c r="F434" s="1">
        <v>41</v>
      </c>
      <c r="G434" s="1">
        <v>2</v>
      </c>
    </row>
    <row r="435" spans="3:7" x14ac:dyDescent="0.3">
      <c r="C435">
        <v>21</v>
      </c>
      <c r="D435">
        <v>52</v>
      </c>
      <c r="F435" s="1">
        <v>42</v>
      </c>
      <c r="G435" s="1">
        <v>2</v>
      </c>
    </row>
    <row r="436" spans="3:7" x14ac:dyDescent="0.3">
      <c r="C436">
        <v>22</v>
      </c>
      <c r="D436">
        <v>56</v>
      </c>
      <c r="F436" s="1">
        <v>43</v>
      </c>
      <c r="G436" s="1">
        <v>1</v>
      </c>
    </row>
    <row r="437" spans="3:7" x14ac:dyDescent="0.3">
      <c r="C437">
        <v>23</v>
      </c>
      <c r="D437">
        <v>55</v>
      </c>
      <c r="F437" s="1">
        <v>44</v>
      </c>
      <c r="G437" s="1">
        <v>1</v>
      </c>
    </row>
    <row r="438" spans="3:7" x14ac:dyDescent="0.3">
      <c r="C438">
        <v>24</v>
      </c>
      <c r="D438">
        <v>65</v>
      </c>
      <c r="F438" s="1">
        <v>45</v>
      </c>
      <c r="G438" s="1">
        <v>2</v>
      </c>
    </row>
    <row r="439" spans="3:7" x14ac:dyDescent="0.3">
      <c r="C439">
        <v>25</v>
      </c>
      <c r="D439">
        <v>45</v>
      </c>
      <c r="F439" s="1">
        <v>46</v>
      </c>
      <c r="G439" s="1">
        <v>0</v>
      </c>
    </row>
    <row r="440" spans="3:7" x14ac:dyDescent="0.3">
      <c r="C440">
        <v>26</v>
      </c>
      <c r="D440">
        <v>61</v>
      </c>
      <c r="F440" s="1">
        <v>47</v>
      </c>
      <c r="G440" s="1">
        <v>3</v>
      </c>
    </row>
    <row r="441" spans="3:7" x14ac:dyDescent="0.3">
      <c r="C441">
        <v>27</v>
      </c>
      <c r="D441">
        <v>40</v>
      </c>
      <c r="F441" s="1">
        <v>48</v>
      </c>
      <c r="G441" s="1">
        <v>2</v>
      </c>
    </row>
    <row r="442" spans="3:7" x14ac:dyDescent="0.3">
      <c r="C442">
        <v>28</v>
      </c>
      <c r="D442">
        <v>42</v>
      </c>
      <c r="F442" s="1">
        <v>49</v>
      </c>
      <c r="G442" s="1">
        <v>3</v>
      </c>
    </row>
    <row r="443" spans="3:7" x14ac:dyDescent="0.3">
      <c r="C443">
        <v>29</v>
      </c>
      <c r="D443">
        <v>41</v>
      </c>
      <c r="F443" s="1">
        <v>50</v>
      </c>
      <c r="G443" s="1">
        <v>0</v>
      </c>
    </row>
    <row r="444" spans="3:7" x14ac:dyDescent="0.3">
      <c r="C444">
        <v>30</v>
      </c>
      <c r="D444">
        <v>47</v>
      </c>
      <c r="F444" s="1">
        <v>51</v>
      </c>
      <c r="G444" s="1">
        <v>2</v>
      </c>
    </row>
    <row r="445" spans="3:7" x14ac:dyDescent="0.3">
      <c r="C445">
        <v>31</v>
      </c>
      <c r="D445">
        <v>35</v>
      </c>
      <c r="F445" s="1">
        <v>52</v>
      </c>
      <c r="G445" s="1">
        <v>3</v>
      </c>
    </row>
    <row r="446" spans="3:7" x14ac:dyDescent="0.3">
      <c r="C446">
        <v>32</v>
      </c>
      <c r="D446">
        <v>36</v>
      </c>
      <c r="F446" s="1">
        <v>53</v>
      </c>
      <c r="G446" s="1">
        <v>0</v>
      </c>
    </row>
    <row r="447" spans="3:7" x14ac:dyDescent="0.3">
      <c r="C447">
        <v>33</v>
      </c>
      <c r="D447">
        <v>39</v>
      </c>
      <c r="F447" s="1">
        <v>54</v>
      </c>
      <c r="G447" s="1">
        <v>0</v>
      </c>
    </row>
    <row r="448" spans="3:7" x14ac:dyDescent="0.3">
      <c r="C448">
        <v>34</v>
      </c>
      <c r="D448">
        <v>48</v>
      </c>
      <c r="F448" s="1">
        <v>55</v>
      </c>
      <c r="G448" s="1">
        <v>2</v>
      </c>
    </row>
    <row r="449" spans="3:7" x14ac:dyDescent="0.3">
      <c r="C449">
        <v>35</v>
      </c>
      <c r="D449">
        <v>51</v>
      </c>
      <c r="F449" s="1">
        <v>56</v>
      </c>
      <c r="G449" s="1">
        <v>2</v>
      </c>
    </row>
    <row r="450" spans="3:7" x14ac:dyDescent="0.3">
      <c r="C450">
        <v>36</v>
      </c>
      <c r="D450">
        <v>40</v>
      </c>
      <c r="F450" s="1">
        <v>57</v>
      </c>
      <c r="G450" s="1">
        <v>1</v>
      </c>
    </row>
    <row r="451" spans="3:7" x14ac:dyDescent="0.3">
      <c r="C451">
        <v>37</v>
      </c>
      <c r="D451">
        <v>49</v>
      </c>
      <c r="F451" s="1">
        <v>58</v>
      </c>
      <c r="G451" s="1">
        <v>3</v>
      </c>
    </row>
    <row r="452" spans="3:7" x14ac:dyDescent="0.3">
      <c r="C452">
        <v>38</v>
      </c>
      <c r="D452">
        <v>58</v>
      </c>
      <c r="F452" s="1">
        <v>59</v>
      </c>
      <c r="G452" s="1">
        <v>2</v>
      </c>
    </row>
    <row r="453" spans="3:7" x14ac:dyDescent="0.3">
      <c r="C453">
        <v>39</v>
      </c>
      <c r="D453">
        <v>55</v>
      </c>
      <c r="F453" s="1">
        <v>60</v>
      </c>
      <c r="G453" s="1">
        <v>1</v>
      </c>
    </row>
    <row r="454" spans="3:7" x14ac:dyDescent="0.3">
      <c r="C454">
        <v>40</v>
      </c>
      <c r="D454">
        <v>65</v>
      </c>
      <c r="F454" s="1">
        <v>61</v>
      </c>
      <c r="G454" s="1">
        <v>1</v>
      </c>
    </row>
    <row r="455" spans="3:7" x14ac:dyDescent="0.3">
      <c r="C455">
        <v>41</v>
      </c>
      <c r="D455">
        <v>47</v>
      </c>
      <c r="F455" s="1">
        <v>62</v>
      </c>
      <c r="G455" s="1">
        <v>2</v>
      </c>
    </row>
    <row r="456" spans="3:7" x14ac:dyDescent="0.3">
      <c r="C456">
        <v>42</v>
      </c>
      <c r="D456">
        <v>68</v>
      </c>
      <c r="F456" s="1">
        <v>63</v>
      </c>
      <c r="G456" s="1">
        <v>1</v>
      </c>
    </row>
    <row r="457" spans="3:7" x14ac:dyDescent="0.3">
      <c r="C457">
        <v>43</v>
      </c>
      <c r="D457">
        <v>62</v>
      </c>
      <c r="F457" s="1">
        <v>64</v>
      </c>
      <c r="G457" s="1">
        <v>0</v>
      </c>
    </row>
    <row r="458" spans="3:7" x14ac:dyDescent="0.3">
      <c r="C458">
        <v>44</v>
      </c>
      <c r="D458">
        <v>42</v>
      </c>
      <c r="F458" s="1">
        <v>65</v>
      </c>
      <c r="G458" s="1">
        <v>3</v>
      </c>
    </row>
    <row r="459" spans="3:7" x14ac:dyDescent="0.3">
      <c r="C459">
        <v>45</v>
      </c>
      <c r="D459">
        <v>43</v>
      </c>
      <c r="F459" s="1">
        <v>66</v>
      </c>
      <c r="G459" s="1">
        <v>0</v>
      </c>
    </row>
    <row r="460" spans="3:7" x14ac:dyDescent="0.3">
      <c r="C460">
        <v>46</v>
      </c>
      <c r="D460">
        <v>65</v>
      </c>
      <c r="F460" s="1">
        <v>67</v>
      </c>
      <c r="G460" s="1">
        <v>0</v>
      </c>
    </row>
    <row r="461" spans="3:7" x14ac:dyDescent="0.3">
      <c r="C461">
        <v>47</v>
      </c>
      <c r="D461">
        <v>57</v>
      </c>
      <c r="F461" s="1">
        <v>68</v>
      </c>
      <c r="G461" s="1">
        <v>1</v>
      </c>
    </row>
    <row r="462" spans="3:7" x14ac:dyDescent="0.3">
      <c r="C462">
        <v>48</v>
      </c>
      <c r="D462">
        <v>49</v>
      </c>
      <c r="F462" s="1">
        <v>69</v>
      </c>
      <c r="G462" s="1">
        <v>0</v>
      </c>
    </row>
    <row r="463" spans="3:7" x14ac:dyDescent="0.3">
      <c r="C463">
        <v>49</v>
      </c>
      <c r="D463">
        <v>39</v>
      </c>
      <c r="F463" s="1">
        <v>70</v>
      </c>
      <c r="G463" s="1">
        <v>0</v>
      </c>
    </row>
    <row r="464" spans="3:7" x14ac:dyDescent="0.3">
      <c r="C464">
        <v>50</v>
      </c>
      <c r="D464">
        <v>58</v>
      </c>
      <c r="F464" s="1">
        <v>71</v>
      </c>
      <c r="G464" s="1">
        <v>0</v>
      </c>
    </row>
    <row r="465" spans="2:12" x14ac:dyDescent="0.3">
      <c r="F465" s="1">
        <v>72</v>
      </c>
      <c r="G465" s="1">
        <v>0</v>
      </c>
    </row>
    <row r="466" spans="2:12" x14ac:dyDescent="0.3">
      <c r="F466" s="1">
        <v>73</v>
      </c>
      <c r="G466" s="1">
        <v>1</v>
      </c>
    </row>
    <row r="467" spans="2:12" x14ac:dyDescent="0.3">
      <c r="G467">
        <v>0</v>
      </c>
    </row>
    <row r="468" spans="2:12" x14ac:dyDescent="0.3">
      <c r="B468" s="15" t="s">
        <v>81</v>
      </c>
    </row>
    <row r="469" spans="2:12" x14ac:dyDescent="0.3">
      <c r="C469" s="13" t="s">
        <v>82</v>
      </c>
      <c r="D469" s="13"/>
      <c r="E469" s="13"/>
      <c r="F469" s="13"/>
      <c r="G469" s="13"/>
      <c r="H469" s="13"/>
      <c r="I469" s="13"/>
      <c r="J469" s="13"/>
      <c r="K469" s="13"/>
      <c r="L469" s="13"/>
    </row>
    <row r="471" spans="2:12" x14ac:dyDescent="0.3">
      <c r="C471" t="s">
        <v>83</v>
      </c>
      <c r="D471" t="s">
        <v>32</v>
      </c>
    </row>
    <row r="472" spans="2:12" x14ac:dyDescent="0.3">
      <c r="C472" t="s">
        <v>12</v>
      </c>
      <c r="D472">
        <v>30</v>
      </c>
    </row>
    <row r="473" spans="2:12" x14ac:dyDescent="0.3">
      <c r="C473" t="s">
        <v>13</v>
      </c>
      <c r="D473">
        <v>40</v>
      </c>
    </row>
    <row r="474" spans="2:12" x14ac:dyDescent="0.3">
      <c r="C474" t="s">
        <v>14</v>
      </c>
      <c r="D474">
        <v>20</v>
      </c>
    </row>
    <row r="475" spans="2:12" x14ac:dyDescent="0.3">
      <c r="C475" t="s">
        <v>15</v>
      </c>
      <c r="D475">
        <v>10</v>
      </c>
    </row>
    <row r="476" spans="2:12" x14ac:dyDescent="0.3">
      <c r="C476" t="s">
        <v>16</v>
      </c>
      <c r="D476">
        <v>45</v>
      </c>
    </row>
    <row r="477" spans="2:12" x14ac:dyDescent="0.3">
      <c r="C477" t="s">
        <v>84</v>
      </c>
      <c r="D477">
        <v>25</v>
      </c>
    </row>
    <row r="478" spans="2:12" x14ac:dyDescent="0.3">
      <c r="C478" t="s">
        <v>85</v>
      </c>
      <c r="D478">
        <v>30</v>
      </c>
    </row>
    <row r="480" spans="2:12" x14ac:dyDescent="0.3">
      <c r="B480" s="16" t="s">
        <v>24</v>
      </c>
      <c r="C480" s="16">
        <f>MODE(D472:D478)</f>
        <v>30</v>
      </c>
    </row>
    <row r="486" spans="2:7" x14ac:dyDescent="0.3">
      <c r="D486" t="s">
        <v>86</v>
      </c>
    </row>
    <row r="488" spans="2:7" x14ac:dyDescent="0.3">
      <c r="B488" s="15" t="s">
        <v>87</v>
      </c>
    </row>
    <row r="490" spans="2:7" x14ac:dyDescent="0.3">
      <c r="C490" s="13" t="s">
        <v>88</v>
      </c>
      <c r="D490" s="13"/>
      <c r="E490" s="13"/>
      <c r="F490" s="13"/>
    </row>
    <row r="492" spans="2:7" x14ac:dyDescent="0.3">
      <c r="C492" t="s">
        <v>89</v>
      </c>
      <c r="D492" t="s">
        <v>57</v>
      </c>
    </row>
    <row r="493" spans="2:7" x14ac:dyDescent="0.3">
      <c r="C493">
        <v>1</v>
      </c>
      <c r="D493">
        <v>4</v>
      </c>
      <c r="F493" s="14" t="s">
        <v>24</v>
      </c>
      <c r="G493" s="14">
        <f>MODE(D493:D592)</f>
        <v>4</v>
      </c>
    </row>
    <row r="494" spans="2:7" x14ac:dyDescent="0.3">
      <c r="C494">
        <v>2</v>
      </c>
      <c r="D494">
        <v>5</v>
      </c>
    </row>
    <row r="495" spans="2:7" x14ac:dyDescent="0.3">
      <c r="C495">
        <v>3</v>
      </c>
      <c r="D495">
        <v>3</v>
      </c>
      <c r="E495" t="s">
        <v>57</v>
      </c>
      <c r="F495" t="s">
        <v>32</v>
      </c>
    </row>
    <row r="496" spans="2:7" x14ac:dyDescent="0.3">
      <c r="C496">
        <v>4</v>
      </c>
      <c r="D496">
        <v>4</v>
      </c>
      <c r="E496" cm="1">
        <f t="array" ref="E496:E499">_xlfn.UNIQUE(D493:D592)</f>
        <v>4</v>
      </c>
      <c r="F496" cm="1">
        <f t="array" ref="F496:F500">FREQUENCY(D493:D592,_xlfn.ANCHORARRAY(E496))</f>
        <v>38</v>
      </c>
    </row>
    <row r="497" spans="3:6" x14ac:dyDescent="0.3">
      <c r="C497">
        <v>5</v>
      </c>
      <c r="D497">
        <v>4</v>
      </c>
      <c r="E497">
        <v>5</v>
      </c>
      <c r="F497">
        <v>23</v>
      </c>
    </row>
    <row r="498" spans="3:6" x14ac:dyDescent="0.3">
      <c r="C498">
        <v>6</v>
      </c>
      <c r="D498">
        <v>3</v>
      </c>
      <c r="E498">
        <v>3</v>
      </c>
      <c r="F498">
        <v>31</v>
      </c>
    </row>
    <row r="499" spans="3:6" x14ac:dyDescent="0.3">
      <c r="C499">
        <v>7</v>
      </c>
      <c r="D499">
        <v>2</v>
      </c>
      <c r="E499">
        <v>2</v>
      </c>
      <c r="F499">
        <v>8</v>
      </c>
    </row>
    <row r="500" spans="3:6" x14ac:dyDescent="0.3">
      <c r="C500">
        <v>8</v>
      </c>
      <c r="D500">
        <v>5</v>
      </c>
      <c r="F500">
        <v>0</v>
      </c>
    </row>
    <row r="501" spans="3:6" x14ac:dyDescent="0.3">
      <c r="C501">
        <v>9</v>
      </c>
      <c r="D501">
        <v>4</v>
      </c>
    </row>
    <row r="502" spans="3:6" x14ac:dyDescent="0.3">
      <c r="C502">
        <v>10</v>
      </c>
      <c r="D502">
        <v>3</v>
      </c>
    </row>
    <row r="503" spans="3:6" x14ac:dyDescent="0.3">
      <c r="C503">
        <v>11</v>
      </c>
      <c r="D503">
        <v>5</v>
      </c>
    </row>
    <row r="504" spans="3:6" x14ac:dyDescent="0.3">
      <c r="C504">
        <v>12</v>
      </c>
      <c r="D504">
        <v>4</v>
      </c>
    </row>
    <row r="505" spans="3:6" x14ac:dyDescent="0.3">
      <c r="C505">
        <v>13</v>
      </c>
      <c r="D505">
        <v>2</v>
      </c>
    </row>
    <row r="506" spans="3:6" x14ac:dyDescent="0.3">
      <c r="C506">
        <v>14</v>
      </c>
      <c r="D506">
        <v>3</v>
      </c>
    </row>
    <row r="507" spans="3:6" x14ac:dyDescent="0.3">
      <c r="C507">
        <v>15</v>
      </c>
      <c r="D507">
        <v>4</v>
      </c>
    </row>
    <row r="508" spans="3:6" x14ac:dyDescent="0.3">
      <c r="C508">
        <v>16</v>
      </c>
      <c r="D508">
        <v>5</v>
      </c>
    </row>
    <row r="509" spans="3:6" x14ac:dyDescent="0.3">
      <c r="C509">
        <v>17</v>
      </c>
      <c r="D509">
        <v>3</v>
      </c>
    </row>
    <row r="510" spans="3:6" x14ac:dyDescent="0.3">
      <c r="C510">
        <v>18</v>
      </c>
      <c r="D510">
        <v>4</v>
      </c>
    </row>
    <row r="511" spans="3:6" x14ac:dyDescent="0.3">
      <c r="C511">
        <v>19</v>
      </c>
      <c r="D511">
        <v>5</v>
      </c>
    </row>
    <row r="512" spans="3:6" x14ac:dyDescent="0.3">
      <c r="C512">
        <v>20</v>
      </c>
      <c r="D512">
        <v>3</v>
      </c>
    </row>
    <row r="513" spans="3:4" x14ac:dyDescent="0.3">
      <c r="C513">
        <v>21</v>
      </c>
      <c r="D513">
        <v>4</v>
      </c>
    </row>
    <row r="514" spans="3:4" x14ac:dyDescent="0.3">
      <c r="C514">
        <v>22</v>
      </c>
      <c r="D514">
        <v>3</v>
      </c>
    </row>
    <row r="515" spans="3:4" x14ac:dyDescent="0.3">
      <c r="C515">
        <v>23</v>
      </c>
      <c r="D515">
        <v>2</v>
      </c>
    </row>
    <row r="516" spans="3:4" x14ac:dyDescent="0.3">
      <c r="C516">
        <v>24</v>
      </c>
      <c r="D516">
        <v>4</v>
      </c>
    </row>
    <row r="517" spans="3:4" x14ac:dyDescent="0.3">
      <c r="C517">
        <v>25</v>
      </c>
      <c r="D517">
        <v>5</v>
      </c>
    </row>
    <row r="518" spans="3:4" x14ac:dyDescent="0.3">
      <c r="C518">
        <v>26</v>
      </c>
      <c r="D518">
        <v>3</v>
      </c>
    </row>
    <row r="519" spans="3:4" x14ac:dyDescent="0.3">
      <c r="C519">
        <v>27</v>
      </c>
      <c r="D519">
        <v>4</v>
      </c>
    </row>
    <row r="520" spans="3:4" x14ac:dyDescent="0.3">
      <c r="C520">
        <v>28</v>
      </c>
      <c r="D520">
        <v>5</v>
      </c>
    </row>
    <row r="521" spans="3:4" x14ac:dyDescent="0.3">
      <c r="C521">
        <v>29</v>
      </c>
      <c r="D521">
        <v>4</v>
      </c>
    </row>
    <row r="522" spans="3:4" x14ac:dyDescent="0.3">
      <c r="C522">
        <v>30</v>
      </c>
      <c r="D522">
        <v>3</v>
      </c>
    </row>
    <row r="523" spans="3:4" x14ac:dyDescent="0.3">
      <c r="C523">
        <v>31</v>
      </c>
      <c r="D523">
        <v>3</v>
      </c>
    </row>
    <row r="524" spans="3:4" x14ac:dyDescent="0.3">
      <c r="C524">
        <v>32</v>
      </c>
      <c r="D524">
        <v>4</v>
      </c>
    </row>
    <row r="525" spans="3:4" x14ac:dyDescent="0.3">
      <c r="C525">
        <v>33</v>
      </c>
      <c r="D525">
        <v>5</v>
      </c>
    </row>
    <row r="526" spans="3:4" x14ac:dyDescent="0.3">
      <c r="C526">
        <v>34</v>
      </c>
      <c r="D526">
        <v>2</v>
      </c>
    </row>
    <row r="527" spans="3:4" x14ac:dyDescent="0.3">
      <c r="C527">
        <v>35</v>
      </c>
      <c r="D527">
        <v>3</v>
      </c>
    </row>
    <row r="528" spans="3:4" x14ac:dyDescent="0.3">
      <c r="C528">
        <v>36</v>
      </c>
      <c r="D528">
        <v>4</v>
      </c>
    </row>
    <row r="529" spans="3:4" x14ac:dyDescent="0.3">
      <c r="C529">
        <v>37</v>
      </c>
      <c r="D529">
        <v>4</v>
      </c>
    </row>
    <row r="530" spans="3:4" x14ac:dyDescent="0.3">
      <c r="C530">
        <v>38</v>
      </c>
      <c r="D530">
        <v>3</v>
      </c>
    </row>
    <row r="531" spans="3:4" x14ac:dyDescent="0.3">
      <c r="C531">
        <v>39</v>
      </c>
      <c r="D531">
        <v>5</v>
      </c>
    </row>
    <row r="532" spans="3:4" x14ac:dyDescent="0.3">
      <c r="C532">
        <v>40</v>
      </c>
      <c r="D532">
        <v>4</v>
      </c>
    </row>
    <row r="533" spans="3:4" x14ac:dyDescent="0.3">
      <c r="C533">
        <v>41</v>
      </c>
      <c r="D533">
        <v>3</v>
      </c>
    </row>
    <row r="534" spans="3:4" x14ac:dyDescent="0.3">
      <c r="C534">
        <v>42</v>
      </c>
      <c r="D534">
        <v>4</v>
      </c>
    </row>
    <row r="535" spans="3:4" x14ac:dyDescent="0.3">
      <c r="C535">
        <v>43</v>
      </c>
      <c r="D535">
        <v>5</v>
      </c>
    </row>
    <row r="536" spans="3:4" x14ac:dyDescent="0.3">
      <c r="C536">
        <v>44</v>
      </c>
      <c r="D536">
        <v>4</v>
      </c>
    </row>
    <row r="537" spans="3:4" x14ac:dyDescent="0.3">
      <c r="C537">
        <v>45</v>
      </c>
      <c r="D537">
        <v>2</v>
      </c>
    </row>
    <row r="538" spans="3:4" x14ac:dyDescent="0.3">
      <c r="C538">
        <v>46</v>
      </c>
      <c r="D538">
        <v>3</v>
      </c>
    </row>
    <row r="539" spans="3:4" x14ac:dyDescent="0.3">
      <c r="C539">
        <v>47</v>
      </c>
      <c r="D539">
        <v>4</v>
      </c>
    </row>
    <row r="540" spans="3:4" x14ac:dyDescent="0.3">
      <c r="C540">
        <v>48</v>
      </c>
      <c r="D540">
        <v>5</v>
      </c>
    </row>
    <row r="541" spans="3:4" x14ac:dyDescent="0.3">
      <c r="C541">
        <v>49</v>
      </c>
      <c r="D541">
        <v>3</v>
      </c>
    </row>
    <row r="542" spans="3:4" x14ac:dyDescent="0.3">
      <c r="C542">
        <v>50</v>
      </c>
      <c r="D542">
        <v>4</v>
      </c>
    </row>
    <row r="543" spans="3:4" x14ac:dyDescent="0.3">
      <c r="C543">
        <v>51</v>
      </c>
      <c r="D543">
        <v>5</v>
      </c>
    </row>
    <row r="544" spans="3:4" x14ac:dyDescent="0.3">
      <c r="C544">
        <v>52</v>
      </c>
      <c r="D544">
        <v>3</v>
      </c>
    </row>
    <row r="545" spans="3:4" x14ac:dyDescent="0.3">
      <c r="C545">
        <v>53</v>
      </c>
      <c r="D545">
        <v>3</v>
      </c>
    </row>
    <row r="546" spans="3:4" x14ac:dyDescent="0.3">
      <c r="C546">
        <v>54</v>
      </c>
      <c r="D546">
        <v>5</v>
      </c>
    </row>
    <row r="547" spans="3:4" x14ac:dyDescent="0.3">
      <c r="C547">
        <v>55</v>
      </c>
      <c r="D547">
        <v>3</v>
      </c>
    </row>
    <row r="548" spans="3:4" x14ac:dyDescent="0.3">
      <c r="C548">
        <v>56</v>
      </c>
      <c r="D548">
        <v>4</v>
      </c>
    </row>
    <row r="549" spans="3:4" x14ac:dyDescent="0.3">
      <c r="C549">
        <v>57</v>
      </c>
      <c r="D549">
        <v>4</v>
      </c>
    </row>
    <row r="550" spans="3:4" x14ac:dyDescent="0.3">
      <c r="C550">
        <v>58</v>
      </c>
      <c r="D550">
        <v>4</v>
      </c>
    </row>
    <row r="551" spans="3:4" x14ac:dyDescent="0.3">
      <c r="C551">
        <v>59</v>
      </c>
      <c r="D551">
        <v>4</v>
      </c>
    </row>
    <row r="552" spans="3:4" x14ac:dyDescent="0.3">
      <c r="C552">
        <v>60</v>
      </c>
      <c r="D552">
        <v>4</v>
      </c>
    </row>
    <row r="553" spans="3:4" x14ac:dyDescent="0.3">
      <c r="C553">
        <v>61</v>
      </c>
      <c r="D553">
        <v>3</v>
      </c>
    </row>
    <row r="554" spans="3:4" x14ac:dyDescent="0.3">
      <c r="C554">
        <v>62</v>
      </c>
      <c r="D554">
        <v>5</v>
      </c>
    </row>
    <row r="555" spans="3:4" x14ac:dyDescent="0.3">
      <c r="C555">
        <v>63</v>
      </c>
      <c r="D555">
        <v>5</v>
      </c>
    </row>
    <row r="556" spans="3:4" x14ac:dyDescent="0.3">
      <c r="C556">
        <v>64</v>
      </c>
      <c r="D556">
        <v>3</v>
      </c>
    </row>
    <row r="557" spans="3:4" x14ac:dyDescent="0.3">
      <c r="C557">
        <v>65</v>
      </c>
      <c r="D557">
        <v>5</v>
      </c>
    </row>
    <row r="558" spans="3:4" x14ac:dyDescent="0.3">
      <c r="C558">
        <v>66</v>
      </c>
      <c r="D558">
        <v>4</v>
      </c>
    </row>
    <row r="559" spans="3:4" x14ac:dyDescent="0.3">
      <c r="C559">
        <v>67</v>
      </c>
      <c r="D559">
        <v>2</v>
      </c>
    </row>
    <row r="560" spans="3:4" x14ac:dyDescent="0.3">
      <c r="C560">
        <v>68</v>
      </c>
      <c r="D560">
        <v>4</v>
      </c>
    </row>
    <row r="561" spans="3:4" x14ac:dyDescent="0.3">
      <c r="C561">
        <v>69</v>
      </c>
      <c r="D561">
        <v>4</v>
      </c>
    </row>
    <row r="562" spans="3:4" x14ac:dyDescent="0.3">
      <c r="C562">
        <v>70</v>
      </c>
      <c r="D562">
        <v>2</v>
      </c>
    </row>
    <row r="563" spans="3:4" x14ac:dyDescent="0.3">
      <c r="C563">
        <v>71</v>
      </c>
      <c r="D563">
        <v>5</v>
      </c>
    </row>
    <row r="564" spans="3:4" x14ac:dyDescent="0.3">
      <c r="C564">
        <v>72</v>
      </c>
      <c r="D564">
        <v>3</v>
      </c>
    </row>
    <row r="565" spans="3:4" x14ac:dyDescent="0.3">
      <c r="C565">
        <v>73</v>
      </c>
      <c r="D565">
        <v>2</v>
      </c>
    </row>
    <row r="566" spans="3:4" x14ac:dyDescent="0.3">
      <c r="C566">
        <v>74</v>
      </c>
      <c r="D566">
        <v>5</v>
      </c>
    </row>
    <row r="567" spans="3:4" x14ac:dyDescent="0.3">
      <c r="C567">
        <v>75</v>
      </c>
      <c r="D567">
        <v>3</v>
      </c>
    </row>
    <row r="568" spans="3:4" x14ac:dyDescent="0.3">
      <c r="C568">
        <v>76</v>
      </c>
      <c r="D568">
        <v>3</v>
      </c>
    </row>
    <row r="569" spans="3:4" x14ac:dyDescent="0.3">
      <c r="C569">
        <v>77</v>
      </c>
      <c r="D569">
        <v>4</v>
      </c>
    </row>
    <row r="570" spans="3:4" x14ac:dyDescent="0.3">
      <c r="C570">
        <v>78</v>
      </c>
      <c r="D570">
        <v>3</v>
      </c>
    </row>
    <row r="571" spans="3:4" x14ac:dyDescent="0.3">
      <c r="C571">
        <v>79</v>
      </c>
      <c r="D571">
        <v>3</v>
      </c>
    </row>
    <row r="572" spans="3:4" x14ac:dyDescent="0.3">
      <c r="C572">
        <v>80</v>
      </c>
      <c r="D572">
        <v>4</v>
      </c>
    </row>
    <row r="573" spans="3:4" x14ac:dyDescent="0.3">
      <c r="C573">
        <v>81</v>
      </c>
      <c r="D573">
        <v>4</v>
      </c>
    </row>
    <row r="574" spans="3:4" x14ac:dyDescent="0.3">
      <c r="C574">
        <v>82</v>
      </c>
      <c r="D574">
        <v>4</v>
      </c>
    </row>
    <row r="575" spans="3:4" x14ac:dyDescent="0.3">
      <c r="C575">
        <v>83</v>
      </c>
      <c r="D575">
        <v>4</v>
      </c>
    </row>
    <row r="576" spans="3:4" x14ac:dyDescent="0.3">
      <c r="C576">
        <v>84</v>
      </c>
      <c r="D576">
        <v>4</v>
      </c>
    </row>
    <row r="577" spans="3:4" x14ac:dyDescent="0.3">
      <c r="C577">
        <v>85</v>
      </c>
      <c r="D577">
        <v>5</v>
      </c>
    </row>
    <row r="578" spans="3:4" x14ac:dyDescent="0.3">
      <c r="C578">
        <v>86</v>
      </c>
      <c r="D578">
        <v>5</v>
      </c>
    </row>
    <row r="579" spans="3:4" x14ac:dyDescent="0.3">
      <c r="C579">
        <v>87</v>
      </c>
      <c r="D579">
        <v>5</v>
      </c>
    </row>
    <row r="580" spans="3:4" x14ac:dyDescent="0.3">
      <c r="C580">
        <v>88</v>
      </c>
      <c r="D580">
        <v>3</v>
      </c>
    </row>
    <row r="581" spans="3:4" x14ac:dyDescent="0.3">
      <c r="C581">
        <v>89</v>
      </c>
      <c r="D581">
        <v>4</v>
      </c>
    </row>
    <row r="582" spans="3:4" x14ac:dyDescent="0.3">
      <c r="C582">
        <v>90</v>
      </c>
      <c r="D582">
        <v>5</v>
      </c>
    </row>
    <row r="583" spans="3:4" x14ac:dyDescent="0.3">
      <c r="C583">
        <v>91</v>
      </c>
      <c r="D583">
        <v>3</v>
      </c>
    </row>
    <row r="584" spans="3:4" x14ac:dyDescent="0.3">
      <c r="C584">
        <v>92</v>
      </c>
      <c r="D584">
        <v>4</v>
      </c>
    </row>
    <row r="585" spans="3:4" x14ac:dyDescent="0.3">
      <c r="C585">
        <v>93</v>
      </c>
      <c r="D585">
        <v>5</v>
      </c>
    </row>
    <row r="586" spans="3:4" x14ac:dyDescent="0.3">
      <c r="C586">
        <v>94</v>
      </c>
      <c r="D586">
        <v>3</v>
      </c>
    </row>
    <row r="587" spans="3:4" x14ac:dyDescent="0.3">
      <c r="C587">
        <v>95</v>
      </c>
      <c r="D587">
        <v>4</v>
      </c>
    </row>
    <row r="588" spans="3:4" x14ac:dyDescent="0.3">
      <c r="C588">
        <v>96</v>
      </c>
      <c r="D588">
        <v>3</v>
      </c>
    </row>
    <row r="589" spans="3:4" x14ac:dyDescent="0.3">
      <c r="C589">
        <v>97</v>
      </c>
      <c r="D589">
        <v>4</v>
      </c>
    </row>
    <row r="590" spans="3:4" x14ac:dyDescent="0.3">
      <c r="C590">
        <v>98</v>
      </c>
      <c r="D590">
        <v>3</v>
      </c>
    </row>
    <row r="591" spans="3:4" x14ac:dyDescent="0.3">
      <c r="C591">
        <v>99</v>
      </c>
      <c r="D591">
        <v>4</v>
      </c>
    </row>
    <row r="592" spans="3:4" x14ac:dyDescent="0.3">
      <c r="C592">
        <v>100</v>
      </c>
      <c r="D592">
        <v>3</v>
      </c>
    </row>
    <row r="594" spans="2:10" x14ac:dyDescent="0.3">
      <c r="B594" s="15" t="s">
        <v>90</v>
      </c>
    </row>
    <row r="595" spans="2:10" x14ac:dyDescent="0.3">
      <c r="C595" s="13" t="s">
        <v>91</v>
      </c>
      <c r="D595" s="13"/>
      <c r="E595" s="13"/>
      <c r="F595" s="13"/>
      <c r="G595" s="13"/>
      <c r="H595" s="13"/>
      <c r="I595" s="13"/>
      <c r="J595" s="13"/>
    </row>
    <row r="597" spans="2:10" x14ac:dyDescent="0.3">
      <c r="C597" t="s">
        <v>92</v>
      </c>
      <c r="D597" t="s">
        <v>42</v>
      </c>
    </row>
    <row r="598" spans="2:10" x14ac:dyDescent="0.3">
      <c r="C598">
        <v>1</v>
      </c>
      <c r="D598">
        <v>35</v>
      </c>
      <c r="E598" s="14" t="s">
        <v>17</v>
      </c>
      <c r="F598" s="14">
        <f>AVERAGE(D598:D647)</f>
        <v>36.14</v>
      </c>
      <c r="G598" s="14" t="s">
        <v>93</v>
      </c>
      <c r="H598" s="14"/>
      <c r="I598" s="14"/>
      <c r="J598" s="14"/>
    </row>
    <row r="599" spans="2:10" x14ac:dyDescent="0.3">
      <c r="C599">
        <v>2</v>
      </c>
      <c r="D599">
        <v>28</v>
      </c>
    </row>
    <row r="600" spans="2:10" x14ac:dyDescent="0.3">
      <c r="C600">
        <v>3</v>
      </c>
      <c r="D600">
        <v>32</v>
      </c>
      <c r="F600" t="s">
        <v>42</v>
      </c>
      <c r="G600" t="s">
        <v>32</v>
      </c>
    </row>
    <row r="601" spans="2:10" x14ac:dyDescent="0.3">
      <c r="C601">
        <v>4</v>
      </c>
      <c r="D601">
        <v>45</v>
      </c>
      <c r="F601" cm="1">
        <f t="array" ref="F601:F619">_xlfn.UNIQUE(D598:D647)</f>
        <v>35</v>
      </c>
      <c r="G601" cm="1">
        <f t="array" ref="G601:G620">FREQUENCY(D598:D647,_xlfn.ANCHORARRAY(F601))</f>
        <v>3</v>
      </c>
    </row>
    <row r="602" spans="2:10" x14ac:dyDescent="0.3">
      <c r="C602">
        <v>5</v>
      </c>
      <c r="D602">
        <v>38</v>
      </c>
      <c r="F602">
        <v>28</v>
      </c>
      <c r="G602">
        <v>4</v>
      </c>
    </row>
    <row r="603" spans="2:10" x14ac:dyDescent="0.3">
      <c r="C603">
        <v>6</v>
      </c>
      <c r="D603">
        <v>29</v>
      </c>
      <c r="F603">
        <v>32</v>
      </c>
      <c r="G603">
        <v>2</v>
      </c>
    </row>
    <row r="604" spans="2:10" x14ac:dyDescent="0.3">
      <c r="C604">
        <v>7</v>
      </c>
      <c r="D604">
        <v>42</v>
      </c>
      <c r="F604">
        <v>45</v>
      </c>
      <c r="G604">
        <v>2</v>
      </c>
    </row>
    <row r="605" spans="2:10" x14ac:dyDescent="0.3">
      <c r="C605">
        <v>8</v>
      </c>
      <c r="D605">
        <v>30</v>
      </c>
      <c r="F605">
        <v>38</v>
      </c>
      <c r="G605">
        <v>3</v>
      </c>
    </row>
    <row r="606" spans="2:10" x14ac:dyDescent="0.3">
      <c r="C606">
        <v>9</v>
      </c>
      <c r="D606">
        <v>36</v>
      </c>
      <c r="F606">
        <v>29</v>
      </c>
      <c r="G606">
        <v>3</v>
      </c>
    </row>
    <row r="607" spans="2:10" x14ac:dyDescent="0.3">
      <c r="C607">
        <v>10</v>
      </c>
      <c r="D607">
        <v>41</v>
      </c>
      <c r="F607">
        <v>42</v>
      </c>
      <c r="G607">
        <v>3</v>
      </c>
    </row>
    <row r="608" spans="2:10" x14ac:dyDescent="0.3">
      <c r="C608">
        <v>11</v>
      </c>
      <c r="D608">
        <v>47</v>
      </c>
      <c r="F608">
        <v>30</v>
      </c>
      <c r="G608">
        <v>3</v>
      </c>
    </row>
    <row r="609" spans="3:7" x14ac:dyDescent="0.3">
      <c r="C609">
        <v>12</v>
      </c>
      <c r="D609">
        <v>31</v>
      </c>
      <c r="F609">
        <v>36</v>
      </c>
      <c r="G609">
        <v>3</v>
      </c>
    </row>
    <row r="610" spans="3:7" x14ac:dyDescent="0.3">
      <c r="C610">
        <v>13</v>
      </c>
      <c r="D610">
        <v>39</v>
      </c>
      <c r="F610">
        <v>41</v>
      </c>
      <c r="G610">
        <v>2</v>
      </c>
    </row>
    <row r="611" spans="3:7" x14ac:dyDescent="0.3">
      <c r="C611">
        <v>14</v>
      </c>
      <c r="D611">
        <v>43</v>
      </c>
      <c r="F611">
        <v>47</v>
      </c>
      <c r="G611">
        <v>1</v>
      </c>
    </row>
    <row r="612" spans="3:7" x14ac:dyDescent="0.3">
      <c r="C612">
        <v>15</v>
      </c>
      <c r="D612">
        <v>37</v>
      </c>
      <c r="F612">
        <v>31</v>
      </c>
      <c r="G612">
        <v>3</v>
      </c>
    </row>
    <row r="613" spans="3:7" x14ac:dyDescent="0.3">
      <c r="C613">
        <v>16</v>
      </c>
      <c r="D613">
        <v>30</v>
      </c>
      <c r="F613">
        <v>39</v>
      </c>
      <c r="G613">
        <v>4</v>
      </c>
    </row>
    <row r="614" spans="3:7" x14ac:dyDescent="0.3">
      <c r="C614">
        <v>17</v>
      </c>
      <c r="D614">
        <v>34</v>
      </c>
      <c r="F614">
        <v>43</v>
      </c>
      <c r="G614">
        <v>3</v>
      </c>
    </row>
    <row r="615" spans="3:7" x14ac:dyDescent="0.3">
      <c r="C615">
        <v>18</v>
      </c>
      <c r="D615">
        <v>39</v>
      </c>
      <c r="F615">
        <v>37</v>
      </c>
      <c r="G615">
        <v>3</v>
      </c>
    </row>
    <row r="616" spans="3:7" x14ac:dyDescent="0.3">
      <c r="C616">
        <v>19</v>
      </c>
      <c r="D616">
        <v>28</v>
      </c>
      <c r="F616">
        <v>34</v>
      </c>
      <c r="G616">
        <v>2</v>
      </c>
    </row>
    <row r="617" spans="3:7" x14ac:dyDescent="0.3">
      <c r="C617">
        <v>20</v>
      </c>
      <c r="D617">
        <v>33</v>
      </c>
      <c r="F617">
        <v>33</v>
      </c>
      <c r="G617">
        <v>3</v>
      </c>
    </row>
    <row r="618" spans="3:7" x14ac:dyDescent="0.3">
      <c r="C618">
        <v>21</v>
      </c>
      <c r="D618">
        <v>36</v>
      </c>
      <c r="F618">
        <v>40</v>
      </c>
      <c r="G618">
        <v>2</v>
      </c>
    </row>
    <row r="619" spans="3:7" x14ac:dyDescent="0.3">
      <c r="C619">
        <v>22</v>
      </c>
      <c r="D619">
        <v>40</v>
      </c>
      <c r="F619">
        <v>46</v>
      </c>
      <c r="G619">
        <v>1</v>
      </c>
    </row>
    <row r="620" spans="3:7" x14ac:dyDescent="0.3">
      <c r="C620">
        <v>23</v>
      </c>
      <c r="D620">
        <v>42</v>
      </c>
      <c r="G620">
        <v>0</v>
      </c>
    </row>
    <row r="621" spans="3:7" x14ac:dyDescent="0.3">
      <c r="C621">
        <v>24</v>
      </c>
      <c r="D621">
        <v>29</v>
      </c>
    </row>
    <row r="622" spans="3:7" x14ac:dyDescent="0.3">
      <c r="C622">
        <v>25</v>
      </c>
      <c r="D622">
        <v>31</v>
      </c>
    </row>
    <row r="623" spans="3:7" x14ac:dyDescent="0.3">
      <c r="C623">
        <v>26</v>
      </c>
      <c r="D623">
        <v>45</v>
      </c>
    </row>
    <row r="624" spans="3:7" x14ac:dyDescent="0.3">
      <c r="C624">
        <v>27</v>
      </c>
      <c r="D624">
        <v>38</v>
      </c>
    </row>
    <row r="625" spans="3:4" x14ac:dyDescent="0.3">
      <c r="C625">
        <v>28</v>
      </c>
      <c r="D625">
        <v>33</v>
      </c>
    </row>
    <row r="626" spans="3:4" x14ac:dyDescent="0.3">
      <c r="C626">
        <v>29</v>
      </c>
      <c r="D626">
        <v>41</v>
      </c>
    </row>
    <row r="627" spans="3:4" x14ac:dyDescent="0.3">
      <c r="C627">
        <v>30</v>
      </c>
      <c r="D627">
        <v>35</v>
      </c>
    </row>
    <row r="628" spans="3:4" x14ac:dyDescent="0.3">
      <c r="C628">
        <v>31</v>
      </c>
      <c r="D628">
        <v>37</v>
      </c>
    </row>
    <row r="629" spans="3:4" x14ac:dyDescent="0.3">
      <c r="C629">
        <v>32</v>
      </c>
      <c r="D629">
        <v>34</v>
      </c>
    </row>
    <row r="630" spans="3:4" x14ac:dyDescent="0.3">
      <c r="C630">
        <v>33</v>
      </c>
      <c r="D630">
        <v>46</v>
      </c>
    </row>
    <row r="631" spans="3:4" x14ac:dyDescent="0.3">
      <c r="C631">
        <v>34</v>
      </c>
      <c r="D631">
        <v>30</v>
      </c>
    </row>
    <row r="632" spans="3:4" x14ac:dyDescent="0.3">
      <c r="C632">
        <v>35</v>
      </c>
      <c r="D632">
        <v>39</v>
      </c>
    </row>
    <row r="633" spans="3:4" x14ac:dyDescent="0.3">
      <c r="C633">
        <v>36</v>
      </c>
      <c r="D633">
        <v>43</v>
      </c>
    </row>
    <row r="634" spans="3:4" x14ac:dyDescent="0.3">
      <c r="C634">
        <v>37</v>
      </c>
      <c r="D634">
        <v>28</v>
      </c>
    </row>
    <row r="635" spans="3:4" x14ac:dyDescent="0.3">
      <c r="C635">
        <v>38</v>
      </c>
      <c r="D635">
        <v>32</v>
      </c>
    </row>
    <row r="636" spans="3:4" x14ac:dyDescent="0.3">
      <c r="C636">
        <v>39</v>
      </c>
      <c r="D636">
        <v>36</v>
      </c>
    </row>
    <row r="637" spans="3:4" x14ac:dyDescent="0.3">
      <c r="C637">
        <v>40</v>
      </c>
      <c r="D637">
        <v>29</v>
      </c>
    </row>
    <row r="638" spans="3:4" x14ac:dyDescent="0.3">
      <c r="C638">
        <v>41</v>
      </c>
      <c r="D638">
        <v>31</v>
      </c>
    </row>
    <row r="639" spans="3:4" x14ac:dyDescent="0.3">
      <c r="C639">
        <v>42</v>
      </c>
      <c r="D639">
        <v>37</v>
      </c>
    </row>
    <row r="640" spans="3:4" x14ac:dyDescent="0.3">
      <c r="C640">
        <v>43</v>
      </c>
      <c r="D640">
        <v>40</v>
      </c>
    </row>
    <row r="641" spans="2:9" x14ac:dyDescent="0.3">
      <c r="C641">
        <v>44</v>
      </c>
      <c r="D641">
        <v>42</v>
      </c>
    </row>
    <row r="642" spans="2:9" x14ac:dyDescent="0.3">
      <c r="C642">
        <v>45</v>
      </c>
      <c r="D642">
        <v>33</v>
      </c>
    </row>
    <row r="643" spans="2:9" x14ac:dyDescent="0.3">
      <c r="C643">
        <v>46</v>
      </c>
      <c r="D643">
        <v>39</v>
      </c>
    </row>
    <row r="644" spans="2:9" x14ac:dyDescent="0.3">
      <c r="C644">
        <v>47</v>
      </c>
      <c r="D644">
        <v>28</v>
      </c>
    </row>
    <row r="645" spans="2:9" x14ac:dyDescent="0.3">
      <c r="C645">
        <v>48</v>
      </c>
      <c r="D645">
        <v>35</v>
      </c>
    </row>
    <row r="646" spans="2:9" x14ac:dyDescent="0.3">
      <c r="C646">
        <v>49</v>
      </c>
      <c r="D646">
        <v>38</v>
      </c>
    </row>
    <row r="647" spans="2:9" x14ac:dyDescent="0.3">
      <c r="C647">
        <v>50</v>
      </c>
      <c r="D647">
        <v>43</v>
      </c>
    </row>
    <row r="649" spans="2:9" x14ac:dyDescent="0.3">
      <c r="B649" s="15" t="s">
        <v>94</v>
      </c>
    </row>
    <row r="650" spans="2:9" x14ac:dyDescent="0.3">
      <c r="C650" s="13" t="s">
        <v>95</v>
      </c>
      <c r="D650" s="13"/>
      <c r="E650" s="13"/>
      <c r="F650" s="13"/>
      <c r="G650" s="13"/>
      <c r="H650" s="13"/>
      <c r="I650" s="13"/>
    </row>
    <row r="652" spans="2:9" x14ac:dyDescent="0.3">
      <c r="C652" t="s">
        <v>96</v>
      </c>
      <c r="D652" t="s">
        <v>97</v>
      </c>
    </row>
    <row r="653" spans="2:9" x14ac:dyDescent="0.3">
      <c r="C653">
        <v>1</v>
      </c>
      <c r="D653">
        <v>125</v>
      </c>
      <c r="E653" s="14" t="s">
        <v>25</v>
      </c>
      <c r="F653" s="14">
        <f>MEDIAN(D653:D752)</f>
        <v>130.5</v>
      </c>
    </row>
    <row r="654" spans="2:9" x14ac:dyDescent="0.3">
      <c r="C654">
        <v>2</v>
      </c>
      <c r="D654">
        <v>148</v>
      </c>
    </row>
    <row r="655" spans="2:9" x14ac:dyDescent="0.3">
      <c r="C655">
        <v>3</v>
      </c>
      <c r="D655">
        <v>137</v>
      </c>
      <c r="F655" t="s">
        <v>97</v>
      </c>
      <c r="G655" t="s">
        <v>32</v>
      </c>
    </row>
    <row r="656" spans="2:9" x14ac:dyDescent="0.3">
      <c r="C656">
        <v>4</v>
      </c>
      <c r="D656">
        <v>120</v>
      </c>
      <c r="F656" cm="1">
        <f t="array" ref="F656:F680">_xlfn.UNIQUE(D653:D752)</f>
        <v>125</v>
      </c>
      <c r="G656" cm="1">
        <f t="array" ref="G656:G681">FREQUENCY(D653:D752,_xlfn.ANCHORARRAY(F656))</f>
        <v>9</v>
      </c>
    </row>
    <row r="657" spans="3:7" x14ac:dyDescent="0.3">
      <c r="C657">
        <v>5</v>
      </c>
      <c r="D657">
        <v>135</v>
      </c>
      <c r="F657">
        <v>148</v>
      </c>
      <c r="G657">
        <v>1</v>
      </c>
    </row>
    <row r="658" spans="3:7" x14ac:dyDescent="0.3">
      <c r="C658">
        <v>6</v>
      </c>
      <c r="D658">
        <v>132</v>
      </c>
      <c r="F658">
        <v>137</v>
      </c>
      <c r="G658">
        <v>1</v>
      </c>
    </row>
    <row r="659" spans="3:7" x14ac:dyDescent="0.3">
      <c r="C659">
        <v>7</v>
      </c>
      <c r="D659">
        <v>145</v>
      </c>
      <c r="F659">
        <v>120</v>
      </c>
      <c r="G659">
        <v>1</v>
      </c>
    </row>
    <row r="660" spans="3:7" x14ac:dyDescent="0.3">
      <c r="C660">
        <v>8</v>
      </c>
      <c r="D660">
        <v>122</v>
      </c>
      <c r="F660">
        <v>135</v>
      </c>
      <c r="G660">
        <v>5</v>
      </c>
    </row>
    <row r="661" spans="3:7" x14ac:dyDescent="0.3">
      <c r="C661">
        <v>9</v>
      </c>
      <c r="D661">
        <v>130</v>
      </c>
      <c r="F661">
        <v>132</v>
      </c>
      <c r="G661">
        <v>8</v>
      </c>
    </row>
    <row r="662" spans="3:7" x14ac:dyDescent="0.3">
      <c r="C662">
        <v>10</v>
      </c>
      <c r="D662">
        <v>141</v>
      </c>
      <c r="F662">
        <v>145</v>
      </c>
      <c r="G662">
        <v>1</v>
      </c>
    </row>
    <row r="663" spans="3:7" x14ac:dyDescent="0.3">
      <c r="C663">
        <v>11</v>
      </c>
      <c r="D663">
        <v>118</v>
      </c>
      <c r="F663">
        <v>122</v>
      </c>
      <c r="G663">
        <v>5</v>
      </c>
    </row>
    <row r="664" spans="3:7" x14ac:dyDescent="0.3">
      <c r="C664">
        <v>12</v>
      </c>
      <c r="D664">
        <v>125</v>
      </c>
      <c r="F664">
        <v>130</v>
      </c>
      <c r="G664">
        <v>9</v>
      </c>
    </row>
    <row r="665" spans="3:7" x14ac:dyDescent="0.3">
      <c r="C665">
        <v>13</v>
      </c>
      <c r="D665">
        <v>132</v>
      </c>
      <c r="F665">
        <v>141</v>
      </c>
      <c r="G665">
        <v>4</v>
      </c>
    </row>
    <row r="666" spans="3:7" x14ac:dyDescent="0.3">
      <c r="C666">
        <v>14</v>
      </c>
      <c r="D666">
        <v>136</v>
      </c>
      <c r="F666">
        <v>118</v>
      </c>
      <c r="G666">
        <v>1</v>
      </c>
    </row>
    <row r="667" spans="3:7" x14ac:dyDescent="0.3">
      <c r="C667">
        <v>15</v>
      </c>
      <c r="D667">
        <v>128</v>
      </c>
      <c r="F667">
        <v>136</v>
      </c>
      <c r="G667">
        <v>10</v>
      </c>
    </row>
    <row r="668" spans="3:7" x14ac:dyDescent="0.3">
      <c r="C668">
        <v>16</v>
      </c>
      <c r="D668">
        <v>123</v>
      </c>
      <c r="F668">
        <v>128</v>
      </c>
      <c r="G668">
        <v>5</v>
      </c>
    </row>
    <row r="669" spans="3:7" x14ac:dyDescent="0.3">
      <c r="C669">
        <v>17</v>
      </c>
      <c r="D669">
        <v>132</v>
      </c>
      <c r="F669">
        <v>123</v>
      </c>
      <c r="G669">
        <v>2</v>
      </c>
    </row>
    <row r="670" spans="3:7" x14ac:dyDescent="0.3">
      <c r="C670">
        <v>18</v>
      </c>
      <c r="D670">
        <v>138</v>
      </c>
      <c r="F670">
        <v>138</v>
      </c>
      <c r="G670">
        <v>1</v>
      </c>
    </row>
    <row r="671" spans="3:7" x14ac:dyDescent="0.3">
      <c r="C671">
        <v>19</v>
      </c>
      <c r="D671">
        <v>126</v>
      </c>
      <c r="F671">
        <v>126</v>
      </c>
      <c r="G671">
        <v>4</v>
      </c>
    </row>
    <row r="672" spans="3:7" x14ac:dyDescent="0.3">
      <c r="C672">
        <v>20</v>
      </c>
      <c r="D672">
        <v>129</v>
      </c>
      <c r="F672">
        <v>129</v>
      </c>
      <c r="G672">
        <v>1</v>
      </c>
    </row>
    <row r="673" spans="3:7" x14ac:dyDescent="0.3">
      <c r="C673">
        <v>21</v>
      </c>
      <c r="D673">
        <v>136</v>
      </c>
      <c r="F673">
        <v>127</v>
      </c>
      <c r="G673">
        <v>3</v>
      </c>
    </row>
    <row r="674" spans="3:7" x14ac:dyDescent="0.3">
      <c r="C674">
        <v>22</v>
      </c>
      <c r="D674">
        <v>127</v>
      </c>
      <c r="F674">
        <v>133</v>
      </c>
      <c r="G674">
        <v>7</v>
      </c>
    </row>
    <row r="675" spans="3:7" x14ac:dyDescent="0.3">
      <c r="C675">
        <v>23</v>
      </c>
      <c r="D675">
        <v>130</v>
      </c>
      <c r="F675">
        <v>140</v>
      </c>
      <c r="G675">
        <v>3</v>
      </c>
    </row>
    <row r="676" spans="3:7" x14ac:dyDescent="0.3">
      <c r="C676">
        <v>24</v>
      </c>
      <c r="D676">
        <v>122</v>
      </c>
      <c r="F676">
        <v>134</v>
      </c>
      <c r="G676">
        <v>4</v>
      </c>
    </row>
    <row r="677" spans="3:7" x14ac:dyDescent="0.3">
      <c r="C677">
        <v>25</v>
      </c>
      <c r="D677">
        <v>125</v>
      </c>
      <c r="F677">
        <v>119</v>
      </c>
      <c r="G677">
        <v>4</v>
      </c>
    </row>
    <row r="678" spans="3:7" x14ac:dyDescent="0.3">
      <c r="C678">
        <v>26</v>
      </c>
      <c r="D678">
        <v>133</v>
      </c>
      <c r="F678">
        <v>131</v>
      </c>
      <c r="G678">
        <v>5</v>
      </c>
    </row>
    <row r="679" spans="3:7" x14ac:dyDescent="0.3">
      <c r="C679">
        <v>27</v>
      </c>
      <c r="D679">
        <v>140</v>
      </c>
      <c r="F679">
        <v>124</v>
      </c>
      <c r="G679">
        <v>5</v>
      </c>
    </row>
    <row r="680" spans="3:7" x14ac:dyDescent="0.3">
      <c r="C680">
        <v>28</v>
      </c>
      <c r="D680">
        <v>126</v>
      </c>
      <c r="F680">
        <v>113</v>
      </c>
      <c r="G680">
        <v>1</v>
      </c>
    </row>
    <row r="681" spans="3:7" x14ac:dyDescent="0.3">
      <c r="C681">
        <v>29</v>
      </c>
      <c r="D681">
        <v>133</v>
      </c>
      <c r="G681">
        <v>0</v>
      </c>
    </row>
    <row r="682" spans="3:7" x14ac:dyDescent="0.3">
      <c r="C682">
        <v>30</v>
      </c>
      <c r="D682">
        <v>135</v>
      </c>
    </row>
    <row r="683" spans="3:7" x14ac:dyDescent="0.3">
      <c r="C683">
        <v>31</v>
      </c>
      <c r="D683">
        <v>130</v>
      </c>
    </row>
    <row r="684" spans="3:7" x14ac:dyDescent="0.3">
      <c r="C684">
        <v>32</v>
      </c>
      <c r="D684">
        <v>134</v>
      </c>
    </row>
    <row r="685" spans="3:7" x14ac:dyDescent="0.3">
      <c r="C685">
        <v>33</v>
      </c>
      <c r="D685">
        <v>141</v>
      </c>
    </row>
    <row r="686" spans="3:7" x14ac:dyDescent="0.3">
      <c r="C686">
        <v>34</v>
      </c>
      <c r="D686">
        <v>119</v>
      </c>
    </row>
    <row r="687" spans="3:7" x14ac:dyDescent="0.3">
      <c r="C687">
        <v>35</v>
      </c>
      <c r="D687">
        <v>125</v>
      </c>
    </row>
    <row r="688" spans="3:7" x14ac:dyDescent="0.3">
      <c r="C688">
        <v>36</v>
      </c>
      <c r="D688">
        <v>131</v>
      </c>
    </row>
    <row r="689" spans="3:4" x14ac:dyDescent="0.3">
      <c r="C689">
        <v>37</v>
      </c>
      <c r="D689">
        <v>136</v>
      </c>
    </row>
    <row r="690" spans="3:4" x14ac:dyDescent="0.3">
      <c r="C690">
        <v>38</v>
      </c>
      <c r="D690">
        <v>128</v>
      </c>
    </row>
    <row r="691" spans="3:4" x14ac:dyDescent="0.3">
      <c r="C691">
        <v>39</v>
      </c>
      <c r="D691">
        <v>124</v>
      </c>
    </row>
    <row r="692" spans="3:4" x14ac:dyDescent="0.3">
      <c r="C692">
        <v>40</v>
      </c>
      <c r="D692">
        <v>132</v>
      </c>
    </row>
    <row r="693" spans="3:4" x14ac:dyDescent="0.3">
      <c r="C693">
        <v>41</v>
      </c>
      <c r="D693">
        <v>136</v>
      </c>
    </row>
    <row r="694" spans="3:4" x14ac:dyDescent="0.3">
      <c r="C694">
        <v>42</v>
      </c>
      <c r="D694">
        <v>127</v>
      </c>
    </row>
    <row r="695" spans="3:4" x14ac:dyDescent="0.3">
      <c r="C695">
        <v>43</v>
      </c>
      <c r="D695">
        <v>130</v>
      </c>
    </row>
    <row r="696" spans="3:4" x14ac:dyDescent="0.3">
      <c r="C696">
        <v>44</v>
      </c>
      <c r="D696">
        <v>122</v>
      </c>
    </row>
    <row r="697" spans="3:4" x14ac:dyDescent="0.3">
      <c r="C697">
        <v>45</v>
      </c>
      <c r="D697">
        <v>125</v>
      </c>
    </row>
    <row r="698" spans="3:4" x14ac:dyDescent="0.3">
      <c r="C698">
        <v>46</v>
      </c>
      <c r="D698">
        <v>131</v>
      </c>
    </row>
    <row r="699" spans="3:4" x14ac:dyDescent="0.3">
      <c r="C699">
        <v>47</v>
      </c>
      <c r="D699">
        <v>136</v>
      </c>
    </row>
    <row r="700" spans="3:4" x14ac:dyDescent="0.3">
      <c r="C700">
        <v>48</v>
      </c>
      <c r="D700">
        <v>128</v>
      </c>
    </row>
    <row r="701" spans="3:4" x14ac:dyDescent="0.3">
      <c r="C701">
        <v>49</v>
      </c>
      <c r="D701">
        <v>124</v>
      </c>
    </row>
    <row r="702" spans="3:4" x14ac:dyDescent="0.3">
      <c r="C702">
        <v>50</v>
      </c>
      <c r="D702">
        <v>132</v>
      </c>
    </row>
    <row r="703" spans="3:4" x14ac:dyDescent="0.3">
      <c r="C703">
        <v>51</v>
      </c>
      <c r="D703">
        <v>136</v>
      </c>
    </row>
    <row r="704" spans="3:4" x14ac:dyDescent="0.3">
      <c r="C704">
        <v>52</v>
      </c>
      <c r="D704">
        <v>130</v>
      </c>
    </row>
    <row r="705" spans="3:4" x14ac:dyDescent="0.3">
      <c r="C705">
        <v>53</v>
      </c>
      <c r="D705">
        <v>130</v>
      </c>
    </row>
    <row r="706" spans="3:4" x14ac:dyDescent="0.3">
      <c r="C706">
        <v>54</v>
      </c>
      <c r="D706">
        <v>136</v>
      </c>
    </row>
    <row r="707" spans="3:4" x14ac:dyDescent="0.3">
      <c r="C707">
        <v>55</v>
      </c>
      <c r="D707">
        <v>134</v>
      </c>
    </row>
    <row r="708" spans="3:4" x14ac:dyDescent="0.3">
      <c r="C708">
        <v>56</v>
      </c>
      <c r="D708">
        <v>124</v>
      </c>
    </row>
    <row r="709" spans="3:4" x14ac:dyDescent="0.3">
      <c r="C709">
        <v>57</v>
      </c>
      <c r="D709">
        <v>127</v>
      </c>
    </row>
    <row r="710" spans="3:4" x14ac:dyDescent="0.3">
      <c r="C710">
        <v>58</v>
      </c>
      <c r="D710">
        <v>134</v>
      </c>
    </row>
    <row r="711" spans="3:4" x14ac:dyDescent="0.3">
      <c r="C711">
        <v>59</v>
      </c>
      <c r="D711">
        <v>141</v>
      </c>
    </row>
    <row r="712" spans="3:4" x14ac:dyDescent="0.3">
      <c r="C712">
        <v>60</v>
      </c>
      <c r="D712">
        <v>130</v>
      </c>
    </row>
    <row r="713" spans="3:4" x14ac:dyDescent="0.3">
      <c r="C713">
        <v>61</v>
      </c>
      <c r="D713">
        <v>141</v>
      </c>
    </row>
    <row r="714" spans="3:4" x14ac:dyDescent="0.3">
      <c r="C714">
        <v>62</v>
      </c>
      <c r="D714">
        <v>130</v>
      </c>
    </row>
    <row r="715" spans="3:4" x14ac:dyDescent="0.3">
      <c r="C715">
        <v>63</v>
      </c>
      <c r="D715">
        <v>113</v>
      </c>
    </row>
    <row r="716" spans="3:4" x14ac:dyDescent="0.3">
      <c r="C716">
        <v>64</v>
      </c>
      <c r="D716">
        <v>119</v>
      </c>
    </row>
    <row r="717" spans="3:4" x14ac:dyDescent="0.3">
      <c r="C717">
        <v>65</v>
      </c>
      <c r="D717">
        <v>122</v>
      </c>
    </row>
    <row r="718" spans="3:4" x14ac:dyDescent="0.3">
      <c r="C718">
        <v>66</v>
      </c>
      <c r="D718">
        <v>119</v>
      </c>
    </row>
    <row r="719" spans="3:4" x14ac:dyDescent="0.3">
      <c r="C719">
        <v>67</v>
      </c>
      <c r="D719">
        <v>122</v>
      </c>
    </row>
    <row r="720" spans="3:4" x14ac:dyDescent="0.3">
      <c r="C720">
        <v>68</v>
      </c>
      <c r="D720">
        <v>125</v>
      </c>
    </row>
    <row r="721" spans="3:4" x14ac:dyDescent="0.3">
      <c r="C721">
        <v>69</v>
      </c>
      <c r="D721">
        <v>125</v>
      </c>
    </row>
    <row r="722" spans="3:4" x14ac:dyDescent="0.3">
      <c r="C722">
        <v>70</v>
      </c>
      <c r="D722">
        <v>125</v>
      </c>
    </row>
    <row r="723" spans="3:4" x14ac:dyDescent="0.3">
      <c r="C723">
        <v>71</v>
      </c>
      <c r="D723">
        <v>125</v>
      </c>
    </row>
    <row r="724" spans="3:4" x14ac:dyDescent="0.3">
      <c r="C724">
        <v>72</v>
      </c>
      <c r="D724">
        <v>131</v>
      </c>
    </row>
    <row r="725" spans="3:4" x14ac:dyDescent="0.3">
      <c r="C725">
        <v>73</v>
      </c>
      <c r="D725">
        <v>133</v>
      </c>
    </row>
    <row r="726" spans="3:4" x14ac:dyDescent="0.3">
      <c r="C726">
        <v>74</v>
      </c>
      <c r="D726">
        <v>131</v>
      </c>
    </row>
    <row r="727" spans="3:4" x14ac:dyDescent="0.3">
      <c r="C727">
        <v>75</v>
      </c>
      <c r="D727">
        <v>133</v>
      </c>
    </row>
    <row r="728" spans="3:4" x14ac:dyDescent="0.3">
      <c r="C728">
        <v>76</v>
      </c>
      <c r="D728">
        <v>136</v>
      </c>
    </row>
    <row r="729" spans="3:4" x14ac:dyDescent="0.3">
      <c r="C729">
        <v>77</v>
      </c>
      <c r="D729">
        <v>140</v>
      </c>
    </row>
    <row r="730" spans="3:4" x14ac:dyDescent="0.3">
      <c r="C730">
        <v>78</v>
      </c>
      <c r="D730">
        <v>136</v>
      </c>
    </row>
    <row r="731" spans="3:4" x14ac:dyDescent="0.3">
      <c r="C731">
        <v>79</v>
      </c>
      <c r="D731">
        <v>140</v>
      </c>
    </row>
    <row r="732" spans="3:4" x14ac:dyDescent="0.3">
      <c r="C732">
        <v>80</v>
      </c>
      <c r="D732">
        <v>128</v>
      </c>
    </row>
    <row r="733" spans="3:4" x14ac:dyDescent="0.3">
      <c r="C733">
        <v>81</v>
      </c>
      <c r="D733">
        <v>126</v>
      </c>
    </row>
    <row r="734" spans="3:4" x14ac:dyDescent="0.3">
      <c r="C734">
        <v>82</v>
      </c>
      <c r="D734">
        <v>128</v>
      </c>
    </row>
    <row r="735" spans="3:4" x14ac:dyDescent="0.3">
      <c r="C735">
        <v>83</v>
      </c>
      <c r="D735">
        <v>126</v>
      </c>
    </row>
    <row r="736" spans="3:4" x14ac:dyDescent="0.3">
      <c r="C736">
        <v>84</v>
      </c>
      <c r="D736">
        <v>124</v>
      </c>
    </row>
    <row r="737" spans="3:4" x14ac:dyDescent="0.3">
      <c r="C737">
        <v>85</v>
      </c>
      <c r="D737">
        <v>133</v>
      </c>
    </row>
    <row r="738" spans="3:4" x14ac:dyDescent="0.3">
      <c r="C738">
        <v>86</v>
      </c>
      <c r="D738">
        <v>124</v>
      </c>
    </row>
    <row r="739" spans="3:4" x14ac:dyDescent="0.3">
      <c r="C739">
        <v>87</v>
      </c>
      <c r="D739">
        <v>133</v>
      </c>
    </row>
    <row r="740" spans="3:4" x14ac:dyDescent="0.3">
      <c r="C740">
        <v>88</v>
      </c>
      <c r="D740">
        <v>123</v>
      </c>
    </row>
    <row r="741" spans="3:4" x14ac:dyDescent="0.3">
      <c r="C741">
        <v>89</v>
      </c>
      <c r="D741">
        <v>132</v>
      </c>
    </row>
    <row r="742" spans="3:4" x14ac:dyDescent="0.3">
      <c r="C742">
        <v>90</v>
      </c>
      <c r="D742">
        <v>135</v>
      </c>
    </row>
    <row r="743" spans="3:4" x14ac:dyDescent="0.3">
      <c r="C743">
        <v>91</v>
      </c>
      <c r="D743">
        <v>132</v>
      </c>
    </row>
    <row r="744" spans="3:4" x14ac:dyDescent="0.3">
      <c r="C744">
        <v>92</v>
      </c>
      <c r="D744">
        <v>135</v>
      </c>
    </row>
    <row r="745" spans="3:4" x14ac:dyDescent="0.3">
      <c r="C745">
        <v>93</v>
      </c>
      <c r="D745">
        <v>130</v>
      </c>
    </row>
    <row r="746" spans="3:4" x14ac:dyDescent="0.3">
      <c r="C746">
        <v>94</v>
      </c>
      <c r="D746">
        <v>134</v>
      </c>
    </row>
    <row r="747" spans="3:4" x14ac:dyDescent="0.3">
      <c r="C747">
        <v>95</v>
      </c>
      <c r="D747">
        <v>119</v>
      </c>
    </row>
    <row r="748" spans="3:4" x14ac:dyDescent="0.3">
      <c r="C748">
        <v>96</v>
      </c>
      <c r="D748">
        <v>131</v>
      </c>
    </row>
    <row r="749" spans="3:4" x14ac:dyDescent="0.3">
      <c r="C749">
        <v>97</v>
      </c>
      <c r="D749">
        <v>132</v>
      </c>
    </row>
    <row r="750" spans="3:4" x14ac:dyDescent="0.3">
      <c r="C750">
        <v>98</v>
      </c>
      <c r="D750">
        <v>136</v>
      </c>
    </row>
    <row r="751" spans="3:4" x14ac:dyDescent="0.3">
      <c r="C751">
        <v>99</v>
      </c>
      <c r="D751">
        <v>133</v>
      </c>
    </row>
    <row r="752" spans="3:4" x14ac:dyDescent="0.3">
      <c r="C752">
        <v>100</v>
      </c>
      <c r="D752">
        <v>135</v>
      </c>
    </row>
    <row r="754" spans="2:9" x14ac:dyDescent="0.3">
      <c r="B754" s="15" t="s">
        <v>98</v>
      </c>
    </row>
    <row r="755" spans="2:9" x14ac:dyDescent="0.3">
      <c r="C755" s="13" t="s">
        <v>99</v>
      </c>
      <c r="D755" s="13"/>
      <c r="E755" s="13"/>
      <c r="F755" s="13"/>
      <c r="G755" s="13"/>
      <c r="H755" s="13"/>
      <c r="I755" s="13"/>
    </row>
    <row r="757" spans="2:9" x14ac:dyDescent="0.3">
      <c r="B757" t="s">
        <v>101</v>
      </c>
      <c r="C757" t="s">
        <v>100</v>
      </c>
      <c r="D757" t="s">
        <v>102</v>
      </c>
    </row>
    <row r="758" spans="2:9" x14ac:dyDescent="0.3">
      <c r="B758">
        <v>45</v>
      </c>
      <c r="C758">
        <v>28</v>
      </c>
      <c r="D758">
        <v>40</v>
      </c>
    </row>
    <row r="759" spans="2:9" x14ac:dyDescent="0.3">
      <c r="B759">
        <v>35</v>
      </c>
      <c r="C759">
        <v>30</v>
      </c>
      <c r="D759">
        <v>39</v>
      </c>
    </row>
    <row r="760" spans="2:9" x14ac:dyDescent="0.3">
      <c r="B760">
        <v>40</v>
      </c>
      <c r="C760">
        <v>34</v>
      </c>
      <c r="D760">
        <v>42</v>
      </c>
    </row>
    <row r="761" spans="2:9" x14ac:dyDescent="0.3">
      <c r="B761">
        <v>38</v>
      </c>
      <c r="C761">
        <v>33</v>
      </c>
      <c r="D761">
        <v>38</v>
      </c>
    </row>
    <row r="762" spans="2:9" x14ac:dyDescent="0.3">
      <c r="B762">
        <v>42</v>
      </c>
      <c r="C762">
        <v>35</v>
      </c>
      <c r="D762">
        <v>41</v>
      </c>
    </row>
    <row r="763" spans="2:9" x14ac:dyDescent="0.3">
      <c r="B763">
        <v>37</v>
      </c>
      <c r="C763">
        <v>31</v>
      </c>
      <c r="D763">
        <v>43</v>
      </c>
    </row>
    <row r="764" spans="2:9" x14ac:dyDescent="0.3">
      <c r="B764">
        <v>39</v>
      </c>
      <c r="C764">
        <v>29</v>
      </c>
      <c r="D764">
        <v>45</v>
      </c>
    </row>
    <row r="765" spans="2:9" x14ac:dyDescent="0.3">
      <c r="B765">
        <v>43</v>
      </c>
      <c r="C765">
        <v>36</v>
      </c>
      <c r="D765">
        <v>41</v>
      </c>
    </row>
    <row r="766" spans="2:9" x14ac:dyDescent="0.3">
      <c r="B766">
        <v>44</v>
      </c>
      <c r="C766">
        <v>37</v>
      </c>
      <c r="D766">
        <v>37</v>
      </c>
    </row>
    <row r="767" spans="2:9" x14ac:dyDescent="0.3">
      <c r="B767">
        <v>41</v>
      </c>
      <c r="C767">
        <v>32</v>
      </c>
      <c r="D767">
        <v>44</v>
      </c>
    </row>
    <row r="769" spans="1:5" x14ac:dyDescent="0.3">
      <c r="A769" s="16" t="s">
        <v>103</v>
      </c>
      <c r="B769" s="16">
        <f>AVERAGE(B758:B767)</f>
        <v>40.4</v>
      </c>
      <c r="C769" s="16">
        <f t="shared" ref="C769:D769" si="5">AVERAGE(C758:C767)</f>
        <v>32.5</v>
      </c>
      <c r="D769" s="16">
        <f t="shared" si="5"/>
        <v>41</v>
      </c>
      <c r="E769" t="s">
        <v>107</v>
      </c>
    </row>
    <row r="770" spans="1:5" x14ac:dyDescent="0.3">
      <c r="A770" t="s">
        <v>104</v>
      </c>
      <c r="B770">
        <f>MAX(B758:B767)</f>
        <v>45</v>
      </c>
      <c r="C770">
        <f t="shared" ref="C770:D770" si="6">MAX(C758:C767)</f>
        <v>37</v>
      </c>
      <c r="D770">
        <f t="shared" si="6"/>
        <v>45</v>
      </c>
    </row>
    <row r="771" spans="1:5" x14ac:dyDescent="0.3">
      <c r="A771" t="s">
        <v>105</v>
      </c>
      <c r="B771">
        <f>MIN(B758:B767)</f>
        <v>35</v>
      </c>
      <c r="C771">
        <f t="shared" ref="C771:D771" si="7">MIN(C758:C767)</f>
        <v>28</v>
      </c>
      <c r="D771">
        <f t="shared" si="7"/>
        <v>37</v>
      </c>
    </row>
    <row r="773" spans="1:5" x14ac:dyDescent="0.3">
      <c r="A773" s="16" t="s">
        <v>106</v>
      </c>
      <c r="B773" s="16">
        <f>B770-B771</f>
        <v>10</v>
      </c>
      <c r="C773" s="16">
        <f t="shared" ref="C773:D773" si="8">C770-C771</f>
        <v>9</v>
      </c>
      <c r="D773" s="16">
        <f t="shared" si="8"/>
        <v>8</v>
      </c>
      <c r="E773" t="s">
        <v>108</v>
      </c>
    </row>
  </sheetData>
  <mergeCells count="2">
    <mergeCell ref="C17:H17"/>
    <mergeCell ref="C54:D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0E8B-5FAD-4B2A-963E-1B220136E225}">
  <dimension ref="A1:K471"/>
  <sheetViews>
    <sheetView topLeftCell="A264" workbookViewId="0">
      <selection activeCell="D174" sqref="D174:E188"/>
    </sheetView>
  </sheetViews>
  <sheetFormatPr defaultRowHeight="14.4" x14ac:dyDescent="0.3"/>
  <cols>
    <col min="4" max="4" width="16.44140625" customWidth="1"/>
    <col min="5" max="5" width="9.77734375" customWidth="1"/>
  </cols>
  <sheetData>
    <row r="1" spans="1:10" x14ac:dyDescent="0.3">
      <c r="A1" s="15" t="s">
        <v>113</v>
      </c>
    </row>
    <row r="3" spans="1:10" x14ac:dyDescent="0.3">
      <c r="B3" s="13" t="s">
        <v>127</v>
      </c>
      <c r="C3" s="13"/>
      <c r="D3" s="13"/>
      <c r="E3" s="13"/>
      <c r="F3" s="13"/>
      <c r="G3" s="13"/>
      <c r="H3" s="13"/>
      <c r="I3" s="13"/>
      <c r="J3" s="13"/>
    </row>
    <row r="5" spans="1:10" x14ac:dyDescent="0.3">
      <c r="C5" t="s">
        <v>128</v>
      </c>
    </row>
    <row r="6" spans="1:10" x14ac:dyDescent="0.3">
      <c r="C6">
        <v>-2.5</v>
      </c>
    </row>
    <row r="7" spans="1:10" x14ac:dyDescent="0.3">
      <c r="C7">
        <v>1.3</v>
      </c>
      <c r="E7" s="14" t="s">
        <v>129</v>
      </c>
      <c r="F7" s="14">
        <f>SKEW(C6:C54)</f>
        <v>2.0662141804013781E-2</v>
      </c>
      <c r="G7" t="s">
        <v>131</v>
      </c>
    </row>
    <row r="8" spans="1:10" x14ac:dyDescent="0.3">
      <c r="C8">
        <v>-0.8</v>
      </c>
      <c r="E8" s="14" t="s">
        <v>130</v>
      </c>
      <c r="F8" s="14">
        <f>KURT(C6:C54)</f>
        <v>-1.1966432768012689</v>
      </c>
      <c r="G8" t="s">
        <v>132</v>
      </c>
    </row>
    <row r="9" spans="1:10" x14ac:dyDescent="0.3">
      <c r="C9">
        <v>-1.9</v>
      </c>
    </row>
    <row r="10" spans="1:10" x14ac:dyDescent="0.3">
      <c r="C10">
        <v>2.1</v>
      </c>
    </row>
    <row r="11" spans="1:10" x14ac:dyDescent="0.3">
      <c r="C11">
        <v>0.5</v>
      </c>
      <c r="E11" s="14" t="s">
        <v>135</v>
      </c>
      <c r="F11" s="14"/>
      <c r="G11" s="14"/>
      <c r="H11" s="14"/>
      <c r="I11" s="14"/>
    </row>
    <row r="12" spans="1:10" x14ac:dyDescent="0.3">
      <c r="C12">
        <v>-1.2</v>
      </c>
      <c r="E12" s="14" t="s">
        <v>136</v>
      </c>
      <c r="F12" s="14"/>
      <c r="G12" s="14"/>
      <c r="H12" s="14"/>
      <c r="I12" s="14"/>
    </row>
    <row r="13" spans="1:10" x14ac:dyDescent="0.3">
      <c r="C13">
        <v>1.8</v>
      </c>
    </row>
    <row r="14" spans="1:10" x14ac:dyDescent="0.3">
      <c r="C14">
        <v>-0.5</v>
      </c>
    </row>
    <row r="15" spans="1:10" ht="15" thickBot="1" x14ac:dyDescent="0.35">
      <c r="C15">
        <v>2.2999999999999998</v>
      </c>
    </row>
    <row r="16" spans="1:10" x14ac:dyDescent="0.3">
      <c r="C16">
        <v>-0.7</v>
      </c>
      <c r="E16" s="29" t="s">
        <v>128</v>
      </c>
      <c r="F16" s="29"/>
    </row>
    <row r="17" spans="3:6" x14ac:dyDescent="0.3">
      <c r="C17">
        <v>1.2</v>
      </c>
      <c r="E17" s="27"/>
      <c r="F17" s="27"/>
    </row>
    <row r="18" spans="3:6" x14ac:dyDescent="0.3">
      <c r="C18">
        <v>-1.5</v>
      </c>
      <c r="E18" s="27" t="s">
        <v>191</v>
      </c>
      <c r="F18" s="27">
        <v>0.14489795918367349</v>
      </c>
    </row>
    <row r="19" spans="3:6" x14ac:dyDescent="0.3">
      <c r="C19">
        <v>-3</v>
      </c>
      <c r="E19" s="27" t="s">
        <v>192</v>
      </c>
      <c r="F19" s="27">
        <v>0.22890714230902298</v>
      </c>
    </row>
    <row r="20" spans="3:6" x14ac:dyDescent="0.3">
      <c r="C20">
        <v>2.6</v>
      </c>
      <c r="E20" s="27" t="s">
        <v>193</v>
      </c>
      <c r="F20" s="27">
        <v>-0.1</v>
      </c>
    </row>
    <row r="21" spans="3:6" x14ac:dyDescent="0.3">
      <c r="C21">
        <v>1.1000000000000001</v>
      </c>
      <c r="E21" s="27" t="s">
        <v>194</v>
      </c>
      <c r="F21" s="27">
        <v>1.1000000000000001</v>
      </c>
    </row>
    <row r="22" spans="3:6" x14ac:dyDescent="0.3">
      <c r="C22">
        <v>-1.7</v>
      </c>
      <c r="E22" s="27" t="s">
        <v>195</v>
      </c>
      <c r="F22" s="27">
        <v>1.6023499961631609</v>
      </c>
    </row>
    <row r="23" spans="3:6" x14ac:dyDescent="0.3">
      <c r="C23">
        <v>0.9</v>
      </c>
      <c r="E23" s="27" t="s">
        <v>196</v>
      </c>
      <c r="F23" s="27">
        <v>2.5675255102040819</v>
      </c>
    </row>
    <row r="24" spans="3:6" x14ac:dyDescent="0.3">
      <c r="C24">
        <v>-1.4</v>
      </c>
      <c r="E24" s="27" t="s">
        <v>197</v>
      </c>
      <c r="F24" s="27">
        <v>-1.1966432768012689</v>
      </c>
    </row>
    <row r="25" spans="3:6" x14ac:dyDescent="0.3">
      <c r="C25">
        <v>0.3</v>
      </c>
      <c r="E25" s="27" t="s">
        <v>198</v>
      </c>
      <c r="F25" s="27">
        <v>2.0662141804013781E-2</v>
      </c>
    </row>
    <row r="26" spans="3:6" x14ac:dyDescent="0.3">
      <c r="C26">
        <v>1.9</v>
      </c>
      <c r="E26" s="27" t="s">
        <v>199</v>
      </c>
      <c r="F26" s="27">
        <v>5.8</v>
      </c>
    </row>
    <row r="27" spans="3:6" x14ac:dyDescent="0.3">
      <c r="C27">
        <v>-1.1000000000000001</v>
      </c>
      <c r="E27" s="27" t="s">
        <v>200</v>
      </c>
      <c r="F27" s="27">
        <v>-3</v>
      </c>
    </row>
    <row r="28" spans="3:6" x14ac:dyDescent="0.3">
      <c r="C28">
        <v>-0.4</v>
      </c>
      <c r="E28" s="27" t="s">
        <v>201</v>
      </c>
      <c r="F28" s="27">
        <v>2.8</v>
      </c>
    </row>
    <row r="29" spans="3:6" x14ac:dyDescent="0.3">
      <c r="C29">
        <v>2.2000000000000002</v>
      </c>
      <c r="E29" s="27" t="s">
        <v>202</v>
      </c>
      <c r="F29" s="27">
        <v>7.1000000000000005</v>
      </c>
    </row>
    <row r="30" spans="3:6" ht="15" thickBot="1" x14ac:dyDescent="0.35">
      <c r="C30">
        <v>-0.9</v>
      </c>
      <c r="E30" s="28" t="s">
        <v>203</v>
      </c>
      <c r="F30" s="28">
        <v>49</v>
      </c>
    </row>
    <row r="31" spans="3:6" x14ac:dyDescent="0.3">
      <c r="C31">
        <v>1.6</v>
      </c>
    </row>
    <row r="32" spans="3:6" x14ac:dyDescent="0.3">
      <c r="C32">
        <v>-0.6</v>
      </c>
    </row>
    <row r="33" spans="3:3" x14ac:dyDescent="0.3">
      <c r="C33">
        <v>-1.3</v>
      </c>
    </row>
    <row r="34" spans="3:3" x14ac:dyDescent="0.3">
      <c r="C34">
        <v>2.4</v>
      </c>
    </row>
    <row r="35" spans="3:3" x14ac:dyDescent="0.3">
      <c r="C35">
        <v>0.7</v>
      </c>
    </row>
    <row r="36" spans="3:3" x14ac:dyDescent="0.3">
      <c r="C36">
        <v>-1.8</v>
      </c>
    </row>
    <row r="37" spans="3:3" x14ac:dyDescent="0.3">
      <c r="C37">
        <v>1.5</v>
      </c>
    </row>
    <row r="38" spans="3:3" x14ac:dyDescent="0.3">
      <c r="C38">
        <v>-0.2</v>
      </c>
    </row>
    <row r="39" spans="3:3" x14ac:dyDescent="0.3">
      <c r="C39">
        <v>-2.1</v>
      </c>
    </row>
    <row r="40" spans="3:3" x14ac:dyDescent="0.3">
      <c r="C40">
        <v>2.8</v>
      </c>
    </row>
    <row r="41" spans="3:3" x14ac:dyDescent="0.3">
      <c r="C41">
        <v>0.8</v>
      </c>
    </row>
    <row r="42" spans="3:3" x14ac:dyDescent="0.3">
      <c r="C42">
        <v>-1.6</v>
      </c>
    </row>
    <row r="43" spans="3:3" x14ac:dyDescent="0.3">
      <c r="C43">
        <v>1.4</v>
      </c>
    </row>
    <row r="44" spans="3:3" x14ac:dyDescent="0.3">
      <c r="C44">
        <v>-0.1</v>
      </c>
    </row>
    <row r="45" spans="3:3" x14ac:dyDescent="0.3">
      <c r="C45">
        <v>2.5</v>
      </c>
    </row>
    <row r="46" spans="3:3" x14ac:dyDescent="0.3">
      <c r="C46">
        <v>-1</v>
      </c>
    </row>
    <row r="47" spans="3:3" x14ac:dyDescent="0.3">
      <c r="C47">
        <v>1.7</v>
      </c>
    </row>
    <row r="48" spans="3:3" x14ac:dyDescent="0.3">
      <c r="C48">
        <v>-0.9</v>
      </c>
    </row>
    <row r="49" spans="1:11" x14ac:dyDescent="0.3">
      <c r="C49">
        <v>-2</v>
      </c>
    </row>
    <row r="50" spans="1:11" x14ac:dyDescent="0.3">
      <c r="C50">
        <v>2.7</v>
      </c>
    </row>
    <row r="51" spans="1:11" x14ac:dyDescent="0.3">
      <c r="C51">
        <v>0.6</v>
      </c>
    </row>
    <row r="52" spans="1:11" x14ac:dyDescent="0.3">
      <c r="C52">
        <v>-1.4</v>
      </c>
    </row>
    <row r="53" spans="1:11" x14ac:dyDescent="0.3">
      <c r="C53">
        <v>1.1000000000000001</v>
      </c>
    </row>
    <row r="54" spans="1:11" x14ac:dyDescent="0.3">
      <c r="C54">
        <v>-0.3</v>
      </c>
    </row>
    <row r="56" spans="1:11" x14ac:dyDescent="0.3">
      <c r="A56" s="15" t="s">
        <v>33</v>
      </c>
    </row>
    <row r="57" spans="1:11" x14ac:dyDescent="0.3">
      <c r="B57" s="13" t="s">
        <v>133</v>
      </c>
      <c r="C57" s="13"/>
      <c r="D57" s="13"/>
      <c r="E57" s="13"/>
      <c r="F57" s="13"/>
      <c r="G57" s="13"/>
      <c r="H57" s="13"/>
      <c r="I57" s="13"/>
      <c r="J57" s="13"/>
      <c r="K57" s="13"/>
    </row>
    <row r="60" spans="1:11" x14ac:dyDescent="0.3">
      <c r="B60" t="s">
        <v>134</v>
      </c>
    </row>
    <row r="61" spans="1:11" x14ac:dyDescent="0.3">
      <c r="B61">
        <v>2.5</v>
      </c>
    </row>
    <row r="62" spans="1:11" x14ac:dyDescent="0.3">
      <c r="B62">
        <v>4.8</v>
      </c>
      <c r="D62" s="14" t="s">
        <v>129</v>
      </c>
      <c r="E62">
        <f>SKEW(B61:B156)</f>
        <v>0.22395948507518962</v>
      </c>
    </row>
    <row r="63" spans="1:11" x14ac:dyDescent="0.3">
      <c r="B63">
        <v>3.2</v>
      </c>
      <c r="D63" s="14" t="s">
        <v>130</v>
      </c>
      <c r="E63">
        <f>KURT(B61:B156)</f>
        <v>-0.9375242042125711</v>
      </c>
    </row>
    <row r="64" spans="1:11" x14ac:dyDescent="0.3">
      <c r="B64">
        <v>2.1</v>
      </c>
    </row>
    <row r="65" spans="2:8" x14ac:dyDescent="0.3">
      <c r="B65">
        <v>4.5</v>
      </c>
    </row>
    <row r="66" spans="2:8" x14ac:dyDescent="0.3">
      <c r="B66">
        <v>2.9</v>
      </c>
    </row>
    <row r="67" spans="2:8" x14ac:dyDescent="0.3">
      <c r="B67">
        <v>2.2999999999999998</v>
      </c>
      <c r="D67" s="14" t="s">
        <v>135</v>
      </c>
      <c r="E67" s="14"/>
      <c r="F67" s="14"/>
      <c r="G67" s="14"/>
      <c r="H67" s="14"/>
    </row>
    <row r="68" spans="2:8" x14ac:dyDescent="0.3">
      <c r="B68">
        <v>3.1</v>
      </c>
      <c r="D68" s="14" t="s">
        <v>136</v>
      </c>
      <c r="E68" s="14"/>
      <c r="F68" s="14"/>
      <c r="G68" s="14"/>
      <c r="H68" s="14"/>
    </row>
    <row r="69" spans="2:8" x14ac:dyDescent="0.3">
      <c r="B69">
        <v>4.2</v>
      </c>
    </row>
    <row r="70" spans="2:8" ht="15" thickBot="1" x14ac:dyDescent="0.35">
      <c r="B70">
        <v>3.9</v>
      </c>
    </row>
    <row r="71" spans="2:8" x14ac:dyDescent="0.3">
      <c r="B71">
        <v>2.8</v>
      </c>
      <c r="D71" s="29" t="s">
        <v>134</v>
      </c>
      <c r="E71" s="29"/>
    </row>
    <row r="72" spans="2:8" x14ac:dyDescent="0.3">
      <c r="B72">
        <v>4.0999999999999996</v>
      </c>
      <c r="D72" s="27"/>
      <c r="E72" s="27"/>
    </row>
    <row r="73" spans="2:8" x14ac:dyDescent="0.3">
      <c r="B73">
        <v>2.6</v>
      </c>
      <c r="D73" s="27" t="s">
        <v>191</v>
      </c>
      <c r="E73" s="27">
        <v>3.3802083333333335</v>
      </c>
    </row>
    <row r="74" spans="2:8" x14ac:dyDescent="0.3">
      <c r="B74">
        <v>2.4</v>
      </c>
      <c r="D74" s="27" t="s">
        <v>192</v>
      </c>
      <c r="E74" s="27">
        <v>8.0685383571474964E-2</v>
      </c>
    </row>
    <row r="75" spans="2:8" x14ac:dyDescent="0.3">
      <c r="B75">
        <v>4.7</v>
      </c>
      <c r="D75" s="27" t="s">
        <v>193</v>
      </c>
      <c r="E75" s="27">
        <v>3.3</v>
      </c>
    </row>
    <row r="76" spans="2:8" x14ac:dyDescent="0.3">
      <c r="B76">
        <v>3.3</v>
      </c>
      <c r="D76" s="27" t="s">
        <v>194</v>
      </c>
      <c r="E76" s="27">
        <v>3.3</v>
      </c>
    </row>
    <row r="77" spans="2:8" x14ac:dyDescent="0.3">
      <c r="B77">
        <v>2.7</v>
      </c>
      <c r="D77" s="27" t="s">
        <v>195</v>
      </c>
      <c r="E77" s="27">
        <v>0.79055207780341696</v>
      </c>
    </row>
    <row r="78" spans="2:8" x14ac:dyDescent="0.3">
      <c r="B78">
        <v>3</v>
      </c>
      <c r="D78" s="27" t="s">
        <v>196</v>
      </c>
      <c r="E78" s="27">
        <v>0.62497258771929987</v>
      </c>
    </row>
    <row r="79" spans="2:8" x14ac:dyDescent="0.3">
      <c r="B79">
        <v>4.3</v>
      </c>
      <c r="D79" s="27" t="s">
        <v>197</v>
      </c>
      <c r="E79" s="27">
        <v>-0.9375242042125711</v>
      </c>
    </row>
    <row r="80" spans="2:8" x14ac:dyDescent="0.3">
      <c r="B80">
        <v>3.6</v>
      </c>
      <c r="D80" s="27" t="s">
        <v>198</v>
      </c>
      <c r="E80" s="27">
        <v>0.22395948507518962</v>
      </c>
    </row>
    <row r="81" spans="2:5" x14ac:dyDescent="0.3">
      <c r="B81">
        <v>3.7</v>
      </c>
      <c r="D81" s="27" t="s">
        <v>199</v>
      </c>
      <c r="E81" s="27">
        <v>2.9000000000000004</v>
      </c>
    </row>
    <row r="82" spans="2:5" x14ac:dyDescent="0.3">
      <c r="B82">
        <v>2.2000000000000002</v>
      </c>
      <c r="D82" s="27" t="s">
        <v>200</v>
      </c>
      <c r="E82" s="27">
        <v>2</v>
      </c>
    </row>
    <row r="83" spans="2:5" x14ac:dyDescent="0.3">
      <c r="B83">
        <v>4</v>
      </c>
      <c r="D83" s="27" t="s">
        <v>201</v>
      </c>
      <c r="E83" s="27">
        <v>4.9000000000000004</v>
      </c>
    </row>
    <row r="84" spans="2:5" x14ac:dyDescent="0.3">
      <c r="B84">
        <v>2.7</v>
      </c>
      <c r="D84" s="27" t="s">
        <v>202</v>
      </c>
      <c r="E84" s="27">
        <v>324.5</v>
      </c>
    </row>
    <row r="85" spans="2:5" ht="15" thickBot="1" x14ac:dyDescent="0.35">
      <c r="B85">
        <v>3.8</v>
      </c>
      <c r="D85" s="28" t="s">
        <v>203</v>
      </c>
      <c r="E85" s="28">
        <v>96</v>
      </c>
    </row>
    <row r="86" spans="2:5" x14ac:dyDescent="0.3">
      <c r="B86">
        <v>3.5</v>
      </c>
    </row>
    <row r="87" spans="2:5" x14ac:dyDescent="0.3">
      <c r="B87">
        <v>3.2</v>
      </c>
    </row>
    <row r="88" spans="2:5" x14ac:dyDescent="0.3">
      <c r="B88">
        <v>4.4000000000000004</v>
      </c>
    </row>
    <row r="89" spans="2:5" x14ac:dyDescent="0.3">
      <c r="B89">
        <v>2</v>
      </c>
    </row>
    <row r="90" spans="2:5" x14ac:dyDescent="0.3">
      <c r="B90">
        <v>3.4</v>
      </c>
    </row>
    <row r="91" spans="2:5" x14ac:dyDescent="0.3">
      <c r="B91">
        <v>3.1</v>
      </c>
    </row>
    <row r="92" spans="2:5" x14ac:dyDescent="0.3">
      <c r="B92">
        <v>2.9</v>
      </c>
    </row>
    <row r="93" spans="2:5" x14ac:dyDescent="0.3">
      <c r="B93">
        <v>4.5999999999999996</v>
      </c>
    </row>
    <row r="94" spans="2:5" x14ac:dyDescent="0.3">
      <c r="B94">
        <v>3.3</v>
      </c>
    </row>
    <row r="95" spans="2:5" x14ac:dyDescent="0.3">
      <c r="B95">
        <v>2.5</v>
      </c>
    </row>
    <row r="96" spans="2:5" x14ac:dyDescent="0.3">
      <c r="B96">
        <v>4.9000000000000004</v>
      </c>
    </row>
    <row r="97" spans="2:2" x14ac:dyDescent="0.3">
      <c r="B97">
        <v>2.8</v>
      </c>
    </row>
    <row r="98" spans="2:2" x14ac:dyDescent="0.3">
      <c r="B98">
        <v>3</v>
      </c>
    </row>
    <row r="99" spans="2:2" x14ac:dyDescent="0.3">
      <c r="B99">
        <v>4.2</v>
      </c>
    </row>
    <row r="100" spans="2:2" x14ac:dyDescent="0.3">
      <c r="B100">
        <v>3.9</v>
      </c>
    </row>
    <row r="101" spans="2:2" x14ac:dyDescent="0.3">
      <c r="B101">
        <v>2.8</v>
      </c>
    </row>
    <row r="102" spans="2:2" x14ac:dyDescent="0.3">
      <c r="B102">
        <v>4.0999999999999996</v>
      </c>
    </row>
    <row r="103" spans="2:2" x14ac:dyDescent="0.3">
      <c r="B103">
        <v>2.6</v>
      </c>
    </row>
    <row r="104" spans="2:2" x14ac:dyDescent="0.3">
      <c r="B104">
        <v>2.4</v>
      </c>
    </row>
    <row r="105" spans="2:2" x14ac:dyDescent="0.3">
      <c r="B105">
        <v>4.7</v>
      </c>
    </row>
    <row r="106" spans="2:2" x14ac:dyDescent="0.3">
      <c r="B106">
        <v>3.3</v>
      </c>
    </row>
    <row r="107" spans="2:2" x14ac:dyDescent="0.3">
      <c r="B107">
        <v>2.7</v>
      </c>
    </row>
    <row r="108" spans="2:2" x14ac:dyDescent="0.3">
      <c r="B108">
        <v>3</v>
      </c>
    </row>
    <row r="109" spans="2:2" x14ac:dyDescent="0.3">
      <c r="B109">
        <v>4.3</v>
      </c>
    </row>
    <row r="110" spans="2:2" x14ac:dyDescent="0.3">
      <c r="B110">
        <v>3.7</v>
      </c>
    </row>
    <row r="111" spans="2:2" x14ac:dyDescent="0.3">
      <c r="B111">
        <v>2.2000000000000002</v>
      </c>
    </row>
    <row r="112" spans="2:2" x14ac:dyDescent="0.3">
      <c r="B112">
        <v>3.6</v>
      </c>
    </row>
    <row r="113" spans="2:2" x14ac:dyDescent="0.3">
      <c r="B113">
        <v>4</v>
      </c>
    </row>
    <row r="114" spans="2:2" x14ac:dyDescent="0.3">
      <c r="B114">
        <v>2.7</v>
      </c>
    </row>
    <row r="115" spans="2:2" x14ac:dyDescent="0.3">
      <c r="B115">
        <v>3.8</v>
      </c>
    </row>
    <row r="116" spans="2:2" x14ac:dyDescent="0.3">
      <c r="B116">
        <v>3.5</v>
      </c>
    </row>
    <row r="117" spans="2:2" x14ac:dyDescent="0.3">
      <c r="B117">
        <v>3.2</v>
      </c>
    </row>
    <row r="118" spans="2:2" x14ac:dyDescent="0.3">
      <c r="B118">
        <v>4.4000000000000004</v>
      </c>
    </row>
    <row r="119" spans="2:2" x14ac:dyDescent="0.3">
      <c r="B119">
        <v>2</v>
      </c>
    </row>
    <row r="120" spans="2:2" x14ac:dyDescent="0.3">
      <c r="B120">
        <v>3.4</v>
      </c>
    </row>
    <row r="121" spans="2:2" x14ac:dyDescent="0.3">
      <c r="B121">
        <v>3.1</v>
      </c>
    </row>
    <row r="122" spans="2:2" x14ac:dyDescent="0.3">
      <c r="B122">
        <v>2.9</v>
      </c>
    </row>
    <row r="123" spans="2:2" x14ac:dyDescent="0.3">
      <c r="B123">
        <v>4.5999999999999996</v>
      </c>
    </row>
    <row r="124" spans="2:2" x14ac:dyDescent="0.3">
      <c r="B124">
        <v>3.3</v>
      </c>
    </row>
    <row r="125" spans="2:2" x14ac:dyDescent="0.3">
      <c r="B125">
        <v>2.5</v>
      </c>
    </row>
    <row r="126" spans="2:2" x14ac:dyDescent="0.3">
      <c r="B126">
        <v>4.9000000000000004</v>
      </c>
    </row>
    <row r="127" spans="2:2" x14ac:dyDescent="0.3">
      <c r="B127">
        <v>2.8</v>
      </c>
    </row>
    <row r="128" spans="2:2" x14ac:dyDescent="0.3">
      <c r="B128">
        <v>3</v>
      </c>
    </row>
    <row r="129" spans="2:2" x14ac:dyDescent="0.3">
      <c r="B129">
        <v>4.3</v>
      </c>
    </row>
    <row r="130" spans="2:2" x14ac:dyDescent="0.3">
      <c r="B130">
        <v>3.9</v>
      </c>
    </row>
    <row r="131" spans="2:2" x14ac:dyDescent="0.3">
      <c r="B131">
        <v>2.8</v>
      </c>
    </row>
    <row r="132" spans="2:2" x14ac:dyDescent="0.3">
      <c r="B132">
        <v>4.0999999999999996</v>
      </c>
    </row>
    <row r="133" spans="2:2" x14ac:dyDescent="0.3">
      <c r="B133">
        <v>2.6</v>
      </c>
    </row>
    <row r="134" spans="2:2" x14ac:dyDescent="0.3">
      <c r="B134">
        <v>2.4</v>
      </c>
    </row>
    <row r="135" spans="2:2" x14ac:dyDescent="0.3">
      <c r="B135">
        <v>4.7</v>
      </c>
    </row>
    <row r="136" spans="2:2" x14ac:dyDescent="0.3">
      <c r="B136">
        <v>3.3</v>
      </c>
    </row>
    <row r="137" spans="2:2" x14ac:dyDescent="0.3">
      <c r="B137">
        <v>2.7</v>
      </c>
    </row>
    <row r="138" spans="2:2" x14ac:dyDescent="0.3">
      <c r="B138">
        <v>3</v>
      </c>
    </row>
    <row r="139" spans="2:2" x14ac:dyDescent="0.3">
      <c r="B139">
        <v>4.3</v>
      </c>
    </row>
    <row r="140" spans="2:2" x14ac:dyDescent="0.3">
      <c r="B140">
        <v>3.7</v>
      </c>
    </row>
    <row r="141" spans="2:2" x14ac:dyDescent="0.3">
      <c r="B141">
        <v>2.2000000000000002</v>
      </c>
    </row>
    <row r="142" spans="2:2" x14ac:dyDescent="0.3">
      <c r="B142">
        <v>3.6</v>
      </c>
    </row>
    <row r="143" spans="2:2" x14ac:dyDescent="0.3">
      <c r="B143">
        <v>4</v>
      </c>
    </row>
    <row r="144" spans="2:2" x14ac:dyDescent="0.3">
      <c r="B144">
        <v>2.7</v>
      </c>
    </row>
    <row r="145" spans="1:2" x14ac:dyDescent="0.3">
      <c r="B145">
        <v>3.8</v>
      </c>
    </row>
    <row r="146" spans="1:2" x14ac:dyDescent="0.3">
      <c r="B146">
        <v>3.5</v>
      </c>
    </row>
    <row r="147" spans="1:2" x14ac:dyDescent="0.3">
      <c r="B147">
        <v>3.2</v>
      </c>
    </row>
    <row r="148" spans="1:2" x14ac:dyDescent="0.3">
      <c r="B148">
        <v>4.4000000000000004</v>
      </c>
    </row>
    <row r="149" spans="1:2" x14ac:dyDescent="0.3">
      <c r="B149">
        <v>2</v>
      </c>
    </row>
    <row r="150" spans="1:2" x14ac:dyDescent="0.3">
      <c r="B150">
        <v>3.4</v>
      </c>
    </row>
    <row r="151" spans="1:2" x14ac:dyDescent="0.3">
      <c r="B151">
        <v>3.1</v>
      </c>
    </row>
    <row r="152" spans="1:2" x14ac:dyDescent="0.3">
      <c r="B152">
        <v>2.9</v>
      </c>
    </row>
    <row r="153" spans="1:2" x14ac:dyDescent="0.3">
      <c r="B153">
        <v>4.5999999999999996</v>
      </c>
    </row>
    <row r="154" spans="1:2" x14ac:dyDescent="0.3">
      <c r="B154">
        <v>3.3</v>
      </c>
    </row>
    <row r="155" spans="1:2" x14ac:dyDescent="0.3">
      <c r="B155">
        <v>2.5</v>
      </c>
    </row>
    <row r="156" spans="1:2" x14ac:dyDescent="0.3">
      <c r="B156">
        <v>4.9000000000000004</v>
      </c>
    </row>
    <row r="158" spans="1:2" x14ac:dyDescent="0.3">
      <c r="A158" s="15" t="s">
        <v>39</v>
      </c>
    </row>
    <row r="159" spans="1:2" x14ac:dyDescent="0.3">
      <c r="B159" t="s">
        <v>137</v>
      </c>
    </row>
    <row r="161" spans="2:8" x14ac:dyDescent="0.3">
      <c r="B161" t="s">
        <v>138</v>
      </c>
    </row>
    <row r="162" spans="2:8" x14ac:dyDescent="0.3">
      <c r="B162">
        <v>4</v>
      </c>
    </row>
    <row r="163" spans="2:8" x14ac:dyDescent="0.3">
      <c r="B163">
        <v>5</v>
      </c>
    </row>
    <row r="164" spans="2:8" x14ac:dyDescent="0.3">
      <c r="B164">
        <v>3</v>
      </c>
      <c r="D164" s="14" t="s">
        <v>129</v>
      </c>
      <c r="E164">
        <f>_xlfn.SKEW.P(B162:B261)</f>
        <v>-0.2683281572999745</v>
      </c>
    </row>
    <row r="165" spans="2:8" x14ac:dyDescent="0.3">
      <c r="B165">
        <v>4</v>
      </c>
      <c r="D165" s="14" t="s">
        <v>130</v>
      </c>
      <c r="E165">
        <f>KURT(B162:B261)</f>
        <v>-0.70537239638123461</v>
      </c>
    </row>
    <row r="166" spans="2:8" x14ac:dyDescent="0.3">
      <c r="B166">
        <v>4</v>
      </c>
    </row>
    <row r="167" spans="2:8" x14ac:dyDescent="0.3">
      <c r="B167">
        <v>3</v>
      </c>
    </row>
    <row r="168" spans="2:8" x14ac:dyDescent="0.3">
      <c r="B168">
        <v>2</v>
      </c>
    </row>
    <row r="169" spans="2:8" x14ac:dyDescent="0.3">
      <c r="B169">
        <v>5</v>
      </c>
      <c r="D169" s="14" t="s">
        <v>139</v>
      </c>
      <c r="E169" s="14"/>
      <c r="F169" s="14"/>
      <c r="G169" s="14"/>
      <c r="H169" s="14"/>
    </row>
    <row r="170" spans="2:8" x14ac:dyDescent="0.3">
      <c r="B170">
        <v>4</v>
      </c>
      <c r="D170" s="14" t="s">
        <v>136</v>
      </c>
      <c r="E170" s="14"/>
      <c r="F170" s="14"/>
      <c r="G170" s="14"/>
      <c r="H170" s="14"/>
    </row>
    <row r="171" spans="2:8" x14ac:dyDescent="0.3">
      <c r="B171">
        <v>3</v>
      </c>
    </row>
    <row r="172" spans="2:8" x14ac:dyDescent="0.3">
      <c r="B172">
        <v>5</v>
      </c>
    </row>
    <row r="173" spans="2:8" ht="15" thickBot="1" x14ac:dyDescent="0.35">
      <c r="B173">
        <v>4</v>
      </c>
    </row>
    <row r="174" spans="2:8" x14ac:dyDescent="0.3">
      <c r="B174">
        <v>2</v>
      </c>
      <c r="D174" s="29" t="s">
        <v>138</v>
      </c>
      <c r="E174" s="29"/>
    </row>
    <row r="175" spans="2:8" x14ac:dyDescent="0.3">
      <c r="B175">
        <v>3</v>
      </c>
      <c r="D175" s="27"/>
      <c r="E175" s="27"/>
    </row>
    <row r="176" spans="2:8" x14ac:dyDescent="0.3">
      <c r="B176">
        <v>4</v>
      </c>
      <c r="D176" s="27" t="s">
        <v>191</v>
      </c>
      <c r="E176" s="27">
        <v>3.8</v>
      </c>
    </row>
    <row r="177" spans="2:5" x14ac:dyDescent="0.3">
      <c r="B177">
        <v>5</v>
      </c>
      <c r="D177" s="27" t="s">
        <v>192</v>
      </c>
      <c r="E177" s="27">
        <v>8.9893314995098936E-2</v>
      </c>
    </row>
    <row r="178" spans="2:5" x14ac:dyDescent="0.3">
      <c r="B178">
        <v>3</v>
      </c>
      <c r="D178" s="27" t="s">
        <v>193</v>
      </c>
      <c r="E178" s="27">
        <v>4</v>
      </c>
    </row>
    <row r="179" spans="2:5" x14ac:dyDescent="0.3">
      <c r="B179">
        <v>4</v>
      </c>
      <c r="D179" s="27" t="s">
        <v>194</v>
      </c>
      <c r="E179" s="27">
        <v>4</v>
      </c>
    </row>
    <row r="180" spans="2:5" x14ac:dyDescent="0.3">
      <c r="B180">
        <v>5</v>
      </c>
      <c r="D180" s="27" t="s">
        <v>195</v>
      </c>
      <c r="E180" s="27">
        <v>0.89893314995098939</v>
      </c>
    </row>
    <row r="181" spans="2:5" x14ac:dyDescent="0.3">
      <c r="B181">
        <v>3</v>
      </c>
      <c r="D181" s="27" t="s">
        <v>196</v>
      </c>
      <c r="E181" s="27">
        <v>0.80808080808080807</v>
      </c>
    </row>
    <row r="182" spans="2:5" x14ac:dyDescent="0.3">
      <c r="B182">
        <v>4</v>
      </c>
      <c r="D182" s="27" t="s">
        <v>197</v>
      </c>
      <c r="E182" s="27">
        <v>-0.70537239638123461</v>
      </c>
    </row>
    <row r="183" spans="2:5" x14ac:dyDescent="0.3">
      <c r="B183">
        <v>3</v>
      </c>
      <c r="D183" s="27" t="s">
        <v>198</v>
      </c>
      <c r="E183" s="27">
        <v>-0.27243178115861522</v>
      </c>
    </row>
    <row r="184" spans="2:5" x14ac:dyDescent="0.3">
      <c r="B184">
        <v>2</v>
      </c>
      <c r="D184" s="27" t="s">
        <v>199</v>
      </c>
      <c r="E184" s="27">
        <v>3</v>
      </c>
    </row>
    <row r="185" spans="2:5" x14ac:dyDescent="0.3">
      <c r="B185">
        <v>4</v>
      </c>
      <c r="D185" s="27" t="s">
        <v>200</v>
      </c>
      <c r="E185" s="27">
        <v>2</v>
      </c>
    </row>
    <row r="186" spans="2:5" x14ac:dyDescent="0.3">
      <c r="B186">
        <v>5</v>
      </c>
      <c r="D186" s="27" t="s">
        <v>201</v>
      </c>
      <c r="E186" s="27">
        <v>5</v>
      </c>
    </row>
    <row r="187" spans="2:5" x14ac:dyDescent="0.3">
      <c r="B187">
        <v>3</v>
      </c>
      <c r="D187" s="27" t="s">
        <v>202</v>
      </c>
      <c r="E187" s="27">
        <v>380</v>
      </c>
    </row>
    <row r="188" spans="2:5" ht="15" thickBot="1" x14ac:dyDescent="0.35">
      <c r="B188">
        <v>4</v>
      </c>
      <c r="D188" s="28" t="s">
        <v>203</v>
      </c>
      <c r="E188" s="28">
        <v>100</v>
      </c>
    </row>
    <row r="189" spans="2:5" x14ac:dyDescent="0.3">
      <c r="B189">
        <v>5</v>
      </c>
    </row>
    <row r="190" spans="2:5" x14ac:dyDescent="0.3">
      <c r="B190">
        <v>4</v>
      </c>
    </row>
    <row r="191" spans="2:5" x14ac:dyDescent="0.3">
      <c r="B191">
        <v>3</v>
      </c>
    </row>
    <row r="192" spans="2:5" x14ac:dyDescent="0.3">
      <c r="B192">
        <v>3</v>
      </c>
    </row>
    <row r="193" spans="2:2" x14ac:dyDescent="0.3">
      <c r="B193">
        <v>4</v>
      </c>
    </row>
    <row r="194" spans="2:2" x14ac:dyDescent="0.3">
      <c r="B194">
        <v>5</v>
      </c>
    </row>
    <row r="195" spans="2:2" x14ac:dyDescent="0.3">
      <c r="B195">
        <v>2</v>
      </c>
    </row>
    <row r="196" spans="2:2" x14ac:dyDescent="0.3">
      <c r="B196">
        <v>3</v>
      </c>
    </row>
    <row r="197" spans="2:2" x14ac:dyDescent="0.3">
      <c r="B197">
        <v>4</v>
      </c>
    </row>
    <row r="198" spans="2:2" x14ac:dyDescent="0.3">
      <c r="B198">
        <v>4</v>
      </c>
    </row>
    <row r="199" spans="2:2" x14ac:dyDescent="0.3">
      <c r="B199">
        <v>3</v>
      </c>
    </row>
    <row r="200" spans="2:2" x14ac:dyDescent="0.3">
      <c r="B200">
        <v>5</v>
      </c>
    </row>
    <row r="201" spans="2:2" x14ac:dyDescent="0.3">
      <c r="B201">
        <v>4</v>
      </c>
    </row>
    <row r="202" spans="2:2" x14ac:dyDescent="0.3">
      <c r="B202">
        <v>3</v>
      </c>
    </row>
    <row r="203" spans="2:2" x14ac:dyDescent="0.3">
      <c r="B203">
        <v>4</v>
      </c>
    </row>
    <row r="204" spans="2:2" x14ac:dyDescent="0.3">
      <c r="B204">
        <v>5</v>
      </c>
    </row>
    <row r="205" spans="2:2" x14ac:dyDescent="0.3">
      <c r="B205">
        <v>4</v>
      </c>
    </row>
    <row r="206" spans="2:2" x14ac:dyDescent="0.3">
      <c r="B206">
        <v>2</v>
      </c>
    </row>
    <row r="207" spans="2:2" x14ac:dyDescent="0.3">
      <c r="B207">
        <v>3</v>
      </c>
    </row>
    <row r="208" spans="2:2" x14ac:dyDescent="0.3">
      <c r="B208">
        <v>4</v>
      </c>
    </row>
    <row r="209" spans="2:2" x14ac:dyDescent="0.3">
      <c r="B209">
        <v>5</v>
      </c>
    </row>
    <row r="210" spans="2:2" x14ac:dyDescent="0.3">
      <c r="B210">
        <v>3</v>
      </c>
    </row>
    <row r="211" spans="2:2" x14ac:dyDescent="0.3">
      <c r="B211">
        <v>4</v>
      </c>
    </row>
    <row r="212" spans="2:2" x14ac:dyDescent="0.3">
      <c r="B212">
        <v>5</v>
      </c>
    </row>
    <row r="213" spans="2:2" x14ac:dyDescent="0.3">
      <c r="B213">
        <v>4</v>
      </c>
    </row>
    <row r="214" spans="2:2" x14ac:dyDescent="0.3">
      <c r="B214">
        <v>3</v>
      </c>
    </row>
    <row r="215" spans="2:2" x14ac:dyDescent="0.3">
      <c r="B215">
        <v>5</v>
      </c>
    </row>
    <row r="216" spans="2:2" x14ac:dyDescent="0.3">
      <c r="B216">
        <v>5</v>
      </c>
    </row>
    <row r="217" spans="2:2" x14ac:dyDescent="0.3">
      <c r="B217">
        <v>4</v>
      </c>
    </row>
    <row r="218" spans="2:2" x14ac:dyDescent="0.3">
      <c r="B218">
        <v>3</v>
      </c>
    </row>
    <row r="219" spans="2:2" x14ac:dyDescent="0.3">
      <c r="B219">
        <v>5</v>
      </c>
    </row>
    <row r="220" spans="2:2" x14ac:dyDescent="0.3">
      <c r="B220">
        <v>4</v>
      </c>
    </row>
    <row r="221" spans="2:2" x14ac:dyDescent="0.3">
      <c r="B221">
        <v>3</v>
      </c>
    </row>
    <row r="222" spans="2:2" x14ac:dyDescent="0.3">
      <c r="B222">
        <v>4</v>
      </c>
    </row>
    <row r="223" spans="2:2" x14ac:dyDescent="0.3">
      <c r="B223">
        <v>5</v>
      </c>
    </row>
    <row r="224" spans="2:2" x14ac:dyDescent="0.3">
      <c r="B224">
        <v>4</v>
      </c>
    </row>
    <row r="225" spans="2:2" x14ac:dyDescent="0.3">
      <c r="B225">
        <v>3</v>
      </c>
    </row>
    <row r="226" spans="2:2" x14ac:dyDescent="0.3">
      <c r="B226">
        <v>3</v>
      </c>
    </row>
    <row r="227" spans="2:2" x14ac:dyDescent="0.3">
      <c r="B227">
        <v>3</v>
      </c>
    </row>
    <row r="228" spans="2:2" x14ac:dyDescent="0.3">
      <c r="B228">
        <v>5</v>
      </c>
    </row>
    <row r="229" spans="2:2" x14ac:dyDescent="0.3">
      <c r="B229">
        <v>3</v>
      </c>
    </row>
    <row r="230" spans="2:2" x14ac:dyDescent="0.3">
      <c r="B230">
        <v>4</v>
      </c>
    </row>
    <row r="231" spans="2:2" x14ac:dyDescent="0.3">
      <c r="B231">
        <v>4</v>
      </c>
    </row>
    <row r="232" spans="2:2" x14ac:dyDescent="0.3">
      <c r="B232">
        <v>4</v>
      </c>
    </row>
    <row r="233" spans="2:2" x14ac:dyDescent="0.3">
      <c r="B233">
        <v>4</v>
      </c>
    </row>
    <row r="234" spans="2:2" x14ac:dyDescent="0.3">
      <c r="B234">
        <v>5</v>
      </c>
    </row>
    <row r="235" spans="2:2" x14ac:dyDescent="0.3">
      <c r="B235">
        <v>5</v>
      </c>
    </row>
    <row r="236" spans="2:2" x14ac:dyDescent="0.3">
      <c r="B236">
        <v>5</v>
      </c>
    </row>
    <row r="237" spans="2:2" x14ac:dyDescent="0.3">
      <c r="B237">
        <v>5</v>
      </c>
    </row>
    <row r="238" spans="2:2" x14ac:dyDescent="0.3">
      <c r="B238">
        <v>2</v>
      </c>
    </row>
    <row r="239" spans="2:2" x14ac:dyDescent="0.3">
      <c r="B239">
        <v>2</v>
      </c>
    </row>
    <row r="240" spans="2:2" x14ac:dyDescent="0.3">
      <c r="B240">
        <v>4</v>
      </c>
    </row>
    <row r="241" spans="2:2" x14ac:dyDescent="0.3">
      <c r="B241">
        <v>4</v>
      </c>
    </row>
    <row r="242" spans="2:2" x14ac:dyDescent="0.3">
      <c r="B242">
        <v>3</v>
      </c>
    </row>
    <row r="243" spans="2:2" x14ac:dyDescent="0.3">
      <c r="B243">
        <v>2</v>
      </c>
    </row>
    <row r="244" spans="2:2" x14ac:dyDescent="0.3">
      <c r="B244">
        <v>3</v>
      </c>
    </row>
    <row r="245" spans="2:2" x14ac:dyDescent="0.3">
      <c r="B245">
        <v>5</v>
      </c>
    </row>
    <row r="246" spans="2:2" x14ac:dyDescent="0.3">
      <c r="B246">
        <v>4</v>
      </c>
    </row>
    <row r="247" spans="2:2" x14ac:dyDescent="0.3">
      <c r="B247">
        <v>4</v>
      </c>
    </row>
    <row r="248" spans="2:2" x14ac:dyDescent="0.3">
      <c r="B248">
        <v>3</v>
      </c>
    </row>
    <row r="249" spans="2:2" x14ac:dyDescent="0.3">
      <c r="B249">
        <v>3</v>
      </c>
    </row>
    <row r="250" spans="2:2" x14ac:dyDescent="0.3">
      <c r="B250">
        <v>4</v>
      </c>
    </row>
    <row r="251" spans="2:2" x14ac:dyDescent="0.3">
      <c r="B251">
        <v>4</v>
      </c>
    </row>
    <row r="252" spans="2:2" x14ac:dyDescent="0.3">
      <c r="B252">
        <v>4</v>
      </c>
    </row>
    <row r="253" spans="2:2" x14ac:dyDescent="0.3">
      <c r="B253">
        <v>4</v>
      </c>
    </row>
    <row r="254" spans="2:2" x14ac:dyDescent="0.3">
      <c r="B254">
        <v>5</v>
      </c>
    </row>
    <row r="255" spans="2:2" x14ac:dyDescent="0.3">
      <c r="B255">
        <v>3</v>
      </c>
    </row>
    <row r="256" spans="2:2" x14ac:dyDescent="0.3">
      <c r="B256">
        <v>4</v>
      </c>
    </row>
    <row r="257" spans="1:9" x14ac:dyDescent="0.3">
      <c r="B257">
        <v>5</v>
      </c>
    </row>
    <row r="258" spans="1:9" x14ac:dyDescent="0.3">
      <c r="B258">
        <v>4</v>
      </c>
    </row>
    <row r="259" spans="1:9" x14ac:dyDescent="0.3">
      <c r="B259">
        <v>4</v>
      </c>
    </row>
    <row r="260" spans="1:9" x14ac:dyDescent="0.3">
      <c r="B260">
        <v>4</v>
      </c>
    </row>
    <row r="261" spans="1:9" x14ac:dyDescent="0.3">
      <c r="B261">
        <v>3</v>
      </c>
    </row>
    <row r="263" spans="1:9" x14ac:dyDescent="0.3">
      <c r="A263" s="15" t="s">
        <v>48</v>
      </c>
    </row>
    <row r="264" spans="1:9" x14ac:dyDescent="0.3">
      <c r="B264" s="13" t="s">
        <v>140</v>
      </c>
      <c r="C264" s="13"/>
      <c r="D264" s="13"/>
      <c r="E264" s="13"/>
      <c r="F264" s="13"/>
      <c r="G264" s="13"/>
      <c r="H264" s="13"/>
      <c r="I264" s="13"/>
    </row>
    <row r="266" spans="1:9" ht="28.8" x14ac:dyDescent="0.3">
      <c r="B266" s="23" t="s">
        <v>141</v>
      </c>
      <c r="C266" s="23"/>
    </row>
    <row r="267" spans="1:9" x14ac:dyDescent="0.3">
      <c r="B267">
        <v>280</v>
      </c>
      <c r="D267" s="14" t="s">
        <v>129</v>
      </c>
      <c r="E267">
        <f>SKEW(B267:B366)</f>
        <v>0.2092186247974063</v>
      </c>
    </row>
    <row r="268" spans="1:9" x14ac:dyDescent="0.3">
      <c r="B268">
        <v>350</v>
      </c>
      <c r="D268" s="14" t="s">
        <v>130</v>
      </c>
      <c r="E268">
        <f>KURT(B267:B366)</f>
        <v>-1.0374244845101974</v>
      </c>
    </row>
    <row r="269" spans="1:9" x14ac:dyDescent="0.3">
      <c r="B269">
        <v>310</v>
      </c>
    </row>
    <row r="270" spans="1:9" x14ac:dyDescent="0.3">
      <c r="B270">
        <v>270</v>
      </c>
    </row>
    <row r="271" spans="1:9" x14ac:dyDescent="0.3">
      <c r="B271">
        <v>390</v>
      </c>
    </row>
    <row r="272" spans="1:9" x14ac:dyDescent="0.3">
      <c r="B272">
        <v>320</v>
      </c>
      <c r="D272" s="14" t="s">
        <v>135</v>
      </c>
      <c r="E272" s="14"/>
      <c r="F272" s="14"/>
      <c r="G272" s="14"/>
      <c r="H272" s="14"/>
    </row>
    <row r="273" spans="2:8" x14ac:dyDescent="0.3">
      <c r="B273">
        <v>290</v>
      </c>
      <c r="D273" s="14" t="s">
        <v>136</v>
      </c>
      <c r="E273" s="14"/>
      <c r="F273" s="14"/>
      <c r="G273" s="14"/>
      <c r="H273" s="14"/>
    </row>
    <row r="274" spans="2:8" x14ac:dyDescent="0.3">
      <c r="B274">
        <v>340</v>
      </c>
    </row>
    <row r="275" spans="2:8" ht="15" thickBot="1" x14ac:dyDescent="0.35">
      <c r="B275">
        <v>310</v>
      </c>
    </row>
    <row r="276" spans="2:8" x14ac:dyDescent="0.3">
      <c r="B276">
        <v>380</v>
      </c>
      <c r="D276" s="24" t="s">
        <v>141</v>
      </c>
      <c r="E276" s="24"/>
    </row>
    <row r="277" spans="2:8" x14ac:dyDescent="0.3">
      <c r="B277">
        <v>270</v>
      </c>
    </row>
    <row r="278" spans="2:8" x14ac:dyDescent="0.3">
      <c r="B278">
        <v>350</v>
      </c>
      <c r="D278" t="s">
        <v>191</v>
      </c>
      <c r="E278">
        <v>317.7</v>
      </c>
    </row>
    <row r="279" spans="2:8" x14ac:dyDescent="0.3">
      <c r="B279">
        <v>300</v>
      </c>
      <c r="D279" t="s">
        <v>192</v>
      </c>
      <c r="E279">
        <v>3.234457786355724</v>
      </c>
    </row>
    <row r="280" spans="2:8" x14ac:dyDescent="0.3">
      <c r="B280">
        <v>330</v>
      </c>
      <c r="D280" t="s">
        <v>193</v>
      </c>
      <c r="E280">
        <v>315</v>
      </c>
    </row>
    <row r="281" spans="2:8" x14ac:dyDescent="0.3">
      <c r="B281">
        <v>370</v>
      </c>
      <c r="D281" t="s">
        <v>194</v>
      </c>
      <c r="E281">
        <v>350</v>
      </c>
    </row>
    <row r="282" spans="2:8" x14ac:dyDescent="0.3">
      <c r="B282">
        <v>310</v>
      </c>
      <c r="D282" t="s">
        <v>195</v>
      </c>
      <c r="E282">
        <v>32.344577863557241</v>
      </c>
    </row>
    <row r="283" spans="2:8" x14ac:dyDescent="0.3">
      <c r="B283">
        <v>280</v>
      </c>
      <c r="D283" t="s">
        <v>196</v>
      </c>
      <c r="E283">
        <v>1046.1717171717171</v>
      </c>
    </row>
    <row r="284" spans="2:8" x14ac:dyDescent="0.3">
      <c r="B284">
        <v>320</v>
      </c>
      <c r="D284" t="s">
        <v>197</v>
      </c>
      <c r="E284">
        <v>-1.0374244845101974</v>
      </c>
    </row>
    <row r="285" spans="2:8" x14ac:dyDescent="0.3">
      <c r="B285">
        <v>350</v>
      </c>
      <c r="D285" t="s">
        <v>198</v>
      </c>
      <c r="E285">
        <v>0.2092186247974063</v>
      </c>
    </row>
    <row r="286" spans="2:8" x14ac:dyDescent="0.3">
      <c r="B286">
        <v>290</v>
      </c>
      <c r="D286" t="s">
        <v>199</v>
      </c>
      <c r="E286">
        <v>120</v>
      </c>
    </row>
    <row r="287" spans="2:8" x14ac:dyDescent="0.3">
      <c r="B287">
        <v>270</v>
      </c>
      <c r="D287" t="s">
        <v>200</v>
      </c>
      <c r="E287">
        <v>270</v>
      </c>
    </row>
    <row r="288" spans="2:8" x14ac:dyDescent="0.3">
      <c r="B288">
        <v>350</v>
      </c>
      <c r="D288" t="s">
        <v>201</v>
      </c>
      <c r="E288">
        <v>390</v>
      </c>
    </row>
    <row r="289" spans="2:5" x14ac:dyDescent="0.3">
      <c r="B289">
        <v>300</v>
      </c>
      <c r="D289" t="s">
        <v>202</v>
      </c>
      <c r="E289">
        <v>31770</v>
      </c>
    </row>
    <row r="290" spans="2:5" ht="15" thickBot="1" x14ac:dyDescent="0.35">
      <c r="B290">
        <v>330</v>
      </c>
      <c r="D290" s="19" t="s">
        <v>203</v>
      </c>
      <c r="E290" s="19">
        <v>100</v>
      </c>
    </row>
    <row r="291" spans="2:5" x14ac:dyDescent="0.3">
      <c r="B291">
        <v>370</v>
      </c>
    </row>
    <row r="292" spans="2:5" x14ac:dyDescent="0.3">
      <c r="B292">
        <v>310</v>
      </c>
    </row>
    <row r="293" spans="2:5" x14ac:dyDescent="0.3">
      <c r="B293">
        <v>280</v>
      </c>
    </row>
    <row r="294" spans="2:5" x14ac:dyDescent="0.3">
      <c r="B294">
        <v>320</v>
      </c>
    </row>
    <row r="295" spans="2:5" x14ac:dyDescent="0.3">
      <c r="B295">
        <v>350</v>
      </c>
    </row>
    <row r="296" spans="2:5" x14ac:dyDescent="0.3">
      <c r="B296">
        <v>290</v>
      </c>
    </row>
    <row r="297" spans="2:5" x14ac:dyDescent="0.3">
      <c r="B297">
        <v>270</v>
      </c>
    </row>
    <row r="298" spans="2:5" x14ac:dyDescent="0.3">
      <c r="B298">
        <v>350</v>
      </c>
    </row>
    <row r="299" spans="2:5" x14ac:dyDescent="0.3">
      <c r="B299">
        <v>300</v>
      </c>
    </row>
    <row r="300" spans="2:5" x14ac:dyDescent="0.3">
      <c r="B300">
        <v>330</v>
      </c>
    </row>
    <row r="301" spans="2:5" x14ac:dyDescent="0.3">
      <c r="B301">
        <v>370</v>
      </c>
    </row>
    <row r="302" spans="2:5" x14ac:dyDescent="0.3">
      <c r="B302">
        <v>310</v>
      </c>
    </row>
    <row r="303" spans="2:5" x14ac:dyDescent="0.3">
      <c r="B303">
        <v>280</v>
      </c>
    </row>
    <row r="304" spans="2:5" x14ac:dyDescent="0.3">
      <c r="B304">
        <v>320</v>
      </c>
    </row>
    <row r="305" spans="2:2" x14ac:dyDescent="0.3">
      <c r="B305">
        <v>350</v>
      </c>
    </row>
    <row r="306" spans="2:2" x14ac:dyDescent="0.3">
      <c r="B306">
        <v>290</v>
      </c>
    </row>
    <row r="307" spans="2:2" x14ac:dyDescent="0.3">
      <c r="B307">
        <v>270</v>
      </c>
    </row>
    <row r="308" spans="2:2" x14ac:dyDescent="0.3">
      <c r="B308">
        <v>350</v>
      </c>
    </row>
    <row r="309" spans="2:2" x14ac:dyDescent="0.3">
      <c r="B309">
        <v>300</v>
      </c>
    </row>
    <row r="310" spans="2:2" x14ac:dyDescent="0.3">
      <c r="B310">
        <v>330</v>
      </c>
    </row>
    <row r="311" spans="2:2" x14ac:dyDescent="0.3">
      <c r="B311">
        <v>370</v>
      </c>
    </row>
    <row r="312" spans="2:2" x14ac:dyDescent="0.3">
      <c r="B312">
        <v>310</v>
      </c>
    </row>
    <row r="313" spans="2:2" x14ac:dyDescent="0.3">
      <c r="B313">
        <v>280</v>
      </c>
    </row>
    <row r="314" spans="2:2" x14ac:dyDescent="0.3">
      <c r="B314">
        <v>320</v>
      </c>
    </row>
    <row r="315" spans="2:2" x14ac:dyDescent="0.3">
      <c r="B315">
        <v>350</v>
      </c>
    </row>
    <row r="316" spans="2:2" x14ac:dyDescent="0.3">
      <c r="B316">
        <v>290</v>
      </c>
    </row>
    <row r="317" spans="2:2" x14ac:dyDescent="0.3">
      <c r="B317">
        <v>270</v>
      </c>
    </row>
    <row r="318" spans="2:2" x14ac:dyDescent="0.3">
      <c r="B318">
        <v>350</v>
      </c>
    </row>
    <row r="319" spans="2:2" x14ac:dyDescent="0.3">
      <c r="B319">
        <v>300</v>
      </c>
    </row>
    <row r="320" spans="2:2" x14ac:dyDescent="0.3">
      <c r="B320">
        <v>330</v>
      </c>
    </row>
    <row r="321" spans="2:2" x14ac:dyDescent="0.3">
      <c r="B321">
        <v>370</v>
      </c>
    </row>
    <row r="322" spans="2:2" x14ac:dyDescent="0.3">
      <c r="B322">
        <v>310</v>
      </c>
    </row>
    <row r="323" spans="2:2" x14ac:dyDescent="0.3">
      <c r="B323">
        <v>280</v>
      </c>
    </row>
    <row r="324" spans="2:2" x14ac:dyDescent="0.3">
      <c r="B324">
        <v>320</v>
      </c>
    </row>
    <row r="325" spans="2:2" x14ac:dyDescent="0.3">
      <c r="B325">
        <v>350</v>
      </c>
    </row>
    <row r="326" spans="2:2" x14ac:dyDescent="0.3">
      <c r="B326">
        <v>290</v>
      </c>
    </row>
    <row r="327" spans="2:2" x14ac:dyDescent="0.3">
      <c r="B327">
        <v>270</v>
      </c>
    </row>
    <row r="328" spans="2:2" x14ac:dyDescent="0.3">
      <c r="B328">
        <v>350</v>
      </c>
    </row>
    <row r="329" spans="2:2" x14ac:dyDescent="0.3">
      <c r="B329">
        <v>300</v>
      </c>
    </row>
    <row r="330" spans="2:2" x14ac:dyDescent="0.3">
      <c r="B330">
        <v>330</v>
      </c>
    </row>
    <row r="331" spans="2:2" x14ac:dyDescent="0.3">
      <c r="B331">
        <v>370</v>
      </c>
    </row>
    <row r="332" spans="2:2" x14ac:dyDescent="0.3">
      <c r="B332">
        <v>310</v>
      </c>
    </row>
    <row r="333" spans="2:2" x14ac:dyDescent="0.3">
      <c r="B333">
        <v>280</v>
      </c>
    </row>
    <row r="334" spans="2:2" x14ac:dyDescent="0.3">
      <c r="B334">
        <v>320</v>
      </c>
    </row>
    <row r="335" spans="2:2" x14ac:dyDescent="0.3">
      <c r="B335">
        <v>350</v>
      </c>
    </row>
    <row r="336" spans="2:2" x14ac:dyDescent="0.3">
      <c r="B336">
        <v>290</v>
      </c>
    </row>
    <row r="337" spans="2:2" x14ac:dyDescent="0.3">
      <c r="B337">
        <v>270</v>
      </c>
    </row>
    <row r="338" spans="2:2" x14ac:dyDescent="0.3">
      <c r="B338">
        <v>350</v>
      </c>
    </row>
    <row r="339" spans="2:2" x14ac:dyDescent="0.3">
      <c r="B339">
        <v>300</v>
      </c>
    </row>
    <row r="340" spans="2:2" x14ac:dyDescent="0.3">
      <c r="B340">
        <v>330</v>
      </c>
    </row>
    <row r="341" spans="2:2" x14ac:dyDescent="0.3">
      <c r="B341">
        <v>370</v>
      </c>
    </row>
    <row r="342" spans="2:2" x14ac:dyDescent="0.3">
      <c r="B342">
        <v>310</v>
      </c>
    </row>
    <row r="343" spans="2:2" x14ac:dyDescent="0.3">
      <c r="B343">
        <v>280</v>
      </c>
    </row>
    <row r="344" spans="2:2" x14ac:dyDescent="0.3">
      <c r="B344">
        <v>320</v>
      </c>
    </row>
    <row r="345" spans="2:2" x14ac:dyDescent="0.3">
      <c r="B345">
        <v>350</v>
      </c>
    </row>
    <row r="346" spans="2:2" x14ac:dyDescent="0.3">
      <c r="B346">
        <v>290</v>
      </c>
    </row>
    <row r="347" spans="2:2" x14ac:dyDescent="0.3">
      <c r="B347">
        <v>270</v>
      </c>
    </row>
    <row r="348" spans="2:2" x14ac:dyDescent="0.3">
      <c r="B348">
        <v>350</v>
      </c>
    </row>
    <row r="349" spans="2:2" x14ac:dyDescent="0.3">
      <c r="B349">
        <v>300</v>
      </c>
    </row>
    <row r="350" spans="2:2" x14ac:dyDescent="0.3">
      <c r="B350">
        <v>330</v>
      </c>
    </row>
    <row r="351" spans="2:2" x14ac:dyDescent="0.3">
      <c r="B351">
        <v>370</v>
      </c>
    </row>
    <row r="352" spans="2:2" x14ac:dyDescent="0.3">
      <c r="B352">
        <v>310</v>
      </c>
    </row>
    <row r="353" spans="1:2" x14ac:dyDescent="0.3">
      <c r="B353">
        <v>280</v>
      </c>
    </row>
    <row r="354" spans="1:2" x14ac:dyDescent="0.3">
      <c r="B354">
        <v>320</v>
      </c>
    </row>
    <row r="355" spans="1:2" x14ac:dyDescent="0.3">
      <c r="B355">
        <v>350</v>
      </c>
    </row>
    <row r="356" spans="1:2" x14ac:dyDescent="0.3">
      <c r="B356">
        <v>290</v>
      </c>
    </row>
    <row r="357" spans="1:2" x14ac:dyDescent="0.3">
      <c r="B357">
        <v>270</v>
      </c>
    </row>
    <row r="358" spans="1:2" x14ac:dyDescent="0.3">
      <c r="B358">
        <v>350</v>
      </c>
    </row>
    <row r="359" spans="1:2" x14ac:dyDescent="0.3">
      <c r="B359">
        <v>300</v>
      </c>
    </row>
    <row r="360" spans="1:2" x14ac:dyDescent="0.3">
      <c r="B360">
        <v>330</v>
      </c>
    </row>
    <row r="361" spans="1:2" x14ac:dyDescent="0.3">
      <c r="B361">
        <v>370</v>
      </c>
    </row>
    <row r="362" spans="1:2" x14ac:dyDescent="0.3">
      <c r="B362">
        <v>310</v>
      </c>
    </row>
    <row r="363" spans="1:2" x14ac:dyDescent="0.3">
      <c r="B363">
        <v>280</v>
      </c>
    </row>
    <row r="364" spans="1:2" x14ac:dyDescent="0.3">
      <c r="B364">
        <v>320</v>
      </c>
    </row>
    <row r="365" spans="1:2" x14ac:dyDescent="0.3">
      <c r="B365">
        <v>350</v>
      </c>
    </row>
    <row r="366" spans="1:2" x14ac:dyDescent="0.3">
      <c r="B366">
        <v>290</v>
      </c>
    </row>
    <row r="368" spans="1:2" x14ac:dyDescent="0.3">
      <c r="A368" s="15" t="s">
        <v>54</v>
      </c>
    </row>
    <row r="369" spans="2:9" x14ac:dyDescent="0.3">
      <c r="B369" s="13" t="s">
        <v>142</v>
      </c>
      <c r="C369" s="13"/>
      <c r="D369" s="13"/>
      <c r="E369" s="13"/>
      <c r="F369" s="13"/>
      <c r="G369" s="13"/>
      <c r="H369" s="13"/>
      <c r="I369" s="13"/>
    </row>
    <row r="371" spans="2:9" ht="28.8" x14ac:dyDescent="0.3">
      <c r="B371" s="23" t="s">
        <v>117</v>
      </c>
      <c r="C371" s="23"/>
    </row>
    <row r="372" spans="2:9" x14ac:dyDescent="0.3">
      <c r="B372">
        <v>12</v>
      </c>
    </row>
    <row r="373" spans="2:9" x14ac:dyDescent="0.3">
      <c r="B373">
        <v>18</v>
      </c>
      <c r="D373" s="14" t="s">
        <v>129</v>
      </c>
      <c r="E373">
        <f>SKEW(B372:B471)</f>
        <v>-0.3350128722188207</v>
      </c>
    </row>
    <row r="374" spans="2:9" x14ac:dyDescent="0.3">
      <c r="B374">
        <v>15</v>
      </c>
      <c r="D374" s="14" t="s">
        <v>130</v>
      </c>
      <c r="E374">
        <f>KURT(B372:B471)</f>
        <v>-0.88101144669010489</v>
      </c>
    </row>
    <row r="375" spans="2:9" x14ac:dyDescent="0.3">
      <c r="B375">
        <v>22</v>
      </c>
    </row>
    <row r="376" spans="2:9" x14ac:dyDescent="0.3">
      <c r="B376">
        <v>20</v>
      </c>
      <c r="D376" s="14" t="s">
        <v>139</v>
      </c>
      <c r="E376" s="14"/>
      <c r="F376" s="14"/>
      <c r="G376" s="14"/>
      <c r="H376" s="14"/>
    </row>
    <row r="377" spans="2:9" x14ac:dyDescent="0.3">
      <c r="B377">
        <v>14</v>
      </c>
      <c r="D377" s="14" t="s">
        <v>136</v>
      </c>
      <c r="E377" s="14"/>
      <c r="F377" s="14"/>
      <c r="G377" s="14"/>
      <c r="H377" s="14"/>
    </row>
    <row r="378" spans="2:9" x14ac:dyDescent="0.3">
      <c r="B378">
        <v>16</v>
      </c>
    </row>
    <row r="379" spans="2:9" x14ac:dyDescent="0.3">
      <c r="B379">
        <v>21</v>
      </c>
    </row>
    <row r="380" spans="2:9" ht="15" thickBot="1" x14ac:dyDescent="0.35">
      <c r="B380">
        <v>19</v>
      </c>
    </row>
    <row r="381" spans="2:9" x14ac:dyDescent="0.3">
      <c r="B381">
        <v>17</v>
      </c>
      <c r="D381" s="24" t="s">
        <v>117</v>
      </c>
      <c r="E381" s="24"/>
    </row>
    <row r="382" spans="2:9" x14ac:dyDescent="0.3">
      <c r="B382">
        <v>22</v>
      </c>
    </row>
    <row r="383" spans="2:9" x14ac:dyDescent="0.3">
      <c r="B383">
        <v>19</v>
      </c>
      <c r="D383" t="s">
        <v>191</v>
      </c>
      <c r="E383">
        <v>18.09</v>
      </c>
    </row>
    <row r="384" spans="2:9" x14ac:dyDescent="0.3">
      <c r="B384">
        <v>13</v>
      </c>
      <c r="D384" t="s">
        <v>192</v>
      </c>
      <c r="E384">
        <v>0.29166709956677805</v>
      </c>
    </row>
    <row r="385" spans="2:5" x14ac:dyDescent="0.3">
      <c r="B385">
        <v>16</v>
      </c>
      <c r="D385" t="s">
        <v>193</v>
      </c>
      <c r="E385">
        <v>18</v>
      </c>
    </row>
    <row r="386" spans="2:5" x14ac:dyDescent="0.3">
      <c r="B386">
        <v>21</v>
      </c>
      <c r="D386" t="s">
        <v>194</v>
      </c>
      <c r="E386">
        <v>22</v>
      </c>
    </row>
    <row r="387" spans="2:5" x14ac:dyDescent="0.3">
      <c r="B387">
        <v>22</v>
      </c>
      <c r="D387" t="s">
        <v>195</v>
      </c>
      <c r="E387">
        <v>2.9166709956677805</v>
      </c>
    </row>
    <row r="388" spans="2:5" x14ac:dyDescent="0.3">
      <c r="B388">
        <v>17</v>
      </c>
      <c r="D388" t="s">
        <v>196</v>
      </c>
      <c r="E388">
        <v>8.5069696969696835</v>
      </c>
    </row>
    <row r="389" spans="2:5" x14ac:dyDescent="0.3">
      <c r="B389">
        <v>19</v>
      </c>
      <c r="D389" t="s">
        <v>197</v>
      </c>
      <c r="E389">
        <v>-0.88101144669010489</v>
      </c>
    </row>
    <row r="390" spans="2:5" x14ac:dyDescent="0.3">
      <c r="B390">
        <v>22</v>
      </c>
      <c r="D390" t="s">
        <v>198</v>
      </c>
      <c r="E390">
        <v>-0.3350128722188207</v>
      </c>
    </row>
    <row r="391" spans="2:5" x14ac:dyDescent="0.3">
      <c r="B391">
        <v>18</v>
      </c>
      <c r="D391" t="s">
        <v>199</v>
      </c>
      <c r="E391">
        <v>10</v>
      </c>
    </row>
    <row r="392" spans="2:5" x14ac:dyDescent="0.3">
      <c r="B392">
        <v>14</v>
      </c>
      <c r="D392" t="s">
        <v>200</v>
      </c>
      <c r="E392">
        <v>12</v>
      </c>
    </row>
    <row r="393" spans="2:5" x14ac:dyDescent="0.3">
      <c r="B393">
        <v>20</v>
      </c>
      <c r="D393" t="s">
        <v>201</v>
      </c>
      <c r="E393">
        <v>22</v>
      </c>
    </row>
    <row r="394" spans="2:5" x14ac:dyDescent="0.3">
      <c r="B394">
        <v>19</v>
      </c>
      <c r="D394" t="s">
        <v>202</v>
      </c>
      <c r="E394">
        <v>1809</v>
      </c>
    </row>
    <row r="395" spans="2:5" ht="15" thickBot="1" x14ac:dyDescent="0.35">
      <c r="B395">
        <v>17</v>
      </c>
      <c r="D395" s="19" t="s">
        <v>203</v>
      </c>
      <c r="E395" s="19">
        <v>100</v>
      </c>
    </row>
    <row r="396" spans="2:5" x14ac:dyDescent="0.3">
      <c r="B396">
        <v>22</v>
      </c>
    </row>
    <row r="397" spans="2:5" x14ac:dyDescent="0.3">
      <c r="B397">
        <v>18</v>
      </c>
    </row>
    <row r="398" spans="2:5" x14ac:dyDescent="0.3">
      <c r="B398">
        <v>15</v>
      </c>
    </row>
    <row r="399" spans="2:5" x14ac:dyDescent="0.3">
      <c r="B399">
        <v>21</v>
      </c>
    </row>
    <row r="400" spans="2:5" x14ac:dyDescent="0.3">
      <c r="B400">
        <v>20</v>
      </c>
    </row>
    <row r="401" spans="2:2" x14ac:dyDescent="0.3">
      <c r="B401">
        <v>16</v>
      </c>
    </row>
    <row r="402" spans="2:2" x14ac:dyDescent="0.3">
      <c r="B402">
        <v>12</v>
      </c>
    </row>
    <row r="403" spans="2:2" x14ac:dyDescent="0.3">
      <c r="B403">
        <v>18</v>
      </c>
    </row>
    <row r="404" spans="2:2" x14ac:dyDescent="0.3">
      <c r="B404">
        <v>15</v>
      </c>
    </row>
    <row r="405" spans="2:2" x14ac:dyDescent="0.3">
      <c r="B405">
        <v>22</v>
      </c>
    </row>
    <row r="406" spans="2:2" x14ac:dyDescent="0.3">
      <c r="B406">
        <v>20</v>
      </c>
    </row>
    <row r="407" spans="2:2" x14ac:dyDescent="0.3">
      <c r="B407">
        <v>14</v>
      </c>
    </row>
    <row r="408" spans="2:2" x14ac:dyDescent="0.3">
      <c r="B408">
        <v>16</v>
      </c>
    </row>
    <row r="409" spans="2:2" x14ac:dyDescent="0.3">
      <c r="B409">
        <v>21</v>
      </c>
    </row>
    <row r="410" spans="2:2" x14ac:dyDescent="0.3">
      <c r="B410">
        <v>19</v>
      </c>
    </row>
    <row r="411" spans="2:2" x14ac:dyDescent="0.3">
      <c r="B411">
        <v>17</v>
      </c>
    </row>
    <row r="412" spans="2:2" x14ac:dyDescent="0.3">
      <c r="B412">
        <v>22</v>
      </c>
    </row>
    <row r="413" spans="2:2" x14ac:dyDescent="0.3">
      <c r="B413">
        <v>19</v>
      </c>
    </row>
    <row r="414" spans="2:2" x14ac:dyDescent="0.3">
      <c r="B414">
        <v>13</v>
      </c>
    </row>
    <row r="415" spans="2:2" x14ac:dyDescent="0.3">
      <c r="B415">
        <v>16</v>
      </c>
    </row>
    <row r="416" spans="2:2" x14ac:dyDescent="0.3">
      <c r="B416">
        <v>21</v>
      </c>
    </row>
    <row r="417" spans="2:2" x14ac:dyDescent="0.3">
      <c r="B417">
        <v>22</v>
      </c>
    </row>
    <row r="418" spans="2:2" x14ac:dyDescent="0.3">
      <c r="B418">
        <v>17</v>
      </c>
    </row>
    <row r="419" spans="2:2" x14ac:dyDescent="0.3">
      <c r="B419">
        <v>19</v>
      </c>
    </row>
    <row r="420" spans="2:2" x14ac:dyDescent="0.3">
      <c r="B420">
        <v>22</v>
      </c>
    </row>
    <row r="421" spans="2:2" x14ac:dyDescent="0.3">
      <c r="B421">
        <v>18</v>
      </c>
    </row>
    <row r="422" spans="2:2" x14ac:dyDescent="0.3">
      <c r="B422">
        <v>14</v>
      </c>
    </row>
    <row r="423" spans="2:2" x14ac:dyDescent="0.3">
      <c r="B423">
        <v>20</v>
      </c>
    </row>
    <row r="424" spans="2:2" x14ac:dyDescent="0.3">
      <c r="B424">
        <v>19</v>
      </c>
    </row>
    <row r="425" spans="2:2" x14ac:dyDescent="0.3">
      <c r="B425">
        <v>17</v>
      </c>
    </row>
    <row r="426" spans="2:2" x14ac:dyDescent="0.3">
      <c r="B426">
        <v>22</v>
      </c>
    </row>
    <row r="427" spans="2:2" x14ac:dyDescent="0.3">
      <c r="B427">
        <v>18</v>
      </c>
    </row>
    <row r="428" spans="2:2" x14ac:dyDescent="0.3">
      <c r="B428">
        <v>15</v>
      </c>
    </row>
    <row r="429" spans="2:2" x14ac:dyDescent="0.3">
      <c r="B429">
        <v>21</v>
      </c>
    </row>
    <row r="430" spans="2:2" x14ac:dyDescent="0.3">
      <c r="B430">
        <v>20</v>
      </c>
    </row>
    <row r="431" spans="2:2" x14ac:dyDescent="0.3">
      <c r="B431">
        <v>16</v>
      </c>
    </row>
    <row r="432" spans="2:2" x14ac:dyDescent="0.3">
      <c r="B432">
        <v>12</v>
      </c>
    </row>
    <row r="433" spans="2:2" x14ac:dyDescent="0.3">
      <c r="B433">
        <v>18</v>
      </c>
    </row>
    <row r="434" spans="2:2" x14ac:dyDescent="0.3">
      <c r="B434">
        <v>15</v>
      </c>
    </row>
    <row r="435" spans="2:2" x14ac:dyDescent="0.3">
      <c r="B435">
        <v>22</v>
      </c>
    </row>
    <row r="436" spans="2:2" x14ac:dyDescent="0.3">
      <c r="B436">
        <v>20</v>
      </c>
    </row>
    <row r="437" spans="2:2" x14ac:dyDescent="0.3">
      <c r="B437">
        <v>14</v>
      </c>
    </row>
    <row r="438" spans="2:2" x14ac:dyDescent="0.3">
      <c r="B438">
        <v>16</v>
      </c>
    </row>
    <row r="439" spans="2:2" x14ac:dyDescent="0.3">
      <c r="B439">
        <v>21</v>
      </c>
    </row>
    <row r="440" spans="2:2" x14ac:dyDescent="0.3">
      <c r="B440">
        <v>19</v>
      </c>
    </row>
    <row r="441" spans="2:2" x14ac:dyDescent="0.3">
      <c r="B441">
        <v>17</v>
      </c>
    </row>
    <row r="442" spans="2:2" x14ac:dyDescent="0.3">
      <c r="B442">
        <v>22</v>
      </c>
    </row>
    <row r="443" spans="2:2" x14ac:dyDescent="0.3">
      <c r="B443">
        <v>19</v>
      </c>
    </row>
    <row r="444" spans="2:2" x14ac:dyDescent="0.3">
      <c r="B444">
        <v>13</v>
      </c>
    </row>
    <row r="445" spans="2:2" x14ac:dyDescent="0.3">
      <c r="B445">
        <v>16</v>
      </c>
    </row>
    <row r="446" spans="2:2" x14ac:dyDescent="0.3">
      <c r="B446">
        <v>21</v>
      </c>
    </row>
    <row r="447" spans="2:2" x14ac:dyDescent="0.3">
      <c r="B447">
        <v>22</v>
      </c>
    </row>
    <row r="448" spans="2:2" x14ac:dyDescent="0.3">
      <c r="B448">
        <v>17</v>
      </c>
    </row>
    <row r="449" spans="2:2" x14ac:dyDescent="0.3">
      <c r="B449">
        <v>19</v>
      </c>
    </row>
    <row r="450" spans="2:2" x14ac:dyDescent="0.3">
      <c r="B450">
        <v>22</v>
      </c>
    </row>
    <row r="451" spans="2:2" x14ac:dyDescent="0.3">
      <c r="B451">
        <v>18</v>
      </c>
    </row>
    <row r="452" spans="2:2" x14ac:dyDescent="0.3">
      <c r="B452">
        <v>14</v>
      </c>
    </row>
    <row r="453" spans="2:2" x14ac:dyDescent="0.3">
      <c r="B453">
        <v>20</v>
      </c>
    </row>
    <row r="454" spans="2:2" x14ac:dyDescent="0.3">
      <c r="B454">
        <v>19</v>
      </c>
    </row>
    <row r="455" spans="2:2" x14ac:dyDescent="0.3">
      <c r="B455">
        <v>17</v>
      </c>
    </row>
    <row r="456" spans="2:2" x14ac:dyDescent="0.3">
      <c r="B456">
        <v>22</v>
      </c>
    </row>
    <row r="457" spans="2:2" x14ac:dyDescent="0.3">
      <c r="B457">
        <v>18</v>
      </c>
    </row>
    <row r="458" spans="2:2" x14ac:dyDescent="0.3">
      <c r="B458">
        <v>15</v>
      </c>
    </row>
    <row r="459" spans="2:2" x14ac:dyDescent="0.3">
      <c r="B459">
        <v>21</v>
      </c>
    </row>
    <row r="460" spans="2:2" x14ac:dyDescent="0.3">
      <c r="B460">
        <v>20</v>
      </c>
    </row>
    <row r="461" spans="2:2" x14ac:dyDescent="0.3">
      <c r="B461">
        <v>16</v>
      </c>
    </row>
    <row r="462" spans="2:2" x14ac:dyDescent="0.3">
      <c r="B462">
        <v>12</v>
      </c>
    </row>
    <row r="463" spans="2:2" x14ac:dyDescent="0.3">
      <c r="B463">
        <v>18</v>
      </c>
    </row>
    <row r="464" spans="2:2" x14ac:dyDescent="0.3">
      <c r="B464">
        <v>15</v>
      </c>
    </row>
    <row r="465" spans="2:2" x14ac:dyDescent="0.3">
      <c r="B465">
        <v>22</v>
      </c>
    </row>
    <row r="466" spans="2:2" x14ac:dyDescent="0.3">
      <c r="B466">
        <v>20</v>
      </c>
    </row>
    <row r="467" spans="2:2" x14ac:dyDescent="0.3">
      <c r="B467">
        <v>14</v>
      </c>
    </row>
    <row r="468" spans="2:2" x14ac:dyDescent="0.3">
      <c r="B468">
        <v>16</v>
      </c>
    </row>
    <row r="469" spans="2:2" x14ac:dyDescent="0.3">
      <c r="B469">
        <v>21</v>
      </c>
    </row>
    <row r="470" spans="2:2" x14ac:dyDescent="0.3">
      <c r="B470">
        <v>19</v>
      </c>
    </row>
    <row r="471" spans="2:2" x14ac:dyDescent="0.3">
      <c r="B471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50B2-3AFE-4ED8-A544-938778C46206}">
  <dimension ref="A1:L573"/>
  <sheetViews>
    <sheetView topLeftCell="A323" zoomScale="99" workbookViewId="0">
      <selection activeCell="G469" sqref="G469"/>
    </sheetView>
  </sheetViews>
  <sheetFormatPr defaultRowHeight="14.4" x14ac:dyDescent="0.3"/>
  <cols>
    <col min="1" max="1" width="9.44140625" bestFit="1" customWidth="1"/>
    <col min="5" max="5" width="13.88671875" customWidth="1"/>
    <col min="6" max="6" width="12.21875" bestFit="1" customWidth="1"/>
    <col min="7" max="7" width="12.6640625" customWidth="1"/>
    <col min="8" max="8" width="9.88671875" customWidth="1"/>
  </cols>
  <sheetData>
    <row r="1" spans="1:12" x14ac:dyDescent="0.3">
      <c r="A1" s="15" t="s">
        <v>113</v>
      </c>
    </row>
    <row r="2" spans="1:12" x14ac:dyDescent="0.3">
      <c r="B2" s="13" t="s">
        <v>143</v>
      </c>
      <c r="C2" s="13"/>
      <c r="D2" s="13"/>
      <c r="E2" s="13"/>
      <c r="F2" s="13"/>
      <c r="G2" s="13"/>
      <c r="H2" s="13"/>
      <c r="I2" s="13"/>
    </row>
    <row r="4" spans="1:12" ht="15" thickBot="1" x14ac:dyDescent="0.35">
      <c r="C4" t="s">
        <v>144</v>
      </c>
      <c r="D4" t="s">
        <v>145</v>
      </c>
    </row>
    <row r="5" spans="1:12" x14ac:dyDescent="0.3">
      <c r="C5">
        <v>1</v>
      </c>
      <c r="D5">
        <v>40</v>
      </c>
      <c r="F5" s="14" t="s">
        <v>146</v>
      </c>
      <c r="G5" s="14">
        <f>QUARTILE(D5:D102,1)</f>
        <v>136.25</v>
      </c>
      <c r="I5" s="17"/>
      <c r="J5" s="17"/>
      <c r="K5" s="17"/>
      <c r="L5" s="17"/>
    </row>
    <row r="6" spans="1:12" x14ac:dyDescent="0.3">
      <c r="C6">
        <v>2</v>
      </c>
      <c r="D6">
        <v>45</v>
      </c>
      <c r="F6" s="14" t="s">
        <v>147</v>
      </c>
      <c r="G6" s="14">
        <f>QUARTILE(D5:D102,2)</f>
        <v>257.5</v>
      </c>
      <c r="L6" s="18"/>
    </row>
    <row r="7" spans="1:12" x14ac:dyDescent="0.3">
      <c r="C7">
        <v>3</v>
      </c>
      <c r="D7">
        <v>50</v>
      </c>
      <c r="F7" s="14" t="s">
        <v>148</v>
      </c>
      <c r="G7" s="14">
        <f>QUARTILE(D5:D102,3)</f>
        <v>378.75</v>
      </c>
      <c r="L7" s="18"/>
    </row>
    <row r="8" spans="1:12" x14ac:dyDescent="0.3">
      <c r="C8">
        <v>4</v>
      </c>
      <c r="D8">
        <v>55</v>
      </c>
      <c r="L8" s="18"/>
    </row>
    <row r="9" spans="1:12" x14ac:dyDescent="0.3">
      <c r="C9">
        <v>5</v>
      </c>
      <c r="D9">
        <v>60</v>
      </c>
      <c r="L9" s="18"/>
    </row>
    <row r="10" spans="1:12" x14ac:dyDescent="0.3">
      <c r="C10">
        <v>6</v>
      </c>
      <c r="D10">
        <v>62</v>
      </c>
      <c r="F10" s="22" t="s">
        <v>157</v>
      </c>
      <c r="G10" s="22" t="s">
        <v>158</v>
      </c>
      <c r="H10" s="22" t="s">
        <v>159</v>
      </c>
      <c r="L10" s="18"/>
    </row>
    <row r="11" spans="1:12" x14ac:dyDescent="0.3">
      <c r="C11">
        <v>7</v>
      </c>
      <c r="D11">
        <v>65</v>
      </c>
      <c r="F11" s="21">
        <v>0.1</v>
      </c>
      <c r="G11" s="21" t="s">
        <v>160</v>
      </c>
      <c r="H11" s="21">
        <f>PERCENTILE(D5:D102,F11)</f>
        <v>74.100000000000009</v>
      </c>
      <c r="L11" s="18"/>
    </row>
    <row r="12" spans="1:12" x14ac:dyDescent="0.3">
      <c r="C12">
        <v>8</v>
      </c>
      <c r="D12">
        <v>68</v>
      </c>
      <c r="F12" s="21">
        <v>0.25</v>
      </c>
      <c r="G12" s="21" t="s">
        <v>161</v>
      </c>
      <c r="H12" s="21">
        <f>PERCENTILE(D5:D102,F12)</f>
        <v>136.25</v>
      </c>
      <c r="L12" s="18"/>
    </row>
    <row r="13" spans="1:12" x14ac:dyDescent="0.3">
      <c r="C13">
        <v>9</v>
      </c>
      <c r="D13">
        <v>70</v>
      </c>
      <c r="F13" s="21">
        <v>0.75</v>
      </c>
      <c r="G13" s="21" t="s">
        <v>162</v>
      </c>
      <c r="H13" s="21">
        <f>PERCENTILE(D5:D102,F13)</f>
        <v>378.75</v>
      </c>
      <c r="L13" s="18"/>
    </row>
    <row r="14" spans="1:12" x14ac:dyDescent="0.3">
      <c r="C14">
        <v>10</v>
      </c>
      <c r="D14">
        <v>72</v>
      </c>
      <c r="F14" s="21">
        <v>0.9</v>
      </c>
      <c r="G14" s="21" t="s">
        <v>163</v>
      </c>
      <c r="H14" s="21">
        <f>PERCENTILE(D5:D102,F14)</f>
        <v>451.5</v>
      </c>
      <c r="L14" s="18"/>
    </row>
    <row r="15" spans="1:12" x14ac:dyDescent="0.3">
      <c r="A15" s="1"/>
      <c r="C15">
        <v>11</v>
      </c>
      <c r="D15">
        <v>75</v>
      </c>
      <c r="L15" s="18"/>
    </row>
    <row r="16" spans="1:12" x14ac:dyDescent="0.3">
      <c r="C16">
        <v>12</v>
      </c>
      <c r="D16">
        <v>78</v>
      </c>
      <c r="L16" s="18"/>
    </row>
    <row r="17" spans="1:12" x14ac:dyDescent="0.3">
      <c r="C17">
        <v>13</v>
      </c>
      <c r="D17">
        <v>80</v>
      </c>
      <c r="L17" s="18"/>
    </row>
    <row r="18" spans="1:12" x14ac:dyDescent="0.3">
      <c r="A18" s="1"/>
      <c r="C18">
        <v>14</v>
      </c>
      <c r="D18">
        <v>82</v>
      </c>
      <c r="L18" s="18"/>
    </row>
    <row r="19" spans="1:12" x14ac:dyDescent="0.3">
      <c r="A19" s="1"/>
      <c r="C19">
        <v>15</v>
      </c>
      <c r="D19">
        <v>88</v>
      </c>
      <c r="L19" s="18"/>
    </row>
    <row r="20" spans="1:12" x14ac:dyDescent="0.3">
      <c r="C20">
        <v>16</v>
      </c>
      <c r="D20">
        <v>90</v>
      </c>
      <c r="L20" s="18"/>
    </row>
    <row r="21" spans="1:12" x14ac:dyDescent="0.3">
      <c r="C21">
        <v>17</v>
      </c>
      <c r="D21">
        <v>95</v>
      </c>
      <c r="L21" s="18"/>
    </row>
    <row r="22" spans="1:12" x14ac:dyDescent="0.3">
      <c r="C22">
        <v>18</v>
      </c>
      <c r="D22">
        <v>100</v>
      </c>
      <c r="L22" s="18"/>
    </row>
    <row r="23" spans="1:12" x14ac:dyDescent="0.3">
      <c r="C23">
        <v>19</v>
      </c>
      <c r="D23">
        <v>105</v>
      </c>
      <c r="L23" s="18"/>
    </row>
    <row r="24" spans="1:12" x14ac:dyDescent="0.3">
      <c r="C24">
        <v>20</v>
      </c>
      <c r="D24">
        <v>110</v>
      </c>
      <c r="L24" s="18"/>
    </row>
    <row r="25" spans="1:12" x14ac:dyDescent="0.3">
      <c r="C25">
        <v>21</v>
      </c>
      <c r="D25">
        <v>115</v>
      </c>
      <c r="L25" s="18"/>
    </row>
    <row r="26" spans="1:12" x14ac:dyDescent="0.3">
      <c r="C26">
        <v>22</v>
      </c>
      <c r="D26">
        <v>120</v>
      </c>
      <c r="L26" s="18"/>
    </row>
    <row r="27" spans="1:12" x14ac:dyDescent="0.3">
      <c r="C27">
        <v>23</v>
      </c>
      <c r="D27">
        <v>125</v>
      </c>
      <c r="L27" s="18"/>
    </row>
    <row r="28" spans="1:12" x14ac:dyDescent="0.3">
      <c r="C28">
        <v>24</v>
      </c>
      <c r="D28">
        <v>130</v>
      </c>
      <c r="L28" s="18"/>
    </row>
    <row r="29" spans="1:12" x14ac:dyDescent="0.3">
      <c r="C29">
        <v>25</v>
      </c>
      <c r="D29">
        <v>135</v>
      </c>
      <c r="L29" s="18"/>
    </row>
    <row r="30" spans="1:12" x14ac:dyDescent="0.3">
      <c r="C30">
        <v>26</v>
      </c>
      <c r="D30">
        <v>140</v>
      </c>
      <c r="L30" s="18"/>
    </row>
    <row r="31" spans="1:12" x14ac:dyDescent="0.3">
      <c r="C31">
        <v>27</v>
      </c>
      <c r="D31">
        <v>145</v>
      </c>
      <c r="L31" s="18"/>
    </row>
    <row r="32" spans="1:12" x14ac:dyDescent="0.3">
      <c r="C32">
        <v>28</v>
      </c>
      <c r="D32">
        <v>150</v>
      </c>
      <c r="L32" s="18"/>
    </row>
    <row r="33" spans="3:12" x14ac:dyDescent="0.3">
      <c r="C33">
        <v>29</v>
      </c>
      <c r="D33">
        <v>155</v>
      </c>
      <c r="L33" s="18"/>
    </row>
    <row r="34" spans="3:12" x14ac:dyDescent="0.3">
      <c r="C34">
        <v>30</v>
      </c>
      <c r="D34">
        <v>160</v>
      </c>
      <c r="L34" s="18"/>
    </row>
    <row r="35" spans="3:12" x14ac:dyDescent="0.3">
      <c r="C35">
        <v>31</v>
      </c>
      <c r="D35">
        <v>165</v>
      </c>
      <c r="L35" s="18"/>
    </row>
    <row r="36" spans="3:12" x14ac:dyDescent="0.3">
      <c r="C36">
        <v>32</v>
      </c>
      <c r="D36">
        <v>170</v>
      </c>
      <c r="L36" s="18"/>
    </row>
    <row r="37" spans="3:12" x14ac:dyDescent="0.3">
      <c r="C37">
        <v>33</v>
      </c>
      <c r="D37">
        <v>175</v>
      </c>
      <c r="L37" s="18"/>
    </row>
    <row r="38" spans="3:12" x14ac:dyDescent="0.3">
      <c r="C38">
        <v>34</v>
      </c>
      <c r="D38">
        <v>180</v>
      </c>
      <c r="L38" s="18"/>
    </row>
    <row r="39" spans="3:12" x14ac:dyDescent="0.3">
      <c r="C39">
        <v>35</v>
      </c>
      <c r="D39">
        <v>185</v>
      </c>
      <c r="L39" s="18"/>
    </row>
    <row r="40" spans="3:12" x14ac:dyDescent="0.3">
      <c r="C40">
        <v>36</v>
      </c>
      <c r="D40">
        <v>190</v>
      </c>
      <c r="L40" s="18"/>
    </row>
    <row r="41" spans="3:12" x14ac:dyDescent="0.3">
      <c r="C41">
        <v>37</v>
      </c>
      <c r="D41">
        <v>195</v>
      </c>
      <c r="L41" s="18"/>
    </row>
    <row r="42" spans="3:12" x14ac:dyDescent="0.3">
      <c r="C42">
        <v>38</v>
      </c>
      <c r="D42">
        <v>200</v>
      </c>
      <c r="L42" s="18"/>
    </row>
    <row r="43" spans="3:12" x14ac:dyDescent="0.3">
      <c r="C43">
        <v>39</v>
      </c>
      <c r="D43">
        <v>205</v>
      </c>
      <c r="L43" s="18"/>
    </row>
    <row r="44" spans="3:12" x14ac:dyDescent="0.3">
      <c r="C44">
        <v>40</v>
      </c>
      <c r="D44">
        <v>210</v>
      </c>
      <c r="L44" s="18"/>
    </row>
    <row r="45" spans="3:12" x14ac:dyDescent="0.3">
      <c r="C45">
        <v>41</v>
      </c>
      <c r="D45">
        <v>215</v>
      </c>
      <c r="L45" s="18"/>
    </row>
    <row r="46" spans="3:12" x14ac:dyDescent="0.3">
      <c r="C46">
        <v>42</v>
      </c>
      <c r="D46">
        <v>220</v>
      </c>
      <c r="L46" s="18"/>
    </row>
    <row r="47" spans="3:12" x14ac:dyDescent="0.3">
      <c r="C47">
        <v>43</v>
      </c>
      <c r="D47">
        <v>225</v>
      </c>
      <c r="L47" s="18"/>
    </row>
    <row r="48" spans="3:12" x14ac:dyDescent="0.3">
      <c r="C48">
        <v>44</v>
      </c>
      <c r="D48">
        <v>230</v>
      </c>
      <c r="L48" s="18"/>
    </row>
    <row r="49" spans="3:12" x14ac:dyDescent="0.3">
      <c r="C49">
        <v>45</v>
      </c>
      <c r="D49">
        <v>235</v>
      </c>
      <c r="L49" s="18"/>
    </row>
    <row r="50" spans="3:12" x14ac:dyDescent="0.3">
      <c r="C50">
        <v>46</v>
      </c>
      <c r="D50">
        <v>240</v>
      </c>
      <c r="L50" s="18"/>
    </row>
    <row r="51" spans="3:12" x14ac:dyDescent="0.3">
      <c r="C51">
        <v>47</v>
      </c>
      <c r="D51">
        <v>245</v>
      </c>
      <c r="L51" s="18"/>
    </row>
    <row r="52" spans="3:12" x14ac:dyDescent="0.3">
      <c r="C52">
        <v>48</v>
      </c>
      <c r="D52">
        <v>250</v>
      </c>
      <c r="L52" s="18"/>
    </row>
    <row r="53" spans="3:12" x14ac:dyDescent="0.3">
      <c r="C53">
        <v>49</v>
      </c>
      <c r="D53">
        <v>255</v>
      </c>
      <c r="L53" s="18"/>
    </row>
    <row r="54" spans="3:12" x14ac:dyDescent="0.3">
      <c r="C54">
        <v>50</v>
      </c>
      <c r="D54">
        <v>260</v>
      </c>
      <c r="L54" s="18"/>
    </row>
    <row r="55" spans="3:12" x14ac:dyDescent="0.3">
      <c r="C55">
        <v>51</v>
      </c>
      <c r="D55">
        <v>265</v>
      </c>
      <c r="L55" s="18"/>
    </row>
    <row r="56" spans="3:12" x14ac:dyDescent="0.3">
      <c r="C56">
        <v>52</v>
      </c>
      <c r="D56">
        <v>270</v>
      </c>
      <c r="L56" s="18"/>
    </row>
    <row r="57" spans="3:12" x14ac:dyDescent="0.3">
      <c r="C57">
        <v>53</v>
      </c>
      <c r="D57">
        <v>275</v>
      </c>
      <c r="L57" s="18"/>
    </row>
    <row r="58" spans="3:12" x14ac:dyDescent="0.3">
      <c r="C58">
        <v>54</v>
      </c>
      <c r="D58">
        <v>280</v>
      </c>
      <c r="L58" s="18"/>
    </row>
    <row r="59" spans="3:12" x14ac:dyDescent="0.3">
      <c r="C59">
        <v>55</v>
      </c>
      <c r="D59">
        <v>285</v>
      </c>
      <c r="L59" s="18"/>
    </row>
    <row r="60" spans="3:12" x14ac:dyDescent="0.3">
      <c r="C60">
        <v>56</v>
      </c>
      <c r="D60">
        <v>290</v>
      </c>
      <c r="L60" s="18"/>
    </row>
    <row r="61" spans="3:12" x14ac:dyDescent="0.3">
      <c r="C61">
        <v>57</v>
      </c>
      <c r="D61">
        <v>295</v>
      </c>
      <c r="L61" s="18"/>
    </row>
    <row r="62" spans="3:12" x14ac:dyDescent="0.3">
      <c r="C62">
        <v>58</v>
      </c>
      <c r="D62">
        <v>300</v>
      </c>
      <c r="L62" s="18"/>
    </row>
    <row r="63" spans="3:12" x14ac:dyDescent="0.3">
      <c r="C63">
        <v>59</v>
      </c>
      <c r="D63">
        <v>305</v>
      </c>
      <c r="L63" s="18"/>
    </row>
    <row r="64" spans="3:12" x14ac:dyDescent="0.3">
      <c r="C64">
        <v>60</v>
      </c>
      <c r="D64">
        <v>310</v>
      </c>
      <c r="L64" s="18"/>
    </row>
    <row r="65" spans="3:12" x14ac:dyDescent="0.3">
      <c r="C65">
        <v>61</v>
      </c>
      <c r="D65">
        <v>315</v>
      </c>
      <c r="L65" s="18"/>
    </row>
    <row r="66" spans="3:12" x14ac:dyDescent="0.3">
      <c r="C66">
        <v>62</v>
      </c>
      <c r="D66">
        <v>320</v>
      </c>
      <c r="L66" s="18"/>
    </row>
    <row r="67" spans="3:12" x14ac:dyDescent="0.3">
      <c r="C67">
        <v>63</v>
      </c>
      <c r="D67">
        <v>325</v>
      </c>
      <c r="L67" s="18"/>
    </row>
    <row r="68" spans="3:12" x14ac:dyDescent="0.3">
      <c r="C68">
        <v>64</v>
      </c>
      <c r="D68">
        <v>330</v>
      </c>
      <c r="L68" s="18"/>
    </row>
    <row r="69" spans="3:12" x14ac:dyDescent="0.3">
      <c r="C69">
        <v>65</v>
      </c>
      <c r="D69">
        <v>335</v>
      </c>
      <c r="L69" s="18"/>
    </row>
    <row r="70" spans="3:12" x14ac:dyDescent="0.3">
      <c r="C70">
        <v>66</v>
      </c>
      <c r="D70">
        <v>340</v>
      </c>
      <c r="L70" s="18"/>
    </row>
    <row r="71" spans="3:12" x14ac:dyDescent="0.3">
      <c r="C71">
        <v>67</v>
      </c>
      <c r="D71">
        <v>345</v>
      </c>
      <c r="L71" s="18"/>
    </row>
    <row r="72" spans="3:12" x14ac:dyDescent="0.3">
      <c r="C72">
        <v>68</v>
      </c>
      <c r="D72">
        <v>350</v>
      </c>
      <c r="L72" s="18"/>
    </row>
    <row r="73" spans="3:12" x14ac:dyDescent="0.3">
      <c r="C73">
        <v>69</v>
      </c>
      <c r="D73">
        <v>355</v>
      </c>
      <c r="L73" s="18"/>
    </row>
    <row r="74" spans="3:12" x14ac:dyDescent="0.3">
      <c r="C74">
        <v>70</v>
      </c>
      <c r="D74">
        <v>360</v>
      </c>
      <c r="L74" s="18"/>
    </row>
    <row r="75" spans="3:12" x14ac:dyDescent="0.3">
      <c r="C75">
        <v>71</v>
      </c>
      <c r="D75">
        <v>365</v>
      </c>
      <c r="L75" s="18"/>
    </row>
    <row r="76" spans="3:12" x14ac:dyDescent="0.3">
      <c r="C76">
        <v>72</v>
      </c>
      <c r="D76">
        <v>370</v>
      </c>
      <c r="L76" s="18"/>
    </row>
    <row r="77" spans="3:12" x14ac:dyDescent="0.3">
      <c r="C77">
        <v>73</v>
      </c>
      <c r="D77">
        <v>375</v>
      </c>
      <c r="L77" s="18"/>
    </row>
    <row r="78" spans="3:12" x14ac:dyDescent="0.3">
      <c r="C78">
        <v>74</v>
      </c>
      <c r="D78">
        <v>380</v>
      </c>
      <c r="L78" s="18"/>
    </row>
    <row r="79" spans="3:12" x14ac:dyDescent="0.3">
      <c r="C79">
        <v>75</v>
      </c>
      <c r="D79">
        <v>385</v>
      </c>
      <c r="L79" s="18"/>
    </row>
    <row r="80" spans="3:12" x14ac:dyDescent="0.3">
      <c r="C80">
        <v>76</v>
      </c>
      <c r="D80">
        <v>390</v>
      </c>
      <c r="L80" s="18"/>
    </row>
    <row r="81" spans="3:12" x14ac:dyDescent="0.3">
      <c r="C81">
        <v>77</v>
      </c>
      <c r="D81">
        <v>395</v>
      </c>
      <c r="L81" s="18"/>
    </row>
    <row r="82" spans="3:12" x14ac:dyDescent="0.3">
      <c r="C82">
        <v>78</v>
      </c>
      <c r="D82">
        <v>400</v>
      </c>
      <c r="L82" s="18"/>
    </row>
    <row r="83" spans="3:12" x14ac:dyDescent="0.3">
      <c r="C83">
        <v>79</v>
      </c>
      <c r="D83">
        <v>405</v>
      </c>
      <c r="L83" s="18"/>
    </row>
    <row r="84" spans="3:12" x14ac:dyDescent="0.3">
      <c r="C84">
        <v>80</v>
      </c>
      <c r="D84">
        <v>410</v>
      </c>
      <c r="L84" s="18"/>
    </row>
    <row r="85" spans="3:12" x14ac:dyDescent="0.3">
      <c r="C85">
        <v>81</v>
      </c>
      <c r="D85">
        <v>415</v>
      </c>
      <c r="L85" s="18"/>
    </row>
    <row r="86" spans="3:12" x14ac:dyDescent="0.3">
      <c r="C86">
        <v>82</v>
      </c>
      <c r="D86">
        <v>420</v>
      </c>
      <c r="L86" s="18"/>
    </row>
    <row r="87" spans="3:12" x14ac:dyDescent="0.3">
      <c r="C87">
        <v>83</v>
      </c>
      <c r="D87">
        <v>425</v>
      </c>
      <c r="L87" s="18"/>
    </row>
    <row r="88" spans="3:12" x14ac:dyDescent="0.3">
      <c r="C88">
        <v>84</v>
      </c>
      <c r="D88">
        <v>430</v>
      </c>
      <c r="L88" s="18"/>
    </row>
    <row r="89" spans="3:12" x14ac:dyDescent="0.3">
      <c r="C89">
        <v>85</v>
      </c>
      <c r="D89">
        <v>435</v>
      </c>
      <c r="L89" s="18"/>
    </row>
    <row r="90" spans="3:12" x14ac:dyDescent="0.3">
      <c r="C90">
        <v>86</v>
      </c>
      <c r="D90">
        <v>440</v>
      </c>
      <c r="L90" s="18"/>
    </row>
    <row r="91" spans="3:12" x14ac:dyDescent="0.3">
      <c r="C91">
        <v>87</v>
      </c>
      <c r="D91">
        <v>445</v>
      </c>
      <c r="L91" s="18"/>
    </row>
    <row r="92" spans="3:12" x14ac:dyDescent="0.3">
      <c r="C92">
        <v>88</v>
      </c>
      <c r="D92">
        <v>450</v>
      </c>
      <c r="L92" s="18"/>
    </row>
    <row r="93" spans="3:12" x14ac:dyDescent="0.3">
      <c r="C93">
        <v>89</v>
      </c>
      <c r="D93">
        <v>455</v>
      </c>
      <c r="L93" s="18"/>
    </row>
    <row r="94" spans="3:12" x14ac:dyDescent="0.3">
      <c r="C94">
        <v>90</v>
      </c>
      <c r="D94">
        <v>460</v>
      </c>
      <c r="L94" s="18"/>
    </row>
    <row r="95" spans="3:12" x14ac:dyDescent="0.3">
      <c r="C95">
        <v>91</v>
      </c>
      <c r="D95">
        <v>465</v>
      </c>
      <c r="L95" s="18"/>
    </row>
    <row r="96" spans="3:12" x14ac:dyDescent="0.3">
      <c r="C96">
        <v>92</v>
      </c>
      <c r="D96">
        <v>470</v>
      </c>
      <c r="L96" s="18"/>
    </row>
    <row r="97" spans="1:12" x14ac:dyDescent="0.3">
      <c r="C97">
        <v>93</v>
      </c>
      <c r="D97">
        <v>475</v>
      </c>
      <c r="L97" s="18"/>
    </row>
    <row r="98" spans="1:12" x14ac:dyDescent="0.3">
      <c r="C98">
        <v>94</v>
      </c>
      <c r="D98">
        <v>480</v>
      </c>
      <c r="L98" s="18"/>
    </row>
    <row r="99" spans="1:12" x14ac:dyDescent="0.3">
      <c r="C99">
        <v>95</v>
      </c>
      <c r="D99">
        <v>485</v>
      </c>
      <c r="L99" s="18"/>
    </row>
    <row r="100" spans="1:12" x14ac:dyDescent="0.3">
      <c r="C100">
        <v>96</v>
      </c>
      <c r="D100">
        <v>490</v>
      </c>
      <c r="L100" s="18"/>
    </row>
    <row r="101" spans="1:12" x14ac:dyDescent="0.3">
      <c r="C101">
        <v>97</v>
      </c>
      <c r="D101">
        <v>495</v>
      </c>
      <c r="L101" s="18"/>
    </row>
    <row r="102" spans="1:12" ht="15" thickBot="1" x14ac:dyDescent="0.35">
      <c r="C102">
        <v>98</v>
      </c>
      <c r="D102">
        <v>500</v>
      </c>
      <c r="I102" s="19"/>
      <c r="J102" s="19"/>
      <c r="K102" s="19"/>
      <c r="L102" s="20"/>
    </row>
    <row r="104" spans="1:12" x14ac:dyDescent="0.3">
      <c r="A104" s="15" t="s">
        <v>33</v>
      </c>
    </row>
    <row r="106" spans="1:12" x14ac:dyDescent="0.3">
      <c r="B106" s="13" t="s">
        <v>149</v>
      </c>
      <c r="C106" s="13"/>
      <c r="D106" s="13"/>
      <c r="E106" s="13"/>
      <c r="F106" s="13"/>
      <c r="G106" s="13"/>
      <c r="H106" s="13"/>
    </row>
    <row r="108" spans="1:12" x14ac:dyDescent="0.3">
      <c r="B108" t="s">
        <v>150</v>
      </c>
    </row>
    <row r="109" spans="1:12" x14ac:dyDescent="0.3">
      <c r="B109">
        <v>55</v>
      </c>
    </row>
    <row r="110" spans="1:12" x14ac:dyDescent="0.3">
      <c r="B110">
        <v>60</v>
      </c>
      <c r="D110" s="14" t="s">
        <v>146</v>
      </c>
      <c r="E110" s="14"/>
      <c r="F110" s="14">
        <f>QUARTILE(B109:B208,1)</f>
        <v>143.75</v>
      </c>
    </row>
    <row r="111" spans="1:12" x14ac:dyDescent="0.3">
      <c r="B111">
        <v>62</v>
      </c>
      <c r="D111" s="14" t="s">
        <v>147</v>
      </c>
      <c r="E111" s="14"/>
      <c r="F111" s="14">
        <f>QUARTILE(B109:B208,2)</f>
        <v>267.5</v>
      </c>
    </row>
    <row r="112" spans="1:12" x14ac:dyDescent="0.3">
      <c r="B112">
        <v>65</v>
      </c>
      <c r="D112" s="14" t="s">
        <v>148</v>
      </c>
      <c r="E112" s="14"/>
      <c r="F112" s="14">
        <f>QUARTILE(B109:B208,3)</f>
        <v>391.25</v>
      </c>
    </row>
    <row r="113" spans="2:6" x14ac:dyDescent="0.3">
      <c r="B113">
        <v>68</v>
      </c>
    </row>
    <row r="114" spans="2:6" x14ac:dyDescent="0.3">
      <c r="B114">
        <v>70</v>
      </c>
    </row>
    <row r="115" spans="2:6" x14ac:dyDescent="0.3">
      <c r="B115">
        <v>72</v>
      </c>
      <c r="D115" s="22" t="s">
        <v>157</v>
      </c>
      <c r="E115" s="22" t="s">
        <v>158</v>
      </c>
      <c r="F115" s="22" t="s">
        <v>159</v>
      </c>
    </row>
    <row r="116" spans="2:6" x14ac:dyDescent="0.3">
      <c r="B116">
        <v>75</v>
      </c>
      <c r="D116" s="14">
        <v>0.15</v>
      </c>
      <c r="E116" s="14" t="s">
        <v>164</v>
      </c>
      <c r="F116" s="14">
        <f>PERCENTILE(B109:B208,D116)</f>
        <v>94.55</v>
      </c>
    </row>
    <row r="117" spans="2:6" x14ac:dyDescent="0.3">
      <c r="B117">
        <v>78</v>
      </c>
      <c r="D117" s="14">
        <v>0.5</v>
      </c>
      <c r="E117" s="14" t="s">
        <v>165</v>
      </c>
      <c r="F117" s="14">
        <f>PERCENTILE(B109:B208,D117)</f>
        <v>267.5</v>
      </c>
    </row>
    <row r="118" spans="2:6" x14ac:dyDescent="0.3">
      <c r="B118">
        <v>80</v>
      </c>
      <c r="D118" s="14">
        <v>0.85</v>
      </c>
      <c r="E118" s="14" t="s">
        <v>166</v>
      </c>
      <c r="F118" s="14">
        <f>PERCENTILE(B109:B208,D118)</f>
        <v>440.74999999999994</v>
      </c>
    </row>
    <row r="119" spans="2:6" x14ac:dyDescent="0.3">
      <c r="B119">
        <v>82</v>
      </c>
    </row>
    <row r="120" spans="2:6" x14ac:dyDescent="0.3">
      <c r="B120">
        <v>85</v>
      </c>
    </row>
    <row r="121" spans="2:6" x14ac:dyDescent="0.3">
      <c r="B121">
        <v>88</v>
      </c>
    </row>
    <row r="122" spans="2:6" x14ac:dyDescent="0.3">
      <c r="B122">
        <v>90</v>
      </c>
    </row>
    <row r="123" spans="2:6" x14ac:dyDescent="0.3">
      <c r="B123">
        <v>92</v>
      </c>
    </row>
    <row r="124" spans="2:6" x14ac:dyDescent="0.3">
      <c r="B124">
        <v>95</v>
      </c>
    </row>
    <row r="125" spans="2:6" x14ac:dyDescent="0.3">
      <c r="B125">
        <v>100</v>
      </c>
    </row>
    <row r="126" spans="2:6" x14ac:dyDescent="0.3">
      <c r="B126">
        <v>105</v>
      </c>
    </row>
    <row r="127" spans="2:6" x14ac:dyDescent="0.3">
      <c r="B127">
        <v>110</v>
      </c>
    </row>
    <row r="128" spans="2:6" x14ac:dyDescent="0.3">
      <c r="B128">
        <v>115</v>
      </c>
    </row>
    <row r="129" spans="2:2" x14ac:dyDescent="0.3">
      <c r="B129">
        <v>120</v>
      </c>
    </row>
    <row r="130" spans="2:2" x14ac:dyDescent="0.3">
      <c r="B130">
        <v>125</v>
      </c>
    </row>
    <row r="131" spans="2:2" x14ac:dyDescent="0.3">
      <c r="B131">
        <v>130</v>
      </c>
    </row>
    <row r="132" spans="2:2" x14ac:dyDescent="0.3">
      <c r="B132">
        <v>135</v>
      </c>
    </row>
    <row r="133" spans="2:2" x14ac:dyDescent="0.3">
      <c r="B133">
        <v>140</v>
      </c>
    </row>
    <row r="134" spans="2:2" x14ac:dyDescent="0.3">
      <c r="B134">
        <v>145</v>
      </c>
    </row>
    <row r="135" spans="2:2" x14ac:dyDescent="0.3">
      <c r="B135">
        <v>150</v>
      </c>
    </row>
    <row r="136" spans="2:2" x14ac:dyDescent="0.3">
      <c r="B136">
        <v>155</v>
      </c>
    </row>
    <row r="137" spans="2:2" x14ac:dyDescent="0.3">
      <c r="B137">
        <v>160</v>
      </c>
    </row>
    <row r="138" spans="2:2" x14ac:dyDescent="0.3">
      <c r="B138">
        <v>165</v>
      </c>
    </row>
    <row r="139" spans="2:2" x14ac:dyDescent="0.3">
      <c r="B139">
        <v>170</v>
      </c>
    </row>
    <row r="140" spans="2:2" x14ac:dyDescent="0.3">
      <c r="B140">
        <v>175</v>
      </c>
    </row>
    <row r="141" spans="2:2" x14ac:dyDescent="0.3">
      <c r="B141">
        <v>180</v>
      </c>
    </row>
    <row r="142" spans="2:2" x14ac:dyDescent="0.3">
      <c r="B142">
        <v>185</v>
      </c>
    </row>
    <row r="143" spans="2:2" x14ac:dyDescent="0.3">
      <c r="B143">
        <v>190</v>
      </c>
    </row>
    <row r="144" spans="2:2" x14ac:dyDescent="0.3">
      <c r="B144">
        <v>195</v>
      </c>
    </row>
    <row r="145" spans="2:2" x14ac:dyDescent="0.3">
      <c r="B145">
        <v>200</v>
      </c>
    </row>
    <row r="146" spans="2:2" x14ac:dyDescent="0.3">
      <c r="B146">
        <v>205</v>
      </c>
    </row>
    <row r="147" spans="2:2" x14ac:dyDescent="0.3">
      <c r="B147">
        <v>210</v>
      </c>
    </row>
    <row r="148" spans="2:2" x14ac:dyDescent="0.3">
      <c r="B148">
        <v>215</v>
      </c>
    </row>
    <row r="149" spans="2:2" x14ac:dyDescent="0.3">
      <c r="B149">
        <v>220</v>
      </c>
    </row>
    <row r="150" spans="2:2" x14ac:dyDescent="0.3">
      <c r="B150">
        <v>225</v>
      </c>
    </row>
    <row r="151" spans="2:2" x14ac:dyDescent="0.3">
      <c r="B151">
        <v>230</v>
      </c>
    </row>
    <row r="152" spans="2:2" x14ac:dyDescent="0.3">
      <c r="B152">
        <v>235</v>
      </c>
    </row>
    <row r="153" spans="2:2" x14ac:dyDescent="0.3">
      <c r="B153">
        <v>240</v>
      </c>
    </row>
    <row r="154" spans="2:2" x14ac:dyDescent="0.3">
      <c r="B154">
        <v>245</v>
      </c>
    </row>
    <row r="155" spans="2:2" x14ac:dyDescent="0.3">
      <c r="B155">
        <v>250</v>
      </c>
    </row>
    <row r="156" spans="2:2" x14ac:dyDescent="0.3">
      <c r="B156">
        <v>255</v>
      </c>
    </row>
    <row r="157" spans="2:2" x14ac:dyDescent="0.3">
      <c r="B157">
        <v>260</v>
      </c>
    </row>
    <row r="158" spans="2:2" x14ac:dyDescent="0.3">
      <c r="B158">
        <v>265</v>
      </c>
    </row>
    <row r="159" spans="2:2" x14ac:dyDescent="0.3">
      <c r="B159">
        <v>270</v>
      </c>
    </row>
    <row r="160" spans="2:2" x14ac:dyDescent="0.3">
      <c r="B160">
        <v>275</v>
      </c>
    </row>
    <row r="161" spans="2:2" x14ac:dyDescent="0.3">
      <c r="B161">
        <v>280</v>
      </c>
    </row>
    <row r="162" spans="2:2" x14ac:dyDescent="0.3">
      <c r="B162">
        <v>285</v>
      </c>
    </row>
    <row r="163" spans="2:2" x14ac:dyDescent="0.3">
      <c r="B163">
        <v>290</v>
      </c>
    </row>
    <row r="164" spans="2:2" x14ac:dyDescent="0.3">
      <c r="B164">
        <v>295</v>
      </c>
    </row>
    <row r="165" spans="2:2" x14ac:dyDescent="0.3">
      <c r="B165">
        <v>300</v>
      </c>
    </row>
    <row r="166" spans="2:2" x14ac:dyDescent="0.3">
      <c r="B166">
        <v>305</v>
      </c>
    </row>
    <row r="167" spans="2:2" x14ac:dyDescent="0.3">
      <c r="B167">
        <v>310</v>
      </c>
    </row>
    <row r="168" spans="2:2" x14ac:dyDescent="0.3">
      <c r="B168">
        <v>315</v>
      </c>
    </row>
    <row r="169" spans="2:2" x14ac:dyDescent="0.3">
      <c r="B169">
        <v>320</v>
      </c>
    </row>
    <row r="170" spans="2:2" x14ac:dyDescent="0.3">
      <c r="B170">
        <v>325</v>
      </c>
    </row>
    <row r="171" spans="2:2" x14ac:dyDescent="0.3">
      <c r="B171">
        <v>330</v>
      </c>
    </row>
    <row r="172" spans="2:2" x14ac:dyDescent="0.3">
      <c r="B172">
        <v>335</v>
      </c>
    </row>
    <row r="173" spans="2:2" x14ac:dyDescent="0.3">
      <c r="B173">
        <v>340</v>
      </c>
    </row>
    <row r="174" spans="2:2" x14ac:dyDescent="0.3">
      <c r="B174">
        <v>345</v>
      </c>
    </row>
    <row r="175" spans="2:2" x14ac:dyDescent="0.3">
      <c r="B175">
        <v>350</v>
      </c>
    </row>
    <row r="176" spans="2:2" x14ac:dyDescent="0.3">
      <c r="B176">
        <v>355</v>
      </c>
    </row>
    <row r="177" spans="2:2" x14ac:dyDescent="0.3">
      <c r="B177">
        <v>360</v>
      </c>
    </row>
    <row r="178" spans="2:2" x14ac:dyDescent="0.3">
      <c r="B178">
        <v>365</v>
      </c>
    </row>
    <row r="179" spans="2:2" x14ac:dyDescent="0.3">
      <c r="B179">
        <v>370</v>
      </c>
    </row>
    <row r="180" spans="2:2" x14ac:dyDescent="0.3">
      <c r="B180">
        <v>375</v>
      </c>
    </row>
    <row r="181" spans="2:2" x14ac:dyDescent="0.3">
      <c r="B181">
        <v>380</v>
      </c>
    </row>
    <row r="182" spans="2:2" x14ac:dyDescent="0.3">
      <c r="B182">
        <v>385</v>
      </c>
    </row>
    <row r="183" spans="2:2" x14ac:dyDescent="0.3">
      <c r="B183">
        <v>390</v>
      </c>
    </row>
    <row r="184" spans="2:2" x14ac:dyDescent="0.3">
      <c r="B184">
        <v>395</v>
      </c>
    </row>
    <row r="185" spans="2:2" x14ac:dyDescent="0.3">
      <c r="B185">
        <v>400</v>
      </c>
    </row>
    <row r="186" spans="2:2" x14ac:dyDescent="0.3">
      <c r="B186">
        <v>405</v>
      </c>
    </row>
    <row r="187" spans="2:2" x14ac:dyDescent="0.3">
      <c r="B187">
        <v>410</v>
      </c>
    </row>
    <row r="188" spans="2:2" x14ac:dyDescent="0.3">
      <c r="B188">
        <v>415</v>
      </c>
    </row>
    <row r="189" spans="2:2" x14ac:dyDescent="0.3">
      <c r="B189">
        <v>420</v>
      </c>
    </row>
    <row r="190" spans="2:2" x14ac:dyDescent="0.3">
      <c r="B190">
        <v>425</v>
      </c>
    </row>
    <row r="191" spans="2:2" x14ac:dyDescent="0.3">
      <c r="B191">
        <v>430</v>
      </c>
    </row>
    <row r="192" spans="2:2" x14ac:dyDescent="0.3">
      <c r="B192">
        <v>435</v>
      </c>
    </row>
    <row r="193" spans="2:2" x14ac:dyDescent="0.3">
      <c r="B193">
        <v>440</v>
      </c>
    </row>
    <row r="194" spans="2:2" x14ac:dyDescent="0.3">
      <c r="B194">
        <v>445</v>
      </c>
    </row>
    <row r="195" spans="2:2" x14ac:dyDescent="0.3">
      <c r="B195">
        <v>450</v>
      </c>
    </row>
    <row r="196" spans="2:2" x14ac:dyDescent="0.3">
      <c r="B196">
        <v>455</v>
      </c>
    </row>
    <row r="197" spans="2:2" x14ac:dyDescent="0.3">
      <c r="B197">
        <v>460</v>
      </c>
    </row>
    <row r="198" spans="2:2" x14ac:dyDescent="0.3">
      <c r="B198">
        <v>465</v>
      </c>
    </row>
    <row r="199" spans="2:2" x14ac:dyDescent="0.3">
      <c r="B199">
        <v>470</v>
      </c>
    </row>
    <row r="200" spans="2:2" x14ac:dyDescent="0.3">
      <c r="B200">
        <v>475</v>
      </c>
    </row>
    <row r="201" spans="2:2" x14ac:dyDescent="0.3">
      <c r="B201">
        <v>480</v>
      </c>
    </row>
    <row r="202" spans="2:2" x14ac:dyDescent="0.3">
      <c r="B202">
        <v>485</v>
      </c>
    </row>
    <row r="203" spans="2:2" x14ac:dyDescent="0.3">
      <c r="B203">
        <v>490</v>
      </c>
    </row>
    <row r="204" spans="2:2" x14ac:dyDescent="0.3">
      <c r="B204">
        <v>495</v>
      </c>
    </row>
    <row r="205" spans="2:2" x14ac:dyDescent="0.3">
      <c r="B205">
        <v>500</v>
      </c>
    </row>
    <row r="206" spans="2:2" x14ac:dyDescent="0.3">
      <c r="B206">
        <v>505</v>
      </c>
    </row>
    <row r="207" spans="2:2" x14ac:dyDescent="0.3">
      <c r="B207">
        <v>510</v>
      </c>
    </row>
    <row r="208" spans="2:2" x14ac:dyDescent="0.3">
      <c r="B208">
        <v>515</v>
      </c>
    </row>
    <row r="210" spans="1:10" x14ac:dyDescent="0.3">
      <c r="A210" s="15" t="s">
        <v>39</v>
      </c>
    </row>
    <row r="211" spans="1:10" x14ac:dyDescent="0.3">
      <c r="B211" s="13" t="s">
        <v>151</v>
      </c>
      <c r="C211" s="13"/>
      <c r="D211" s="13"/>
      <c r="E211" s="13"/>
      <c r="F211" s="13"/>
      <c r="G211" s="13"/>
      <c r="H211" s="13"/>
      <c r="I211" s="13"/>
      <c r="J211" s="13"/>
    </row>
    <row r="213" spans="1:10" x14ac:dyDescent="0.3">
      <c r="B213" t="s">
        <v>152</v>
      </c>
    </row>
    <row r="214" spans="1:10" x14ac:dyDescent="0.3">
      <c r="B214">
        <v>20</v>
      </c>
    </row>
    <row r="215" spans="1:10" x14ac:dyDescent="0.3">
      <c r="B215">
        <v>25</v>
      </c>
    </row>
    <row r="216" spans="1:10" x14ac:dyDescent="0.3">
      <c r="B216">
        <v>30</v>
      </c>
      <c r="D216" s="14" t="s">
        <v>146</v>
      </c>
      <c r="E216" s="14"/>
      <c r="F216" s="14">
        <f>QUARTILE(B214:B323,1)</f>
        <v>156.25</v>
      </c>
    </row>
    <row r="217" spans="1:10" x14ac:dyDescent="0.3">
      <c r="B217">
        <v>35</v>
      </c>
      <c r="D217" s="14" t="s">
        <v>147</v>
      </c>
      <c r="E217" s="14"/>
      <c r="F217" s="14">
        <f>QUARTILE(B214:B323,2)</f>
        <v>292.5</v>
      </c>
    </row>
    <row r="218" spans="1:10" x14ac:dyDescent="0.3">
      <c r="B218">
        <v>40</v>
      </c>
      <c r="D218" s="14" t="s">
        <v>148</v>
      </c>
      <c r="E218" s="14"/>
      <c r="F218" s="14">
        <f>QUARTILE(B214:B323,3)</f>
        <v>428.75</v>
      </c>
    </row>
    <row r="219" spans="1:10" x14ac:dyDescent="0.3">
      <c r="B219">
        <v>45</v>
      </c>
      <c r="F219" t="s">
        <v>86</v>
      </c>
    </row>
    <row r="220" spans="1:10" x14ac:dyDescent="0.3">
      <c r="B220">
        <v>50</v>
      </c>
    </row>
    <row r="221" spans="1:10" x14ac:dyDescent="0.3">
      <c r="B221">
        <v>55</v>
      </c>
      <c r="D221" s="22" t="s">
        <v>157</v>
      </c>
      <c r="E221" s="22" t="s">
        <v>158</v>
      </c>
      <c r="F221" s="22" t="s">
        <v>159</v>
      </c>
    </row>
    <row r="222" spans="1:10" x14ac:dyDescent="0.3">
      <c r="B222">
        <v>60</v>
      </c>
      <c r="D222" s="14">
        <v>0.2</v>
      </c>
      <c r="E222" s="14" t="s">
        <v>167</v>
      </c>
      <c r="F222" s="14">
        <f>PERCENTILE(B214:B323,D222)</f>
        <v>129</v>
      </c>
    </row>
    <row r="223" spans="1:10" x14ac:dyDescent="0.3">
      <c r="B223">
        <v>65</v>
      </c>
      <c r="D223" s="14">
        <v>0.4</v>
      </c>
      <c r="E223" s="14" t="s">
        <v>168</v>
      </c>
      <c r="F223" s="14">
        <f>PERCENTILE(B214:B323,D223)</f>
        <v>238</v>
      </c>
    </row>
    <row r="224" spans="1:10" x14ac:dyDescent="0.3">
      <c r="B224">
        <v>70</v>
      </c>
      <c r="D224" s="14">
        <v>0.8</v>
      </c>
      <c r="E224" s="14" t="s">
        <v>169</v>
      </c>
      <c r="F224" s="14">
        <f>PERCENTILE(B214:B323,D224)</f>
        <v>456</v>
      </c>
    </row>
    <row r="225" spans="2:2" x14ac:dyDescent="0.3">
      <c r="B225">
        <v>75</v>
      </c>
    </row>
    <row r="226" spans="2:2" x14ac:dyDescent="0.3">
      <c r="B226">
        <v>80</v>
      </c>
    </row>
    <row r="227" spans="2:2" x14ac:dyDescent="0.3">
      <c r="B227">
        <v>85</v>
      </c>
    </row>
    <row r="228" spans="2:2" x14ac:dyDescent="0.3">
      <c r="B228">
        <v>90</v>
      </c>
    </row>
    <row r="229" spans="2:2" x14ac:dyDescent="0.3">
      <c r="B229">
        <v>95</v>
      </c>
    </row>
    <row r="230" spans="2:2" x14ac:dyDescent="0.3">
      <c r="B230">
        <v>100</v>
      </c>
    </row>
    <row r="231" spans="2:2" x14ac:dyDescent="0.3">
      <c r="B231">
        <v>105</v>
      </c>
    </row>
    <row r="232" spans="2:2" x14ac:dyDescent="0.3">
      <c r="B232">
        <v>110</v>
      </c>
    </row>
    <row r="233" spans="2:2" x14ac:dyDescent="0.3">
      <c r="B233">
        <v>115</v>
      </c>
    </row>
    <row r="234" spans="2:2" x14ac:dyDescent="0.3">
      <c r="B234">
        <v>120</v>
      </c>
    </row>
    <row r="235" spans="2:2" x14ac:dyDescent="0.3">
      <c r="B235">
        <v>125</v>
      </c>
    </row>
    <row r="236" spans="2:2" x14ac:dyDescent="0.3">
      <c r="B236">
        <v>130</v>
      </c>
    </row>
    <row r="237" spans="2:2" x14ac:dyDescent="0.3">
      <c r="B237">
        <v>135</v>
      </c>
    </row>
    <row r="238" spans="2:2" x14ac:dyDescent="0.3">
      <c r="B238">
        <v>140</v>
      </c>
    </row>
    <row r="239" spans="2:2" x14ac:dyDescent="0.3">
      <c r="B239">
        <v>145</v>
      </c>
    </row>
    <row r="240" spans="2:2" x14ac:dyDescent="0.3">
      <c r="B240">
        <v>150</v>
      </c>
    </row>
    <row r="241" spans="2:2" x14ac:dyDescent="0.3">
      <c r="B241">
        <v>155</v>
      </c>
    </row>
    <row r="242" spans="2:2" x14ac:dyDescent="0.3">
      <c r="B242">
        <v>160</v>
      </c>
    </row>
    <row r="243" spans="2:2" x14ac:dyDescent="0.3">
      <c r="B243">
        <v>165</v>
      </c>
    </row>
    <row r="244" spans="2:2" x14ac:dyDescent="0.3">
      <c r="B244">
        <v>170</v>
      </c>
    </row>
    <row r="245" spans="2:2" x14ac:dyDescent="0.3">
      <c r="B245">
        <v>175</v>
      </c>
    </row>
    <row r="246" spans="2:2" x14ac:dyDescent="0.3">
      <c r="B246">
        <v>180</v>
      </c>
    </row>
    <row r="247" spans="2:2" x14ac:dyDescent="0.3">
      <c r="B247">
        <v>185</v>
      </c>
    </row>
    <row r="248" spans="2:2" x14ac:dyDescent="0.3">
      <c r="B248">
        <v>190</v>
      </c>
    </row>
    <row r="249" spans="2:2" x14ac:dyDescent="0.3">
      <c r="B249">
        <v>195</v>
      </c>
    </row>
    <row r="250" spans="2:2" x14ac:dyDescent="0.3">
      <c r="B250">
        <v>200</v>
      </c>
    </row>
    <row r="251" spans="2:2" x14ac:dyDescent="0.3">
      <c r="B251">
        <v>205</v>
      </c>
    </row>
    <row r="252" spans="2:2" x14ac:dyDescent="0.3">
      <c r="B252">
        <v>210</v>
      </c>
    </row>
    <row r="253" spans="2:2" x14ac:dyDescent="0.3">
      <c r="B253">
        <v>215</v>
      </c>
    </row>
    <row r="254" spans="2:2" x14ac:dyDescent="0.3">
      <c r="B254">
        <v>220</v>
      </c>
    </row>
    <row r="255" spans="2:2" x14ac:dyDescent="0.3">
      <c r="B255">
        <v>225</v>
      </c>
    </row>
    <row r="256" spans="2:2" x14ac:dyDescent="0.3">
      <c r="B256">
        <v>230</v>
      </c>
    </row>
    <row r="257" spans="2:2" x14ac:dyDescent="0.3">
      <c r="B257">
        <v>235</v>
      </c>
    </row>
    <row r="258" spans="2:2" x14ac:dyDescent="0.3">
      <c r="B258">
        <v>240</v>
      </c>
    </row>
    <row r="259" spans="2:2" x14ac:dyDescent="0.3">
      <c r="B259">
        <v>245</v>
      </c>
    </row>
    <row r="260" spans="2:2" x14ac:dyDescent="0.3">
      <c r="B260">
        <v>250</v>
      </c>
    </row>
    <row r="261" spans="2:2" x14ac:dyDescent="0.3">
      <c r="B261">
        <v>255</v>
      </c>
    </row>
    <row r="262" spans="2:2" x14ac:dyDescent="0.3">
      <c r="B262">
        <v>260</v>
      </c>
    </row>
    <row r="263" spans="2:2" x14ac:dyDescent="0.3">
      <c r="B263">
        <v>265</v>
      </c>
    </row>
    <row r="264" spans="2:2" x14ac:dyDescent="0.3">
      <c r="B264">
        <v>270</v>
      </c>
    </row>
    <row r="265" spans="2:2" x14ac:dyDescent="0.3">
      <c r="B265">
        <v>275</v>
      </c>
    </row>
    <row r="266" spans="2:2" x14ac:dyDescent="0.3">
      <c r="B266">
        <v>280</v>
      </c>
    </row>
    <row r="267" spans="2:2" x14ac:dyDescent="0.3">
      <c r="B267">
        <v>285</v>
      </c>
    </row>
    <row r="268" spans="2:2" x14ac:dyDescent="0.3">
      <c r="B268">
        <v>290</v>
      </c>
    </row>
    <row r="269" spans="2:2" x14ac:dyDescent="0.3">
      <c r="B269">
        <v>295</v>
      </c>
    </row>
    <row r="270" spans="2:2" x14ac:dyDescent="0.3">
      <c r="B270">
        <v>300</v>
      </c>
    </row>
    <row r="271" spans="2:2" x14ac:dyDescent="0.3">
      <c r="B271">
        <v>305</v>
      </c>
    </row>
    <row r="272" spans="2:2" x14ac:dyDescent="0.3">
      <c r="B272">
        <v>310</v>
      </c>
    </row>
    <row r="273" spans="2:2" x14ac:dyDescent="0.3">
      <c r="B273">
        <v>315</v>
      </c>
    </row>
    <row r="274" spans="2:2" x14ac:dyDescent="0.3">
      <c r="B274">
        <v>320</v>
      </c>
    </row>
    <row r="275" spans="2:2" x14ac:dyDescent="0.3">
      <c r="B275">
        <v>325</v>
      </c>
    </row>
    <row r="276" spans="2:2" x14ac:dyDescent="0.3">
      <c r="B276">
        <v>330</v>
      </c>
    </row>
    <row r="277" spans="2:2" x14ac:dyDescent="0.3">
      <c r="B277">
        <v>335</v>
      </c>
    </row>
    <row r="278" spans="2:2" x14ac:dyDescent="0.3">
      <c r="B278">
        <v>340</v>
      </c>
    </row>
    <row r="279" spans="2:2" x14ac:dyDescent="0.3">
      <c r="B279">
        <v>345</v>
      </c>
    </row>
    <row r="280" spans="2:2" x14ac:dyDescent="0.3">
      <c r="B280">
        <v>350</v>
      </c>
    </row>
    <row r="281" spans="2:2" x14ac:dyDescent="0.3">
      <c r="B281">
        <v>355</v>
      </c>
    </row>
    <row r="282" spans="2:2" x14ac:dyDescent="0.3">
      <c r="B282">
        <v>360</v>
      </c>
    </row>
    <row r="283" spans="2:2" x14ac:dyDescent="0.3">
      <c r="B283">
        <v>365</v>
      </c>
    </row>
    <row r="284" spans="2:2" x14ac:dyDescent="0.3">
      <c r="B284">
        <v>370</v>
      </c>
    </row>
    <row r="285" spans="2:2" x14ac:dyDescent="0.3">
      <c r="B285">
        <v>375</v>
      </c>
    </row>
    <row r="286" spans="2:2" x14ac:dyDescent="0.3">
      <c r="B286">
        <v>380</v>
      </c>
    </row>
    <row r="287" spans="2:2" x14ac:dyDescent="0.3">
      <c r="B287">
        <v>385</v>
      </c>
    </row>
    <row r="288" spans="2:2" x14ac:dyDescent="0.3">
      <c r="B288">
        <v>390</v>
      </c>
    </row>
    <row r="289" spans="2:2" x14ac:dyDescent="0.3">
      <c r="B289">
        <v>395</v>
      </c>
    </row>
    <row r="290" spans="2:2" x14ac:dyDescent="0.3">
      <c r="B290">
        <v>400</v>
      </c>
    </row>
    <row r="291" spans="2:2" x14ac:dyDescent="0.3">
      <c r="B291">
        <v>405</v>
      </c>
    </row>
    <row r="292" spans="2:2" x14ac:dyDescent="0.3">
      <c r="B292">
        <v>410</v>
      </c>
    </row>
    <row r="293" spans="2:2" x14ac:dyDescent="0.3">
      <c r="B293">
        <v>415</v>
      </c>
    </row>
    <row r="294" spans="2:2" x14ac:dyDescent="0.3">
      <c r="B294">
        <v>420</v>
      </c>
    </row>
    <row r="295" spans="2:2" x14ac:dyDescent="0.3">
      <c r="B295">
        <v>425</v>
      </c>
    </row>
    <row r="296" spans="2:2" x14ac:dyDescent="0.3">
      <c r="B296">
        <v>430</v>
      </c>
    </row>
    <row r="297" spans="2:2" x14ac:dyDescent="0.3">
      <c r="B297">
        <v>435</v>
      </c>
    </row>
    <row r="298" spans="2:2" x14ac:dyDescent="0.3">
      <c r="B298">
        <v>440</v>
      </c>
    </row>
    <row r="299" spans="2:2" x14ac:dyDescent="0.3">
      <c r="B299">
        <v>445</v>
      </c>
    </row>
    <row r="300" spans="2:2" x14ac:dyDescent="0.3">
      <c r="B300">
        <v>450</v>
      </c>
    </row>
    <row r="301" spans="2:2" x14ac:dyDescent="0.3">
      <c r="B301">
        <v>455</v>
      </c>
    </row>
    <row r="302" spans="2:2" x14ac:dyDescent="0.3">
      <c r="B302">
        <v>460</v>
      </c>
    </row>
    <row r="303" spans="2:2" x14ac:dyDescent="0.3">
      <c r="B303">
        <v>465</v>
      </c>
    </row>
    <row r="304" spans="2:2" x14ac:dyDescent="0.3">
      <c r="B304">
        <v>470</v>
      </c>
    </row>
    <row r="305" spans="2:2" x14ac:dyDescent="0.3">
      <c r="B305">
        <v>475</v>
      </c>
    </row>
    <row r="306" spans="2:2" x14ac:dyDescent="0.3">
      <c r="B306">
        <v>480</v>
      </c>
    </row>
    <row r="307" spans="2:2" x14ac:dyDescent="0.3">
      <c r="B307">
        <v>485</v>
      </c>
    </row>
    <row r="308" spans="2:2" x14ac:dyDescent="0.3">
      <c r="B308">
        <v>490</v>
      </c>
    </row>
    <row r="309" spans="2:2" x14ac:dyDescent="0.3">
      <c r="B309">
        <v>495</v>
      </c>
    </row>
    <row r="310" spans="2:2" x14ac:dyDescent="0.3">
      <c r="B310">
        <v>500</v>
      </c>
    </row>
    <row r="311" spans="2:2" x14ac:dyDescent="0.3">
      <c r="B311">
        <v>505</v>
      </c>
    </row>
    <row r="312" spans="2:2" x14ac:dyDescent="0.3">
      <c r="B312">
        <v>510</v>
      </c>
    </row>
    <row r="313" spans="2:2" x14ac:dyDescent="0.3">
      <c r="B313">
        <v>515</v>
      </c>
    </row>
    <row r="314" spans="2:2" x14ac:dyDescent="0.3">
      <c r="B314">
        <v>520</v>
      </c>
    </row>
    <row r="315" spans="2:2" x14ac:dyDescent="0.3">
      <c r="B315">
        <v>525</v>
      </c>
    </row>
    <row r="316" spans="2:2" x14ac:dyDescent="0.3">
      <c r="B316">
        <v>530</v>
      </c>
    </row>
    <row r="317" spans="2:2" x14ac:dyDescent="0.3">
      <c r="B317">
        <v>535</v>
      </c>
    </row>
    <row r="318" spans="2:2" x14ac:dyDescent="0.3">
      <c r="B318">
        <v>540</v>
      </c>
    </row>
    <row r="319" spans="2:2" x14ac:dyDescent="0.3">
      <c r="B319">
        <v>545</v>
      </c>
    </row>
    <row r="320" spans="2:2" x14ac:dyDescent="0.3">
      <c r="B320">
        <v>550</v>
      </c>
    </row>
    <row r="321" spans="1:9" x14ac:dyDescent="0.3">
      <c r="B321">
        <v>555</v>
      </c>
    </row>
    <row r="322" spans="1:9" x14ac:dyDescent="0.3">
      <c r="B322">
        <v>560</v>
      </c>
    </row>
    <row r="323" spans="1:9" x14ac:dyDescent="0.3">
      <c r="B323">
        <v>565</v>
      </c>
    </row>
    <row r="325" spans="1:9" x14ac:dyDescent="0.3">
      <c r="A325" s="15" t="s">
        <v>48</v>
      </c>
    </row>
    <row r="326" spans="1:9" x14ac:dyDescent="0.3">
      <c r="B326" s="13" t="s">
        <v>153</v>
      </c>
      <c r="C326" s="13"/>
      <c r="D326" s="13"/>
      <c r="E326" s="13"/>
      <c r="F326" s="13"/>
      <c r="G326" s="13"/>
      <c r="H326" s="13"/>
      <c r="I326" s="13"/>
    </row>
    <row r="328" spans="1:9" x14ac:dyDescent="0.3">
      <c r="B328" t="s">
        <v>154</v>
      </c>
    </row>
    <row r="329" spans="1:9" x14ac:dyDescent="0.3">
      <c r="B329">
        <v>15</v>
      </c>
    </row>
    <row r="330" spans="1:9" x14ac:dyDescent="0.3">
      <c r="B330">
        <v>20</v>
      </c>
      <c r="D330" s="16" t="s">
        <v>146</v>
      </c>
      <c r="E330" s="16"/>
      <c r="F330" s="16">
        <f>QUARTILE(B329:B448,1)</f>
        <v>163.75</v>
      </c>
    </row>
    <row r="331" spans="1:9" x14ac:dyDescent="0.3">
      <c r="B331">
        <v>25</v>
      </c>
      <c r="D331" s="16" t="s">
        <v>147</v>
      </c>
      <c r="E331" s="16"/>
      <c r="F331" s="16">
        <f>QUARTILE(B329:B448,2)</f>
        <v>312.5</v>
      </c>
    </row>
    <row r="332" spans="1:9" x14ac:dyDescent="0.3">
      <c r="B332">
        <v>30</v>
      </c>
      <c r="D332" s="16" t="s">
        <v>148</v>
      </c>
      <c r="E332" s="16"/>
      <c r="F332" s="16">
        <f>QUARTILE(B329:B448,3)</f>
        <v>461.25</v>
      </c>
    </row>
    <row r="333" spans="1:9" x14ac:dyDescent="0.3">
      <c r="B333">
        <v>35</v>
      </c>
    </row>
    <row r="334" spans="1:9" x14ac:dyDescent="0.3">
      <c r="B334">
        <v>40</v>
      </c>
    </row>
    <row r="335" spans="1:9" x14ac:dyDescent="0.3">
      <c r="B335">
        <v>45</v>
      </c>
      <c r="D335" s="22" t="s">
        <v>157</v>
      </c>
      <c r="E335" s="22" t="s">
        <v>158</v>
      </c>
      <c r="F335" s="22" t="s">
        <v>159</v>
      </c>
    </row>
    <row r="336" spans="1:9" x14ac:dyDescent="0.3">
      <c r="B336">
        <v>50</v>
      </c>
      <c r="D336" s="14">
        <v>0.3</v>
      </c>
      <c r="E336" s="14" t="s">
        <v>170</v>
      </c>
      <c r="F336" s="14">
        <f>PERCENTILE(B329:B448,D336)</f>
        <v>193.49999999999997</v>
      </c>
    </row>
    <row r="337" spans="2:6" x14ac:dyDescent="0.3">
      <c r="B337">
        <v>55</v>
      </c>
      <c r="D337" s="14">
        <v>0.5</v>
      </c>
      <c r="E337" s="14" t="s">
        <v>165</v>
      </c>
      <c r="F337" s="14">
        <f>PERCENTILE(B329:B448,D337)</f>
        <v>312.5</v>
      </c>
    </row>
    <row r="338" spans="2:6" x14ac:dyDescent="0.3">
      <c r="B338">
        <v>60</v>
      </c>
      <c r="D338" s="14">
        <v>0.7</v>
      </c>
      <c r="E338" s="14" t="s">
        <v>171</v>
      </c>
      <c r="F338" s="14">
        <f>PERCENTILE(B329:B448,D338)</f>
        <v>431.5</v>
      </c>
    </row>
    <row r="339" spans="2:6" x14ac:dyDescent="0.3">
      <c r="B339">
        <v>65</v>
      </c>
    </row>
    <row r="340" spans="2:6" x14ac:dyDescent="0.3">
      <c r="B340">
        <v>70</v>
      </c>
    </row>
    <row r="341" spans="2:6" x14ac:dyDescent="0.3">
      <c r="B341">
        <v>75</v>
      </c>
    </row>
    <row r="342" spans="2:6" x14ac:dyDescent="0.3">
      <c r="B342">
        <v>80</v>
      </c>
    </row>
    <row r="343" spans="2:6" x14ac:dyDescent="0.3">
      <c r="B343">
        <v>85</v>
      </c>
    </row>
    <row r="344" spans="2:6" x14ac:dyDescent="0.3">
      <c r="B344">
        <v>90</v>
      </c>
    </row>
    <row r="345" spans="2:6" x14ac:dyDescent="0.3">
      <c r="B345">
        <v>95</v>
      </c>
    </row>
    <row r="346" spans="2:6" x14ac:dyDescent="0.3">
      <c r="B346">
        <v>100</v>
      </c>
    </row>
    <row r="347" spans="2:6" x14ac:dyDescent="0.3">
      <c r="B347">
        <v>105</v>
      </c>
    </row>
    <row r="348" spans="2:6" x14ac:dyDescent="0.3">
      <c r="B348">
        <v>110</v>
      </c>
    </row>
    <row r="349" spans="2:6" x14ac:dyDescent="0.3">
      <c r="B349">
        <v>115</v>
      </c>
    </row>
    <row r="350" spans="2:6" x14ac:dyDescent="0.3">
      <c r="B350">
        <v>120</v>
      </c>
    </row>
    <row r="351" spans="2:6" x14ac:dyDescent="0.3">
      <c r="B351">
        <v>125</v>
      </c>
    </row>
    <row r="352" spans="2:6" x14ac:dyDescent="0.3">
      <c r="B352">
        <v>130</v>
      </c>
    </row>
    <row r="353" spans="2:2" x14ac:dyDescent="0.3">
      <c r="B353">
        <v>135</v>
      </c>
    </row>
    <row r="354" spans="2:2" x14ac:dyDescent="0.3">
      <c r="B354">
        <v>140</v>
      </c>
    </row>
    <row r="355" spans="2:2" x14ac:dyDescent="0.3">
      <c r="B355">
        <v>145</v>
      </c>
    </row>
    <row r="356" spans="2:2" x14ac:dyDescent="0.3">
      <c r="B356">
        <v>150</v>
      </c>
    </row>
    <row r="357" spans="2:2" x14ac:dyDescent="0.3">
      <c r="B357">
        <v>155</v>
      </c>
    </row>
    <row r="358" spans="2:2" x14ac:dyDescent="0.3">
      <c r="B358">
        <v>160</v>
      </c>
    </row>
    <row r="359" spans="2:2" x14ac:dyDescent="0.3">
      <c r="B359">
        <v>165</v>
      </c>
    </row>
    <row r="360" spans="2:2" x14ac:dyDescent="0.3">
      <c r="B360">
        <v>170</v>
      </c>
    </row>
    <row r="361" spans="2:2" x14ac:dyDescent="0.3">
      <c r="B361">
        <v>175</v>
      </c>
    </row>
    <row r="362" spans="2:2" x14ac:dyDescent="0.3">
      <c r="B362">
        <v>180</v>
      </c>
    </row>
    <row r="363" spans="2:2" x14ac:dyDescent="0.3">
      <c r="B363">
        <v>185</v>
      </c>
    </row>
    <row r="364" spans="2:2" x14ac:dyDescent="0.3">
      <c r="B364">
        <v>190</v>
      </c>
    </row>
    <row r="365" spans="2:2" x14ac:dyDescent="0.3">
      <c r="B365">
        <v>195</v>
      </c>
    </row>
    <row r="366" spans="2:2" x14ac:dyDescent="0.3">
      <c r="B366">
        <v>200</v>
      </c>
    </row>
    <row r="367" spans="2:2" x14ac:dyDescent="0.3">
      <c r="B367">
        <v>205</v>
      </c>
    </row>
    <row r="368" spans="2:2" x14ac:dyDescent="0.3">
      <c r="B368">
        <v>210</v>
      </c>
    </row>
    <row r="369" spans="2:2" x14ac:dyDescent="0.3">
      <c r="B369">
        <v>215</v>
      </c>
    </row>
    <row r="370" spans="2:2" x14ac:dyDescent="0.3">
      <c r="B370">
        <v>220</v>
      </c>
    </row>
    <row r="371" spans="2:2" x14ac:dyDescent="0.3">
      <c r="B371">
        <v>225</v>
      </c>
    </row>
    <row r="372" spans="2:2" x14ac:dyDescent="0.3">
      <c r="B372">
        <v>230</v>
      </c>
    </row>
    <row r="373" spans="2:2" x14ac:dyDescent="0.3">
      <c r="B373">
        <v>235</v>
      </c>
    </row>
    <row r="374" spans="2:2" x14ac:dyDescent="0.3">
      <c r="B374">
        <v>240</v>
      </c>
    </row>
    <row r="375" spans="2:2" x14ac:dyDescent="0.3">
      <c r="B375">
        <v>245</v>
      </c>
    </row>
    <row r="376" spans="2:2" x14ac:dyDescent="0.3">
      <c r="B376">
        <v>250</v>
      </c>
    </row>
    <row r="377" spans="2:2" x14ac:dyDescent="0.3">
      <c r="B377">
        <v>255</v>
      </c>
    </row>
    <row r="378" spans="2:2" x14ac:dyDescent="0.3">
      <c r="B378">
        <v>260</v>
      </c>
    </row>
    <row r="379" spans="2:2" x14ac:dyDescent="0.3">
      <c r="B379">
        <v>265</v>
      </c>
    </row>
    <row r="380" spans="2:2" x14ac:dyDescent="0.3">
      <c r="B380">
        <v>270</v>
      </c>
    </row>
    <row r="381" spans="2:2" x14ac:dyDescent="0.3">
      <c r="B381">
        <v>275</v>
      </c>
    </row>
    <row r="382" spans="2:2" x14ac:dyDescent="0.3">
      <c r="B382">
        <v>280</v>
      </c>
    </row>
    <row r="383" spans="2:2" x14ac:dyDescent="0.3">
      <c r="B383">
        <v>285</v>
      </c>
    </row>
    <row r="384" spans="2:2" x14ac:dyDescent="0.3">
      <c r="B384">
        <v>290</v>
      </c>
    </row>
    <row r="385" spans="2:2" x14ac:dyDescent="0.3">
      <c r="B385">
        <v>295</v>
      </c>
    </row>
    <row r="386" spans="2:2" x14ac:dyDescent="0.3">
      <c r="B386">
        <v>300</v>
      </c>
    </row>
    <row r="387" spans="2:2" x14ac:dyDescent="0.3">
      <c r="B387">
        <v>305</v>
      </c>
    </row>
    <row r="388" spans="2:2" x14ac:dyDescent="0.3">
      <c r="B388">
        <v>310</v>
      </c>
    </row>
    <row r="389" spans="2:2" x14ac:dyDescent="0.3">
      <c r="B389">
        <v>315</v>
      </c>
    </row>
    <row r="390" spans="2:2" x14ac:dyDescent="0.3">
      <c r="B390">
        <v>320</v>
      </c>
    </row>
    <row r="391" spans="2:2" x14ac:dyDescent="0.3">
      <c r="B391">
        <v>325</v>
      </c>
    </row>
    <row r="392" spans="2:2" x14ac:dyDescent="0.3">
      <c r="B392">
        <v>330</v>
      </c>
    </row>
    <row r="393" spans="2:2" x14ac:dyDescent="0.3">
      <c r="B393">
        <v>335</v>
      </c>
    </row>
    <row r="394" spans="2:2" x14ac:dyDescent="0.3">
      <c r="B394">
        <v>340</v>
      </c>
    </row>
    <row r="395" spans="2:2" x14ac:dyDescent="0.3">
      <c r="B395">
        <v>345</v>
      </c>
    </row>
    <row r="396" spans="2:2" x14ac:dyDescent="0.3">
      <c r="B396">
        <v>350</v>
      </c>
    </row>
    <row r="397" spans="2:2" x14ac:dyDescent="0.3">
      <c r="B397">
        <v>355</v>
      </c>
    </row>
    <row r="398" spans="2:2" x14ac:dyDescent="0.3">
      <c r="B398">
        <v>360</v>
      </c>
    </row>
    <row r="399" spans="2:2" x14ac:dyDescent="0.3">
      <c r="B399">
        <v>365</v>
      </c>
    </row>
    <row r="400" spans="2:2" x14ac:dyDescent="0.3">
      <c r="B400">
        <v>370</v>
      </c>
    </row>
    <row r="401" spans="2:2" x14ac:dyDescent="0.3">
      <c r="B401">
        <v>375</v>
      </c>
    </row>
    <row r="402" spans="2:2" x14ac:dyDescent="0.3">
      <c r="B402">
        <v>380</v>
      </c>
    </row>
    <row r="403" spans="2:2" x14ac:dyDescent="0.3">
      <c r="B403">
        <v>385</v>
      </c>
    </row>
    <row r="404" spans="2:2" x14ac:dyDescent="0.3">
      <c r="B404">
        <v>390</v>
      </c>
    </row>
    <row r="405" spans="2:2" x14ac:dyDescent="0.3">
      <c r="B405">
        <v>395</v>
      </c>
    </row>
    <row r="406" spans="2:2" x14ac:dyDescent="0.3">
      <c r="B406">
        <v>400</v>
      </c>
    </row>
    <row r="407" spans="2:2" x14ac:dyDescent="0.3">
      <c r="B407">
        <v>405</v>
      </c>
    </row>
    <row r="408" spans="2:2" x14ac:dyDescent="0.3">
      <c r="B408">
        <v>410</v>
      </c>
    </row>
    <row r="409" spans="2:2" x14ac:dyDescent="0.3">
      <c r="B409">
        <v>415</v>
      </c>
    </row>
    <row r="410" spans="2:2" x14ac:dyDescent="0.3">
      <c r="B410">
        <v>420</v>
      </c>
    </row>
    <row r="411" spans="2:2" x14ac:dyDescent="0.3">
      <c r="B411">
        <v>425</v>
      </c>
    </row>
    <row r="412" spans="2:2" x14ac:dyDescent="0.3">
      <c r="B412">
        <v>430</v>
      </c>
    </row>
    <row r="413" spans="2:2" x14ac:dyDescent="0.3">
      <c r="B413">
        <v>435</v>
      </c>
    </row>
    <row r="414" spans="2:2" x14ac:dyDescent="0.3">
      <c r="B414">
        <v>440</v>
      </c>
    </row>
    <row r="415" spans="2:2" x14ac:dyDescent="0.3">
      <c r="B415">
        <v>445</v>
      </c>
    </row>
    <row r="416" spans="2:2" x14ac:dyDescent="0.3">
      <c r="B416">
        <v>450</v>
      </c>
    </row>
    <row r="417" spans="2:2" x14ac:dyDescent="0.3">
      <c r="B417">
        <v>455</v>
      </c>
    </row>
    <row r="418" spans="2:2" x14ac:dyDescent="0.3">
      <c r="B418">
        <v>460</v>
      </c>
    </row>
    <row r="419" spans="2:2" x14ac:dyDescent="0.3">
      <c r="B419">
        <v>465</v>
      </c>
    </row>
    <row r="420" spans="2:2" x14ac:dyDescent="0.3">
      <c r="B420">
        <v>470</v>
      </c>
    </row>
    <row r="421" spans="2:2" x14ac:dyDescent="0.3">
      <c r="B421">
        <v>475</v>
      </c>
    </row>
    <row r="422" spans="2:2" x14ac:dyDescent="0.3">
      <c r="B422">
        <v>480</v>
      </c>
    </row>
    <row r="423" spans="2:2" x14ac:dyDescent="0.3">
      <c r="B423">
        <v>485</v>
      </c>
    </row>
    <row r="424" spans="2:2" x14ac:dyDescent="0.3">
      <c r="B424">
        <v>490</v>
      </c>
    </row>
    <row r="425" spans="2:2" x14ac:dyDescent="0.3">
      <c r="B425">
        <v>495</v>
      </c>
    </row>
    <row r="426" spans="2:2" x14ac:dyDescent="0.3">
      <c r="B426">
        <v>500</v>
      </c>
    </row>
    <row r="427" spans="2:2" x14ac:dyDescent="0.3">
      <c r="B427">
        <v>505</v>
      </c>
    </row>
    <row r="428" spans="2:2" x14ac:dyDescent="0.3">
      <c r="B428">
        <v>510</v>
      </c>
    </row>
    <row r="429" spans="2:2" x14ac:dyDescent="0.3">
      <c r="B429">
        <v>515</v>
      </c>
    </row>
    <row r="430" spans="2:2" x14ac:dyDescent="0.3">
      <c r="B430">
        <v>520</v>
      </c>
    </row>
    <row r="431" spans="2:2" x14ac:dyDescent="0.3">
      <c r="B431">
        <v>525</v>
      </c>
    </row>
    <row r="432" spans="2:2" x14ac:dyDescent="0.3">
      <c r="B432">
        <v>530</v>
      </c>
    </row>
    <row r="433" spans="2:2" x14ac:dyDescent="0.3">
      <c r="B433">
        <v>535</v>
      </c>
    </row>
    <row r="434" spans="2:2" x14ac:dyDescent="0.3">
      <c r="B434">
        <v>540</v>
      </c>
    </row>
    <row r="435" spans="2:2" x14ac:dyDescent="0.3">
      <c r="B435">
        <v>545</v>
      </c>
    </row>
    <row r="436" spans="2:2" x14ac:dyDescent="0.3">
      <c r="B436">
        <v>550</v>
      </c>
    </row>
    <row r="437" spans="2:2" x14ac:dyDescent="0.3">
      <c r="B437">
        <v>555</v>
      </c>
    </row>
    <row r="438" spans="2:2" x14ac:dyDescent="0.3">
      <c r="B438">
        <v>560</v>
      </c>
    </row>
    <row r="439" spans="2:2" x14ac:dyDescent="0.3">
      <c r="B439">
        <v>565</v>
      </c>
    </row>
    <row r="440" spans="2:2" x14ac:dyDescent="0.3">
      <c r="B440">
        <v>570</v>
      </c>
    </row>
    <row r="441" spans="2:2" x14ac:dyDescent="0.3">
      <c r="B441">
        <v>575</v>
      </c>
    </row>
    <row r="442" spans="2:2" x14ac:dyDescent="0.3">
      <c r="B442">
        <v>580</v>
      </c>
    </row>
    <row r="443" spans="2:2" x14ac:dyDescent="0.3">
      <c r="B443">
        <v>585</v>
      </c>
    </row>
    <row r="444" spans="2:2" x14ac:dyDescent="0.3">
      <c r="B444">
        <v>590</v>
      </c>
    </row>
    <row r="445" spans="2:2" x14ac:dyDescent="0.3">
      <c r="B445">
        <v>595</v>
      </c>
    </row>
    <row r="446" spans="2:2" x14ac:dyDescent="0.3">
      <c r="B446">
        <v>600</v>
      </c>
    </row>
    <row r="447" spans="2:2" x14ac:dyDescent="0.3">
      <c r="B447">
        <v>605</v>
      </c>
    </row>
    <row r="448" spans="2:2" x14ac:dyDescent="0.3">
      <c r="B448">
        <v>610</v>
      </c>
    </row>
    <row r="450" spans="1:9" x14ac:dyDescent="0.3">
      <c r="A450" s="15" t="s">
        <v>54</v>
      </c>
    </row>
    <row r="451" spans="1:9" x14ac:dyDescent="0.3">
      <c r="B451" s="13" t="s">
        <v>155</v>
      </c>
      <c r="C451" s="13"/>
      <c r="D451" s="13"/>
      <c r="E451" s="13"/>
      <c r="F451" s="13"/>
      <c r="G451" s="13"/>
      <c r="H451" s="13"/>
      <c r="I451" s="13"/>
    </row>
    <row r="453" spans="1:9" x14ac:dyDescent="0.3">
      <c r="B453" t="s">
        <v>156</v>
      </c>
    </row>
    <row r="454" spans="1:9" x14ac:dyDescent="0.3">
      <c r="B454">
        <v>0.5</v>
      </c>
    </row>
    <row r="455" spans="1:9" x14ac:dyDescent="0.3">
      <c r="B455">
        <v>1</v>
      </c>
      <c r="D455" s="21" t="s">
        <v>146</v>
      </c>
      <c r="E455" s="21"/>
      <c r="F455" s="21">
        <f>QUARTILE(B454:B573,1)</f>
        <v>0.4</v>
      </c>
    </row>
    <row r="456" spans="1:9" x14ac:dyDescent="0.3">
      <c r="B456">
        <v>0.2</v>
      </c>
      <c r="D456" s="21" t="s">
        <v>147</v>
      </c>
      <c r="E456" s="21"/>
      <c r="F456" s="21">
        <f>QUARTILE(B454:B573,2)</f>
        <v>0.7</v>
      </c>
    </row>
    <row r="457" spans="1:9" x14ac:dyDescent="0.3">
      <c r="B457">
        <v>0.7</v>
      </c>
      <c r="D457" s="21" t="s">
        <v>148</v>
      </c>
      <c r="E457" s="21"/>
      <c r="F457" s="21">
        <f>QUARTILE(B454:B573,3)</f>
        <v>0.9</v>
      </c>
    </row>
    <row r="458" spans="1:9" x14ac:dyDescent="0.3">
      <c r="B458">
        <v>0.3</v>
      </c>
    </row>
    <row r="459" spans="1:9" x14ac:dyDescent="0.3">
      <c r="B459">
        <v>0.9</v>
      </c>
    </row>
    <row r="460" spans="1:9" x14ac:dyDescent="0.3">
      <c r="B460">
        <v>1.2</v>
      </c>
    </row>
    <row r="461" spans="1:9" x14ac:dyDescent="0.3">
      <c r="B461">
        <v>0.6</v>
      </c>
      <c r="D461" s="22" t="s">
        <v>157</v>
      </c>
      <c r="E461" s="22" t="s">
        <v>158</v>
      </c>
      <c r="F461" s="22" t="s">
        <v>159</v>
      </c>
    </row>
    <row r="462" spans="1:9" x14ac:dyDescent="0.3">
      <c r="B462">
        <v>0.4</v>
      </c>
      <c r="D462" s="14">
        <v>0.25</v>
      </c>
      <c r="E462" s="14" t="s">
        <v>161</v>
      </c>
      <c r="F462" s="14">
        <f>PERCENTILE(B454:B573,D462)</f>
        <v>0.4</v>
      </c>
    </row>
    <row r="463" spans="1:9" x14ac:dyDescent="0.3">
      <c r="B463">
        <v>1.1000000000000001</v>
      </c>
      <c r="D463" s="14">
        <v>0.5</v>
      </c>
      <c r="E463" s="14" t="s">
        <v>165</v>
      </c>
      <c r="F463" s="14">
        <f>PERCENTILE(B454:B573,D463)</f>
        <v>0.7</v>
      </c>
    </row>
    <row r="464" spans="1:9" x14ac:dyDescent="0.3">
      <c r="B464">
        <v>0.8</v>
      </c>
      <c r="D464" s="14">
        <v>0.75</v>
      </c>
      <c r="E464" s="14" t="s">
        <v>162</v>
      </c>
      <c r="F464" s="14">
        <f>PERCENTILE(B454:B573,D464)</f>
        <v>0.9</v>
      </c>
    </row>
    <row r="465" spans="2:2" x14ac:dyDescent="0.3">
      <c r="B465">
        <v>0.5</v>
      </c>
    </row>
    <row r="466" spans="2:2" x14ac:dyDescent="0.3">
      <c r="B466">
        <v>0.3</v>
      </c>
    </row>
    <row r="467" spans="2:2" x14ac:dyDescent="0.3">
      <c r="B467">
        <v>0.6</v>
      </c>
    </row>
    <row r="468" spans="2:2" x14ac:dyDescent="0.3">
      <c r="B468">
        <v>1</v>
      </c>
    </row>
    <row r="469" spans="2:2" x14ac:dyDescent="0.3">
      <c r="B469">
        <v>0.4</v>
      </c>
    </row>
    <row r="470" spans="2:2" x14ac:dyDescent="0.3">
      <c r="B470">
        <v>0.5</v>
      </c>
    </row>
    <row r="471" spans="2:2" x14ac:dyDescent="0.3">
      <c r="B471">
        <v>0.7</v>
      </c>
    </row>
    <row r="472" spans="2:2" x14ac:dyDescent="0.3">
      <c r="B472">
        <v>0.9</v>
      </c>
    </row>
    <row r="473" spans="2:2" x14ac:dyDescent="0.3">
      <c r="B473">
        <v>1.3</v>
      </c>
    </row>
    <row r="474" spans="2:2" x14ac:dyDescent="0.3">
      <c r="B474">
        <v>0.8</v>
      </c>
    </row>
    <row r="475" spans="2:2" x14ac:dyDescent="0.3">
      <c r="B475">
        <v>0.6</v>
      </c>
    </row>
    <row r="476" spans="2:2" x14ac:dyDescent="0.3">
      <c r="B476">
        <v>0.4</v>
      </c>
    </row>
    <row r="477" spans="2:2" x14ac:dyDescent="0.3">
      <c r="B477">
        <v>0.7</v>
      </c>
    </row>
    <row r="478" spans="2:2" x14ac:dyDescent="0.3">
      <c r="B478">
        <v>0.9</v>
      </c>
    </row>
    <row r="479" spans="2:2" x14ac:dyDescent="0.3">
      <c r="B479">
        <v>0.5</v>
      </c>
    </row>
    <row r="480" spans="2:2" x14ac:dyDescent="0.3">
      <c r="B480">
        <v>0.2</v>
      </c>
    </row>
    <row r="481" spans="2:2" x14ac:dyDescent="0.3">
      <c r="B481">
        <v>1</v>
      </c>
    </row>
    <row r="482" spans="2:2" x14ac:dyDescent="0.3">
      <c r="B482">
        <v>0.8</v>
      </c>
    </row>
    <row r="483" spans="2:2" x14ac:dyDescent="0.3">
      <c r="B483">
        <v>0.3</v>
      </c>
    </row>
    <row r="484" spans="2:2" x14ac:dyDescent="0.3">
      <c r="B484">
        <v>0.6</v>
      </c>
    </row>
    <row r="485" spans="2:2" x14ac:dyDescent="0.3">
      <c r="B485">
        <v>0.4</v>
      </c>
    </row>
    <row r="486" spans="2:2" x14ac:dyDescent="0.3">
      <c r="B486">
        <v>0.7</v>
      </c>
    </row>
    <row r="487" spans="2:2" x14ac:dyDescent="0.3">
      <c r="B487">
        <v>0.9</v>
      </c>
    </row>
    <row r="488" spans="2:2" x14ac:dyDescent="0.3">
      <c r="B488">
        <v>1.2</v>
      </c>
    </row>
    <row r="489" spans="2:2" x14ac:dyDescent="0.3">
      <c r="B489">
        <v>0.8</v>
      </c>
    </row>
    <row r="490" spans="2:2" x14ac:dyDescent="0.3">
      <c r="B490">
        <v>0.3</v>
      </c>
    </row>
    <row r="491" spans="2:2" x14ac:dyDescent="0.3">
      <c r="B491">
        <v>0.6</v>
      </c>
    </row>
    <row r="492" spans="2:2" x14ac:dyDescent="0.3">
      <c r="B492">
        <v>0.5</v>
      </c>
    </row>
    <row r="493" spans="2:2" x14ac:dyDescent="0.3">
      <c r="B493">
        <v>0.4</v>
      </c>
    </row>
    <row r="494" spans="2:2" x14ac:dyDescent="0.3">
      <c r="B494">
        <v>0.7</v>
      </c>
    </row>
    <row r="495" spans="2:2" x14ac:dyDescent="0.3">
      <c r="B495">
        <v>0.9</v>
      </c>
    </row>
    <row r="496" spans="2:2" x14ac:dyDescent="0.3">
      <c r="B496">
        <v>1.1000000000000001</v>
      </c>
    </row>
    <row r="497" spans="2:2" x14ac:dyDescent="0.3">
      <c r="B497">
        <v>0.3</v>
      </c>
    </row>
    <row r="498" spans="2:2" x14ac:dyDescent="0.3">
      <c r="B498">
        <v>1.4</v>
      </c>
    </row>
    <row r="499" spans="2:2" x14ac:dyDescent="0.3">
      <c r="B499">
        <v>0.9</v>
      </c>
    </row>
    <row r="500" spans="2:2" x14ac:dyDescent="0.3">
      <c r="B500">
        <v>0.6</v>
      </c>
    </row>
    <row r="501" spans="2:2" x14ac:dyDescent="0.3">
      <c r="B501">
        <v>0.2</v>
      </c>
    </row>
    <row r="502" spans="2:2" x14ac:dyDescent="0.3">
      <c r="B502">
        <v>1.5</v>
      </c>
    </row>
    <row r="503" spans="2:2" x14ac:dyDescent="0.3">
      <c r="B503">
        <v>1</v>
      </c>
    </row>
    <row r="504" spans="2:2" x14ac:dyDescent="0.3">
      <c r="B504">
        <v>0.6</v>
      </c>
    </row>
    <row r="505" spans="2:2" x14ac:dyDescent="0.3">
      <c r="B505">
        <v>0.4</v>
      </c>
    </row>
    <row r="506" spans="2:2" x14ac:dyDescent="0.3">
      <c r="B506">
        <v>0.7</v>
      </c>
    </row>
    <row r="507" spans="2:2" x14ac:dyDescent="0.3">
      <c r="B507">
        <v>0.9</v>
      </c>
    </row>
    <row r="508" spans="2:2" x14ac:dyDescent="0.3">
      <c r="B508">
        <v>1</v>
      </c>
    </row>
    <row r="509" spans="2:2" x14ac:dyDescent="0.3">
      <c r="B509">
        <v>0.8</v>
      </c>
    </row>
    <row r="510" spans="2:2" x14ac:dyDescent="0.3">
      <c r="B510">
        <v>0.3</v>
      </c>
    </row>
    <row r="511" spans="2:2" x14ac:dyDescent="0.3">
      <c r="B511">
        <v>0.5</v>
      </c>
    </row>
    <row r="512" spans="2:2" x14ac:dyDescent="0.3">
      <c r="B512">
        <v>0.6</v>
      </c>
    </row>
    <row r="513" spans="2:2" x14ac:dyDescent="0.3">
      <c r="B513">
        <v>0.4</v>
      </c>
    </row>
    <row r="514" spans="2:2" x14ac:dyDescent="0.3">
      <c r="B514">
        <v>0.7</v>
      </c>
    </row>
    <row r="515" spans="2:2" x14ac:dyDescent="0.3">
      <c r="B515">
        <v>0.9</v>
      </c>
    </row>
    <row r="516" spans="2:2" x14ac:dyDescent="0.3">
      <c r="B516">
        <v>1.1000000000000001</v>
      </c>
    </row>
    <row r="517" spans="2:2" x14ac:dyDescent="0.3">
      <c r="B517">
        <v>0.8</v>
      </c>
    </row>
    <row r="518" spans="2:2" x14ac:dyDescent="0.3">
      <c r="B518">
        <v>0.3</v>
      </c>
    </row>
    <row r="519" spans="2:2" x14ac:dyDescent="0.3">
      <c r="B519">
        <v>0.5</v>
      </c>
    </row>
    <row r="520" spans="2:2" x14ac:dyDescent="0.3">
      <c r="B520">
        <v>0.6</v>
      </c>
    </row>
    <row r="521" spans="2:2" x14ac:dyDescent="0.3">
      <c r="B521">
        <v>0.4</v>
      </c>
    </row>
    <row r="522" spans="2:2" x14ac:dyDescent="0.3">
      <c r="B522">
        <v>0.7</v>
      </c>
    </row>
    <row r="523" spans="2:2" x14ac:dyDescent="0.3">
      <c r="B523">
        <v>0.9</v>
      </c>
    </row>
    <row r="524" spans="2:2" x14ac:dyDescent="0.3">
      <c r="B524">
        <v>1.1000000000000001</v>
      </c>
    </row>
    <row r="525" spans="2:2" x14ac:dyDescent="0.3">
      <c r="B525">
        <v>0.8</v>
      </c>
    </row>
    <row r="526" spans="2:2" x14ac:dyDescent="0.3">
      <c r="B526">
        <v>0</v>
      </c>
    </row>
    <row r="527" spans="2:2" x14ac:dyDescent="0.3">
      <c r="B527">
        <v>0.3</v>
      </c>
    </row>
    <row r="528" spans="2:2" x14ac:dyDescent="0.3">
      <c r="B528">
        <v>0.5</v>
      </c>
    </row>
    <row r="529" spans="2:2" x14ac:dyDescent="0.3">
      <c r="B529">
        <v>0.6</v>
      </c>
    </row>
    <row r="530" spans="2:2" x14ac:dyDescent="0.3">
      <c r="B530">
        <v>0.4</v>
      </c>
    </row>
    <row r="531" spans="2:2" x14ac:dyDescent="0.3">
      <c r="B531">
        <v>0.7</v>
      </c>
    </row>
    <row r="532" spans="2:2" x14ac:dyDescent="0.3">
      <c r="B532">
        <v>0.9</v>
      </c>
    </row>
    <row r="533" spans="2:2" x14ac:dyDescent="0.3">
      <c r="B533">
        <v>1</v>
      </c>
    </row>
    <row r="534" spans="2:2" x14ac:dyDescent="0.3">
      <c r="B534">
        <v>0.8</v>
      </c>
    </row>
    <row r="535" spans="2:2" x14ac:dyDescent="0.3">
      <c r="B535">
        <v>0.3</v>
      </c>
    </row>
    <row r="536" spans="2:2" x14ac:dyDescent="0.3">
      <c r="B536">
        <v>0.5</v>
      </c>
    </row>
    <row r="537" spans="2:2" x14ac:dyDescent="0.3">
      <c r="B537">
        <v>0.6</v>
      </c>
    </row>
    <row r="538" spans="2:2" x14ac:dyDescent="0.3">
      <c r="B538">
        <v>0.4</v>
      </c>
    </row>
    <row r="539" spans="2:2" x14ac:dyDescent="0.3">
      <c r="B539">
        <v>0.7</v>
      </c>
    </row>
    <row r="540" spans="2:2" x14ac:dyDescent="0.3">
      <c r="B540">
        <v>0.9</v>
      </c>
    </row>
    <row r="541" spans="2:2" x14ac:dyDescent="0.3">
      <c r="B541">
        <v>1.1000000000000001</v>
      </c>
    </row>
    <row r="542" spans="2:2" x14ac:dyDescent="0.3">
      <c r="B542">
        <v>0.8</v>
      </c>
    </row>
    <row r="543" spans="2:2" x14ac:dyDescent="0.3">
      <c r="B543">
        <v>0.3</v>
      </c>
    </row>
    <row r="544" spans="2:2" x14ac:dyDescent="0.3">
      <c r="B544">
        <v>0.5</v>
      </c>
    </row>
    <row r="545" spans="2:2" x14ac:dyDescent="0.3">
      <c r="B545">
        <v>0.6</v>
      </c>
    </row>
    <row r="546" spans="2:2" x14ac:dyDescent="0.3">
      <c r="B546">
        <v>0.4</v>
      </c>
    </row>
    <row r="547" spans="2:2" x14ac:dyDescent="0.3">
      <c r="B547">
        <v>0.7</v>
      </c>
    </row>
    <row r="548" spans="2:2" x14ac:dyDescent="0.3">
      <c r="B548">
        <v>0.9</v>
      </c>
    </row>
    <row r="549" spans="2:2" x14ac:dyDescent="0.3">
      <c r="B549">
        <v>1</v>
      </c>
    </row>
    <row r="550" spans="2:2" x14ac:dyDescent="0.3">
      <c r="B550">
        <v>0.8</v>
      </c>
    </row>
    <row r="551" spans="2:2" x14ac:dyDescent="0.3">
      <c r="B551">
        <v>0.3</v>
      </c>
    </row>
    <row r="552" spans="2:2" x14ac:dyDescent="0.3">
      <c r="B552">
        <v>0.5</v>
      </c>
    </row>
    <row r="553" spans="2:2" x14ac:dyDescent="0.3">
      <c r="B553">
        <v>0.6</v>
      </c>
    </row>
    <row r="554" spans="2:2" x14ac:dyDescent="0.3">
      <c r="B554">
        <v>0.4</v>
      </c>
    </row>
    <row r="555" spans="2:2" x14ac:dyDescent="0.3">
      <c r="B555">
        <v>0.7</v>
      </c>
    </row>
    <row r="556" spans="2:2" x14ac:dyDescent="0.3">
      <c r="B556">
        <v>0.9</v>
      </c>
    </row>
    <row r="557" spans="2:2" x14ac:dyDescent="0.3">
      <c r="B557">
        <v>1.1000000000000001</v>
      </c>
    </row>
    <row r="558" spans="2:2" x14ac:dyDescent="0.3">
      <c r="B558">
        <v>0.8</v>
      </c>
    </row>
    <row r="559" spans="2:2" x14ac:dyDescent="0.3">
      <c r="B559">
        <v>0.3</v>
      </c>
    </row>
    <row r="560" spans="2:2" x14ac:dyDescent="0.3">
      <c r="B560">
        <v>0.5</v>
      </c>
    </row>
    <row r="561" spans="2:2" x14ac:dyDescent="0.3">
      <c r="B561">
        <v>0.6</v>
      </c>
    </row>
    <row r="562" spans="2:2" x14ac:dyDescent="0.3">
      <c r="B562">
        <v>0.4</v>
      </c>
    </row>
    <row r="563" spans="2:2" x14ac:dyDescent="0.3">
      <c r="B563">
        <v>0.7</v>
      </c>
    </row>
    <row r="564" spans="2:2" x14ac:dyDescent="0.3">
      <c r="B564">
        <v>0.9</v>
      </c>
    </row>
    <row r="565" spans="2:2" x14ac:dyDescent="0.3">
      <c r="B565">
        <v>1</v>
      </c>
    </row>
    <row r="566" spans="2:2" x14ac:dyDescent="0.3">
      <c r="B566">
        <v>0.8</v>
      </c>
    </row>
    <row r="567" spans="2:2" x14ac:dyDescent="0.3">
      <c r="B567">
        <v>0.3</v>
      </c>
    </row>
    <row r="568" spans="2:2" x14ac:dyDescent="0.3">
      <c r="B568">
        <v>0.5</v>
      </c>
    </row>
    <row r="569" spans="2:2" x14ac:dyDescent="0.3">
      <c r="B569">
        <v>0.6</v>
      </c>
    </row>
    <row r="570" spans="2:2" x14ac:dyDescent="0.3">
      <c r="B570">
        <v>0.4</v>
      </c>
    </row>
    <row r="571" spans="2:2" x14ac:dyDescent="0.3">
      <c r="B571">
        <v>0.7</v>
      </c>
    </row>
    <row r="572" spans="2:2" x14ac:dyDescent="0.3">
      <c r="B572">
        <v>0.9</v>
      </c>
    </row>
    <row r="573" spans="2:2" x14ac:dyDescent="0.3">
      <c r="B573">
        <v>1.1000000000000001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1E09-B192-4EE4-A2CD-C335912A05A2}">
  <dimension ref="A1:P77"/>
  <sheetViews>
    <sheetView tabSelected="1" topLeftCell="A49" workbookViewId="0">
      <selection activeCell="I61" sqref="I61"/>
    </sheetView>
  </sheetViews>
  <sheetFormatPr defaultRowHeight="14.4" x14ac:dyDescent="0.3"/>
  <cols>
    <col min="2" max="2" width="12.109375" customWidth="1"/>
    <col min="5" max="5" width="13.109375" customWidth="1"/>
    <col min="6" max="6" width="13.77734375" customWidth="1"/>
  </cols>
  <sheetData>
    <row r="1" spans="1:16" x14ac:dyDescent="0.3">
      <c r="A1" s="15" t="s">
        <v>113</v>
      </c>
    </row>
    <row r="2" spans="1:16" x14ac:dyDescent="0.3">
      <c r="B2" s="13" t="s">
        <v>172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3">
      <c r="B3" s="13" t="s">
        <v>173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3">
      <c r="D4" s="1"/>
      <c r="E4" s="1"/>
    </row>
    <row r="5" spans="1:16" x14ac:dyDescent="0.3">
      <c r="B5" t="s">
        <v>174</v>
      </c>
      <c r="C5" t="s">
        <v>175</v>
      </c>
    </row>
    <row r="6" spans="1:16" x14ac:dyDescent="0.3">
      <c r="B6">
        <v>10</v>
      </c>
      <c r="C6">
        <v>50</v>
      </c>
      <c r="E6" s="14" t="s">
        <v>176</v>
      </c>
      <c r="F6" s="14">
        <f>CORREL(B6:B17,C6:C17)</f>
        <v>0.99921031003664817</v>
      </c>
    </row>
    <row r="7" spans="1:16" x14ac:dyDescent="0.3">
      <c r="B7">
        <v>12</v>
      </c>
      <c r="C7">
        <v>55</v>
      </c>
      <c r="E7" s="14" t="s">
        <v>177</v>
      </c>
      <c r="F7" s="14">
        <f>COVAR(B6:B17,C6:C17)</f>
        <v>150.20833333333334</v>
      </c>
    </row>
    <row r="8" spans="1:16" x14ac:dyDescent="0.3">
      <c r="B8">
        <v>15</v>
      </c>
      <c r="C8">
        <v>60</v>
      </c>
    </row>
    <row r="9" spans="1:16" x14ac:dyDescent="0.3">
      <c r="B9">
        <v>18</v>
      </c>
      <c r="C9">
        <v>65</v>
      </c>
    </row>
    <row r="10" spans="1:16" x14ac:dyDescent="0.3">
      <c r="B10">
        <v>20</v>
      </c>
      <c r="C10">
        <v>70</v>
      </c>
      <c r="E10" s="1" t="s">
        <v>178</v>
      </c>
      <c r="F10" s="1"/>
      <c r="G10" s="1"/>
      <c r="H10" s="1"/>
      <c r="I10" s="1"/>
      <c r="J10" s="1"/>
      <c r="K10" s="1"/>
      <c r="L10" s="1"/>
      <c r="M10" s="1"/>
    </row>
    <row r="11" spans="1:16" x14ac:dyDescent="0.3">
      <c r="B11">
        <v>22</v>
      </c>
      <c r="C11">
        <v>75</v>
      </c>
      <c r="E11" s="1" t="s">
        <v>179</v>
      </c>
      <c r="F11" s="1"/>
      <c r="G11" s="1"/>
      <c r="H11" s="1"/>
      <c r="I11" s="1"/>
      <c r="J11" s="1"/>
      <c r="K11" s="1"/>
      <c r="L11" s="1"/>
      <c r="M11" s="1"/>
    </row>
    <row r="12" spans="1:16" x14ac:dyDescent="0.3">
      <c r="B12">
        <v>25</v>
      </c>
      <c r="C12">
        <v>80</v>
      </c>
      <c r="E12" s="1" t="s">
        <v>180</v>
      </c>
      <c r="F12" s="1"/>
      <c r="G12" s="1"/>
      <c r="H12" s="1"/>
      <c r="I12" s="1"/>
      <c r="J12" s="1"/>
      <c r="K12" s="1"/>
      <c r="L12" s="1"/>
      <c r="M12" s="1"/>
    </row>
    <row r="13" spans="1:16" x14ac:dyDescent="0.3">
      <c r="B13">
        <v>28</v>
      </c>
      <c r="C13">
        <v>85</v>
      </c>
      <c r="E13" s="1"/>
      <c r="F13" s="1"/>
      <c r="G13" s="1"/>
      <c r="H13" s="1"/>
      <c r="I13" s="1"/>
      <c r="J13" s="1"/>
      <c r="K13" s="1"/>
      <c r="L13" s="1"/>
      <c r="M13" s="1"/>
    </row>
    <row r="14" spans="1:16" x14ac:dyDescent="0.3">
      <c r="B14">
        <v>30</v>
      </c>
      <c r="C14">
        <v>90</v>
      </c>
      <c r="E14" s="1" t="s">
        <v>181</v>
      </c>
      <c r="F14" s="1"/>
      <c r="G14" s="1"/>
      <c r="H14" s="1"/>
      <c r="I14" s="1"/>
      <c r="J14" s="1"/>
      <c r="K14" s="1"/>
      <c r="L14" s="1"/>
      <c r="M14" s="1"/>
    </row>
    <row r="15" spans="1:16" x14ac:dyDescent="0.3">
      <c r="B15">
        <v>32</v>
      </c>
      <c r="C15">
        <v>95</v>
      </c>
      <c r="E15" s="1" t="s">
        <v>182</v>
      </c>
      <c r="F15" s="1"/>
      <c r="G15" s="1"/>
      <c r="H15" s="1"/>
      <c r="I15" s="1"/>
      <c r="J15" s="1"/>
      <c r="K15" s="1"/>
      <c r="L15" s="1"/>
      <c r="M15" s="1"/>
    </row>
    <row r="16" spans="1:16" x14ac:dyDescent="0.3">
      <c r="B16">
        <v>35</v>
      </c>
      <c r="C16">
        <v>100</v>
      </c>
    </row>
    <row r="17" spans="1:13" x14ac:dyDescent="0.3">
      <c r="B17">
        <v>38</v>
      </c>
      <c r="C17">
        <v>105</v>
      </c>
    </row>
    <row r="18" spans="1:13" x14ac:dyDescent="0.3">
      <c r="D18" s="1"/>
      <c r="E18" s="1"/>
    </row>
    <row r="19" spans="1:13" x14ac:dyDescent="0.3">
      <c r="A19" s="15" t="s">
        <v>33</v>
      </c>
      <c r="D19" s="1"/>
      <c r="E19" s="1"/>
    </row>
    <row r="20" spans="1:13" x14ac:dyDescent="0.3">
      <c r="B20" s="13" t="s">
        <v>183</v>
      </c>
      <c r="C20" s="13"/>
      <c r="D20" s="5"/>
      <c r="E20" s="5"/>
      <c r="F20" s="13"/>
      <c r="G20" s="13"/>
      <c r="H20" s="13"/>
      <c r="I20" s="13"/>
      <c r="J20" s="13"/>
      <c r="K20" s="13"/>
      <c r="L20" s="13"/>
      <c r="M20" s="13"/>
    </row>
    <row r="21" spans="1:13" x14ac:dyDescent="0.3">
      <c r="D21" s="1"/>
      <c r="E21" s="1"/>
    </row>
    <row r="22" spans="1:13" x14ac:dyDescent="0.3">
      <c r="B22" t="s">
        <v>1</v>
      </c>
      <c r="C22" t="s">
        <v>184</v>
      </c>
      <c r="D22" t="s">
        <v>185</v>
      </c>
    </row>
    <row r="23" spans="1:13" x14ac:dyDescent="0.3">
      <c r="B23">
        <v>1</v>
      </c>
      <c r="C23">
        <v>45</v>
      </c>
      <c r="D23">
        <v>52</v>
      </c>
      <c r="F23" s="14" t="s">
        <v>177</v>
      </c>
      <c r="G23" s="14">
        <f>COVAR(C23:C42,D23:D42)</f>
        <v>92.65</v>
      </c>
    </row>
    <row r="24" spans="1:13" x14ac:dyDescent="0.3">
      <c r="B24">
        <v>2</v>
      </c>
      <c r="C24">
        <v>47</v>
      </c>
      <c r="D24">
        <v>54</v>
      </c>
      <c r="F24" s="14" t="s">
        <v>176</v>
      </c>
      <c r="G24" s="14">
        <f>CORREL(C23:C42,D23:D42)</f>
        <v>0.99859572699637911</v>
      </c>
    </row>
    <row r="25" spans="1:13" x14ac:dyDescent="0.3">
      <c r="B25">
        <v>3</v>
      </c>
      <c r="C25">
        <v>48</v>
      </c>
      <c r="D25">
        <v>55</v>
      </c>
    </row>
    <row r="26" spans="1:13" x14ac:dyDescent="0.3">
      <c r="B26">
        <v>4</v>
      </c>
      <c r="C26">
        <v>50</v>
      </c>
      <c r="D26">
        <v>57</v>
      </c>
    </row>
    <row r="27" spans="1:13" x14ac:dyDescent="0.3">
      <c r="B27">
        <v>5</v>
      </c>
      <c r="C27">
        <v>52</v>
      </c>
      <c r="D27">
        <v>59</v>
      </c>
      <c r="F27" s="1" t="s">
        <v>178</v>
      </c>
      <c r="G27" s="1"/>
      <c r="H27" s="1"/>
      <c r="I27" s="1"/>
      <c r="J27" s="1"/>
      <c r="K27" s="1"/>
      <c r="L27" s="1"/>
      <c r="M27" s="1"/>
    </row>
    <row r="28" spans="1:13" x14ac:dyDescent="0.3">
      <c r="B28">
        <v>6</v>
      </c>
      <c r="C28">
        <v>53</v>
      </c>
      <c r="D28">
        <v>60</v>
      </c>
      <c r="F28" s="1" t="s">
        <v>186</v>
      </c>
      <c r="G28" s="1"/>
      <c r="H28" s="1"/>
      <c r="I28" s="1"/>
      <c r="J28" s="1"/>
      <c r="K28" s="1"/>
      <c r="L28" s="1"/>
      <c r="M28" s="1"/>
    </row>
    <row r="29" spans="1:13" x14ac:dyDescent="0.3">
      <c r="B29">
        <v>7</v>
      </c>
      <c r="C29">
        <v>55</v>
      </c>
      <c r="D29">
        <v>61</v>
      </c>
      <c r="F29" s="1"/>
      <c r="G29" s="1"/>
      <c r="H29" s="1"/>
      <c r="I29" s="1"/>
      <c r="J29" s="1"/>
      <c r="K29" s="1"/>
      <c r="L29" s="1"/>
      <c r="M29" s="1"/>
    </row>
    <row r="30" spans="1:13" x14ac:dyDescent="0.3">
      <c r="B30">
        <v>8</v>
      </c>
      <c r="C30">
        <v>56</v>
      </c>
      <c r="D30">
        <v>62</v>
      </c>
      <c r="F30" s="1"/>
      <c r="G30" s="1"/>
      <c r="H30" s="1"/>
      <c r="I30" s="1"/>
      <c r="J30" s="1"/>
      <c r="K30" s="1"/>
      <c r="L30" s="1"/>
      <c r="M30" s="1"/>
    </row>
    <row r="31" spans="1:13" x14ac:dyDescent="0.3">
      <c r="B31">
        <v>9</v>
      </c>
      <c r="C31">
        <v>58</v>
      </c>
      <c r="D31">
        <v>64</v>
      </c>
      <c r="F31" s="1" t="s">
        <v>181</v>
      </c>
      <c r="G31" s="1"/>
      <c r="H31" s="1"/>
      <c r="I31" s="1"/>
      <c r="J31" s="1"/>
      <c r="K31" s="1"/>
      <c r="L31" s="1"/>
      <c r="M31" s="1"/>
    </row>
    <row r="32" spans="1:13" x14ac:dyDescent="0.3">
      <c r="B32">
        <v>10</v>
      </c>
      <c r="C32">
        <v>60</v>
      </c>
      <c r="D32">
        <v>66</v>
      </c>
      <c r="F32" s="1" t="s">
        <v>182</v>
      </c>
      <c r="G32" s="1"/>
      <c r="H32" s="1"/>
      <c r="I32" s="1"/>
      <c r="J32" s="1"/>
      <c r="K32" s="1"/>
      <c r="L32" s="1"/>
      <c r="M32" s="1"/>
    </row>
    <row r="33" spans="1:13" x14ac:dyDescent="0.3">
      <c r="B33">
        <v>11</v>
      </c>
      <c r="C33">
        <v>62</v>
      </c>
      <c r="D33">
        <v>67</v>
      </c>
      <c r="F33" s="1"/>
      <c r="G33" s="1"/>
      <c r="H33" s="1"/>
      <c r="I33" s="1"/>
      <c r="J33" s="1"/>
      <c r="K33" s="1"/>
      <c r="L33" s="1"/>
      <c r="M33" s="1"/>
    </row>
    <row r="34" spans="1:13" x14ac:dyDescent="0.3">
      <c r="B34">
        <v>12</v>
      </c>
      <c r="C34">
        <v>64</v>
      </c>
      <c r="D34">
        <v>69</v>
      </c>
    </row>
    <row r="35" spans="1:13" x14ac:dyDescent="0.3">
      <c r="B35">
        <v>13</v>
      </c>
      <c r="C35">
        <v>65</v>
      </c>
      <c r="D35">
        <v>71</v>
      </c>
    </row>
    <row r="36" spans="1:13" x14ac:dyDescent="0.3">
      <c r="B36">
        <v>14</v>
      </c>
      <c r="C36">
        <v>67</v>
      </c>
      <c r="D36">
        <v>73</v>
      </c>
    </row>
    <row r="37" spans="1:13" x14ac:dyDescent="0.3">
      <c r="B37">
        <v>15</v>
      </c>
      <c r="C37">
        <v>69</v>
      </c>
      <c r="D37">
        <v>74</v>
      </c>
    </row>
    <row r="38" spans="1:13" x14ac:dyDescent="0.3">
      <c r="B38">
        <v>16</v>
      </c>
      <c r="C38">
        <v>70</v>
      </c>
      <c r="D38">
        <v>76</v>
      </c>
    </row>
    <row r="39" spans="1:13" x14ac:dyDescent="0.3">
      <c r="B39">
        <v>17</v>
      </c>
      <c r="C39">
        <v>72</v>
      </c>
      <c r="D39">
        <v>78</v>
      </c>
    </row>
    <row r="40" spans="1:13" x14ac:dyDescent="0.3">
      <c r="B40">
        <v>18</v>
      </c>
      <c r="C40">
        <v>74</v>
      </c>
      <c r="D40">
        <v>80</v>
      </c>
    </row>
    <row r="41" spans="1:13" x14ac:dyDescent="0.3">
      <c r="B41">
        <v>19</v>
      </c>
      <c r="C41">
        <v>76</v>
      </c>
      <c r="D41">
        <v>82</v>
      </c>
    </row>
    <row r="42" spans="1:13" x14ac:dyDescent="0.3">
      <c r="B42">
        <v>20</v>
      </c>
      <c r="C42">
        <v>77</v>
      </c>
      <c r="D42">
        <v>83</v>
      </c>
    </row>
    <row r="44" spans="1:13" x14ac:dyDescent="0.3">
      <c r="A44" s="15" t="s">
        <v>39</v>
      </c>
    </row>
    <row r="45" spans="1:13" x14ac:dyDescent="0.3">
      <c r="B45" s="2" t="s">
        <v>187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7" spans="1:13" ht="43.2" x14ac:dyDescent="0.3">
      <c r="B47" s="23" t="s">
        <v>188</v>
      </c>
      <c r="C47" s="23" t="s">
        <v>189</v>
      </c>
    </row>
    <row r="48" spans="1:13" x14ac:dyDescent="0.3">
      <c r="B48">
        <v>10</v>
      </c>
      <c r="C48">
        <v>60</v>
      </c>
    </row>
    <row r="49" spans="2:12" x14ac:dyDescent="0.3">
      <c r="B49">
        <v>12</v>
      </c>
      <c r="C49">
        <v>65</v>
      </c>
      <c r="E49" s="14" t="s">
        <v>177</v>
      </c>
      <c r="F49" s="14">
        <f>COVAR(B48:B77,C48:C77)</f>
        <v>344.44888888888886</v>
      </c>
    </row>
    <row r="50" spans="2:12" x14ac:dyDescent="0.3">
      <c r="B50">
        <v>15</v>
      </c>
      <c r="C50">
        <v>68</v>
      </c>
      <c r="E50" s="14" t="s">
        <v>176</v>
      </c>
      <c r="F50" s="14">
        <f>CORREL(B48:B77,C48:C77)</f>
        <v>0.98473354793533785</v>
      </c>
    </row>
    <row r="51" spans="2:12" x14ac:dyDescent="0.3">
      <c r="B51" s="23">
        <v>18</v>
      </c>
      <c r="C51">
        <v>70</v>
      </c>
    </row>
    <row r="52" spans="2:12" x14ac:dyDescent="0.3">
      <c r="B52">
        <v>20</v>
      </c>
      <c r="C52">
        <v>72</v>
      </c>
    </row>
    <row r="53" spans="2:12" x14ac:dyDescent="0.3">
      <c r="B53">
        <v>22</v>
      </c>
      <c r="C53">
        <v>75</v>
      </c>
      <c r="E53" s="1" t="s">
        <v>178</v>
      </c>
      <c r="F53" s="1"/>
      <c r="G53" s="1"/>
      <c r="H53" s="1"/>
      <c r="I53" s="1"/>
      <c r="J53" s="1"/>
      <c r="K53" s="1"/>
      <c r="L53" s="1"/>
    </row>
    <row r="54" spans="2:12" x14ac:dyDescent="0.3">
      <c r="B54">
        <v>25</v>
      </c>
      <c r="C54">
        <v>80</v>
      </c>
      <c r="E54" s="1" t="s">
        <v>179</v>
      </c>
      <c r="F54" s="1"/>
      <c r="G54" s="1"/>
      <c r="H54" s="1"/>
      <c r="I54" s="1"/>
      <c r="J54" s="1" t="s">
        <v>190</v>
      </c>
      <c r="K54" s="1"/>
      <c r="L54" s="1"/>
    </row>
    <row r="55" spans="2:12" x14ac:dyDescent="0.3">
      <c r="B55">
        <v>28</v>
      </c>
      <c r="C55">
        <v>82</v>
      </c>
      <c r="E55" s="1"/>
      <c r="F55" s="1"/>
      <c r="G55" s="1"/>
      <c r="H55" s="1"/>
      <c r="I55" s="1"/>
      <c r="J55" s="1"/>
      <c r="K55" s="1"/>
      <c r="L55" s="1"/>
    </row>
    <row r="56" spans="2:12" x14ac:dyDescent="0.3">
      <c r="B56">
        <v>30</v>
      </c>
      <c r="C56">
        <v>85</v>
      </c>
      <c r="E56" s="1"/>
      <c r="F56" s="1"/>
      <c r="G56" s="1"/>
      <c r="H56" s="1"/>
      <c r="I56" s="1"/>
      <c r="J56" s="1"/>
      <c r="K56" s="1"/>
      <c r="L56" s="1"/>
    </row>
    <row r="57" spans="2:12" x14ac:dyDescent="0.3">
      <c r="B57">
        <v>32</v>
      </c>
      <c r="C57">
        <v>88</v>
      </c>
      <c r="E57" s="1" t="s">
        <v>181</v>
      </c>
      <c r="F57" s="1"/>
      <c r="G57" s="1"/>
      <c r="H57" s="1"/>
      <c r="I57" s="1"/>
      <c r="J57" s="1"/>
      <c r="K57" s="1"/>
      <c r="L57" s="1"/>
    </row>
    <row r="58" spans="2:12" x14ac:dyDescent="0.3">
      <c r="B58">
        <v>35</v>
      </c>
      <c r="C58">
        <v>90</v>
      </c>
      <c r="E58" s="1" t="s">
        <v>182</v>
      </c>
      <c r="F58" s="1"/>
      <c r="G58" s="1"/>
      <c r="H58" s="1"/>
      <c r="I58" s="1"/>
      <c r="J58" s="1"/>
      <c r="K58" s="1"/>
      <c r="L58" s="1"/>
    </row>
    <row r="59" spans="2:12" x14ac:dyDescent="0.3">
      <c r="B59">
        <v>38</v>
      </c>
      <c r="C59">
        <v>92</v>
      </c>
    </row>
    <row r="60" spans="2:12" x14ac:dyDescent="0.3">
      <c r="B60">
        <v>40</v>
      </c>
      <c r="C60">
        <v>93</v>
      </c>
    </row>
    <row r="61" spans="2:12" x14ac:dyDescent="0.3">
      <c r="B61">
        <v>42</v>
      </c>
      <c r="C61">
        <v>95</v>
      </c>
    </row>
    <row r="62" spans="2:12" x14ac:dyDescent="0.3">
      <c r="B62">
        <v>45</v>
      </c>
      <c r="C62">
        <v>96</v>
      </c>
    </row>
    <row r="63" spans="2:12" x14ac:dyDescent="0.3">
      <c r="B63">
        <v>48</v>
      </c>
      <c r="C63">
        <v>97</v>
      </c>
    </row>
    <row r="64" spans="2:12" x14ac:dyDescent="0.3">
      <c r="B64">
        <v>50</v>
      </c>
      <c r="C64">
        <v>98</v>
      </c>
    </row>
    <row r="65" spans="2:3" x14ac:dyDescent="0.3">
      <c r="B65">
        <v>52</v>
      </c>
      <c r="C65">
        <v>99</v>
      </c>
    </row>
    <row r="66" spans="2:3" x14ac:dyDescent="0.3">
      <c r="B66">
        <v>55</v>
      </c>
      <c r="C66">
        <v>100</v>
      </c>
    </row>
    <row r="67" spans="2:3" x14ac:dyDescent="0.3">
      <c r="B67">
        <v>58</v>
      </c>
      <c r="C67">
        <v>102</v>
      </c>
    </row>
    <row r="68" spans="2:3" x14ac:dyDescent="0.3">
      <c r="B68">
        <v>60</v>
      </c>
      <c r="C68">
        <v>105</v>
      </c>
    </row>
    <row r="69" spans="2:3" x14ac:dyDescent="0.3">
      <c r="B69">
        <v>62</v>
      </c>
      <c r="C69">
        <v>106</v>
      </c>
    </row>
    <row r="70" spans="2:3" x14ac:dyDescent="0.3">
      <c r="B70">
        <v>65</v>
      </c>
      <c r="C70">
        <v>107</v>
      </c>
    </row>
    <row r="71" spans="2:3" x14ac:dyDescent="0.3">
      <c r="B71">
        <v>68</v>
      </c>
      <c r="C71">
        <v>108</v>
      </c>
    </row>
    <row r="72" spans="2:3" x14ac:dyDescent="0.3">
      <c r="B72">
        <v>70</v>
      </c>
      <c r="C72">
        <v>110</v>
      </c>
    </row>
    <row r="73" spans="2:3" x14ac:dyDescent="0.3">
      <c r="B73">
        <v>72</v>
      </c>
      <c r="C73">
        <v>112</v>
      </c>
    </row>
    <row r="74" spans="2:3" x14ac:dyDescent="0.3">
      <c r="B74">
        <v>75</v>
      </c>
      <c r="C74">
        <v>114</v>
      </c>
    </row>
    <row r="75" spans="2:3" x14ac:dyDescent="0.3">
      <c r="B75">
        <v>78</v>
      </c>
      <c r="C75">
        <v>115</v>
      </c>
    </row>
    <row r="76" spans="2:3" x14ac:dyDescent="0.3">
      <c r="B76">
        <v>80</v>
      </c>
      <c r="C76">
        <v>116</v>
      </c>
    </row>
    <row r="77" spans="2:3" x14ac:dyDescent="0.3">
      <c r="B77">
        <v>82</v>
      </c>
      <c r="C77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MEASURE OF CENTRAL TENDENCY</vt:lpstr>
      <vt:lpstr>MEASURE OF DISPERSION</vt:lpstr>
      <vt:lpstr>MEASURE OF SKEWNESS AND KURTOSI</vt:lpstr>
      <vt:lpstr>PERCENTILE AND QUARTILES</vt:lpstr>
      <vt:lpstr>CORRELATION AND 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kamlesh</dc:creator>
  <cp:lastModifiedBy>patel kamlesh</cp:lastModifiedBy>
  <dcterms:created xsi:type="dcterms:W3CDTF">2023-11-05T16:38:23Z</dcterms:created>
  <dcterms:modified xsi:type="dcterms:W3CDTF">2024-01-07T04:49:31Z</dcterms:modified>
</cp:coreProperties>
</file>