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charts/chart9.xml" ContentType="application/vnd.openxmlformats-officedocument.drawingml.chart+xml"/>
  <Default Extension="rels" ContentType="application/vnd.openxmlformats-package.relationships+xml"/>
  <Default Extension="jpeg" ContentType="image/jpeg"/>
  <Default Extension="xml" ContentType="application/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docProps/core.xml" ContentType="application/vnd.openxmlformats-package.core-properties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drawings/drawing7.xml" ContentType="application/vnd.openxmlformats-officedocument.drawing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10.xml" ContentType="application/vnd.openxmlformats-officedocument.drawing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60" yWindow="-20" windowWidth="21600" windowHeight="14600" tabRatio="500"/>
  </bookViews>
  <sheets>
    <sheet name="raw data" sheetId="1" r:id="rId1"/>
    <sheet name="SC 10-10-14" sheetId="2" r:id="rId2"/>
    <sheet name="SC 10-14-14" sheetId="3" r:id="rId3"/>
    <sheet name="SC 11-4-14" sheetId="4" r:id="rId4"/>
    <sheet name="SC 11-13-14" sheetId="5" r:id="rId5"/>
    <sheet name="SC 11-15-14" sheetId="6" r:id="rId6"/>
    <sheet name="SC 11-17-14" sheetId="7" r:id="rId7"/>
    <sheet name="SC 11-24-14" sheetId="8" r:id="rId8"/>
    <sheet name="SC 12-2-14" sheetId="9" r:id="rId9"/>
    <sheet name="SC 12-5-14" sheetId="10" r:id="rId10"/>
    <sheet name="SC 12-12-14" sheetId="11" r:id="rId1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70" i="1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369"/>
  <c r="D368"/>
  <c r="D367"/>
  <c r="D366"/>
  <c r="D365"/>
  <c r="D364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30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29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45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26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177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41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07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7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2"/>
</calcChain>
</file>

<file path=xl/sharedStrings.xml><?xml version="1.0" encoding="utf-8"?>
<sst xmlns="http://schemas.openxmlformats.org/spreadsheetml/2006/main" count="415" uniqueCount="414">
  <si>
    <t>U130</t>
    <phoneticPr fontId="3" type="noConversion"/>
  </si>
  <si>
    <t>U357</t>
    <phoneticPr fontId="3" type="noConversion"/>
  </si>
  <si>
    <t>U134</t>
    <phoneticPr fontId="3" type="noConversion"/>
  </si>
  <si>
    <t>sample spilled</t>
    <phoneticPr fontId="3" type="noConversion"/>
  </si>
  <si>
    <t>sample repeated</t>
    <phoneticPr fontId="3" type="noConversion"/>
  </si>
  <si>
    <t>U157</t>
    <phoneticPr fontId="3" type="noConversion"/>
  </si>
  <si>
    <t>U144</t>
    <phoneticPr fontId="3" type="noConversion"/>
  </si>
  <si>
    <t>U315</t>
    <phoneticPr fontId="3" type="noConversion"/>
  </si>
  <si>
    <t>U86</t>
    <phoneticPr fontId="3" type="noConversion"/>
  </si>
  <si>
    <t>U318</t>
    <phoneticPr fontId="3" type="noConversion"/>
  </si>
  <si>
    <t>U276</t>
    <phoneticPr fontId="3" type="noConversion"/>
  </si>
  <si>
    <t>U270</t>
    <phoneticPr fontId="3" type="noConversion"/>
  </si>
  <si>
    <t>U265</t>
    <phoneticPr fontId="3" type="noConversion"/>
  </si>
  <si>
    <t>U183</t>
    <phoneticPr fontId="3" type="noConversion"/>
  </si>
  <si>
    <t>U199</t>
    <phoneticPr fontId="3" type="noConversion"/>
  </si>
  <si>
    <t>runDate</t>
    <phoneticPr fontId="3" type="noConversion"/>
  </si>
  <si>
    <t>U164</t>
    <phoneticPr fontId="3" type="noConversion"/>
  </si>
  <si>
    <t>U275</t>
    <phoneticPr fontId="3" type="noConversion"/>
  </si>
  <si>
    <t>U160</t>
    <phoneticPr fontId="3" type="noConversion"/>
  </si>
  <si>
    <t>U307</t>
    <phoneticPr fontId="3" type="noConversion"/>
  </si>
  <si>
    <t>U192</t>
    <phoneticPr fontId="3" type="noConversion"/>
  </si>
  <si>
    <t>U288</t>
    <phoneticPr fontId="3" type="noConversion"/>
  </si>
  <si>
    <t>U90</t>
    <phoneticPr fontId="3" type="noConversion"/>
  </si>
  <si>
    <t>U113</t>
    <phoneticPr fontId="3" type="noConversion"/>
  </si>
  <si>
    <t>U156</t>
    <phoneticPr fontId="3" type="noConversion"/>
  </si>
  <si>
    <t>U13</t>
    <phoneticPr fontId="3" type="noConversion"/>
  </si>
  <si>
    <t>U12</t>
    <phoneticPr fontId="3" type="noConversion"/>
  </si>
  <si>
    <t>U81</t>
    <phoneticPr fontId="3" type="noConversion"/>
  </si>
  <si>
    <t>U47</t>
    <phoneticPr fontId="3" type="noConversion"/>
  </si>
  <si>
    <t>U53</t>
    <phoneticPr fontId="3" type="noConversion"/>
  </si>
  <si>
    <t>U68</t>
    <phoneticPr fontId="3" type="noConversion"/>
  </si>
  <si>
    <t>U135</t>
    <phoneticPr fontId="3" type="noConversion"/>
  </si>
  <si>
    <t>U180</t>
    <phoneticPr fontId="3" type="noConversion"/>
  </si>
  <si>
    <t>U241</t>
    <phoneticPr fontId="3" type="noConversion"/>
  </si>
  <si>
    <t>U343</t>
    <phoneticPr fontId="3" type="noConversion"/>
  </si>
  <si>
    <t>U263</t>
    <phoneticPr fontId="3" type="noConversion"/>
  </si>
  <si>
    <t>U215</t>
    <phoneticPr fontId="3" type="noConversion"/>
  </si>
  <si>
    <t>U364</t>
    <phoneticPr fontId="3" type="noConversion"/>
  </si>
  <si>
    <t>U262</t>
    <phoneticPr fontId="3" type="noConversion"/>
  </si>
  <si>
    <t>U376</t>
    <phoneticPr fontId="3" type="noConversion"/>
  </si>
  <si>
    <t>U235</t>
    <phoneticPr fontId="3" type="noConversion"/>
  </si>
  <si>
    <t>U257</t>
    <phoneticPr fontId="3" type="noConversion"/>
  </si>
  <si>
    <t>U371</t>
    <phoneticPr fontId="3" type="noConversion"/>
  </si>
  <si>
    <t>U237</t>
    <phoneticPr fontId="3" type="noConversion"/>
  </si>
  <si>
    <t>U222</t>
    <phoneticPr fontId="3" type="noConversion"/>
  </si>
  <si>
    <t>U209</t>
    <phoneticPr fontId="3" type="noConversion"/>
  </si>
  <si>
    <t>U367</t>
    <phoneticPr fontId="3" type="noConversion"/>
  </si>
  <si>
    <t>U351</t>
    <phoneticPr fontId="3" type="noConversion"/>
  </si>
  <si>
    <t>U326</t>
    <phoneticPr fontId="3" type="noConversion"/>
  </si>
  <si>
    <t>U325</t>
    <phoneticPr fontId="3" type="noConversion"/>
  </si>
  <si>
    <t>U370</t>
    <phoneticPr fontId="3" type="noConversion"/>
  </si>
  <si>
    <t>U191</t>
    <phoneticPr fontId="3" type="noConversion"/>
  </si>
  <si>
    <t>U243</t>
    <phoneticPr fontId="3" type="noConversion"/>
  </si>
  <si>
    <t>U393</t>
    <phoneticPr fontId="3" type="noConversion"/>
  </si>
  <si>
    <t>U401</t>
    <phoneticPr fontId="3" type="noConversion"/>
  </si>
  <si>
    <t>Comments</t>
    <phoneticPr fontId="3" type="noConversion"/>
  </si>
  <si>
    <t>U126</t>
    <phoneticPr fontId="3" type="noConversion"/>
  </si>
  <si>
    <t>U396</t>
    <phoneticPr fontId="3" type="noConversion"/>
  </si>
  <si>
    <t>U402</t>
    <phoneticPr fontId="3" type="noConversion"/>
  </si>
  <si>
    <t>U374</t>
    <phoneticPr fontId="3" type="noConversion"/>
  </si>
  <si>
    <t>U217</t>
    <phoneticPr fontId="3" type="noConversion"/>
  </si>
  <si>
    <t>U389</t>
    <phoneticPr fontId="3" type="noConversion"/>
  </si>
  <si>
    <t>U402</t>
    <phoneticPr fontId="3" type="noConversion"/>
  </si>
  <si>
    <t>U221</t>
    <phoneticPr fontId="3" type="noConversion"/>
  </si>
  <si>
    <t>U259</t>
    <phoneticPr fontId="3" type="noConversion"/>
  </si>
  <si>
    <t>U252</t>
    <phoneticPr fontId="3" type="noConversion"/>
  </si>
  <si>
    <t>U366</t>
    <phoneticPr fontId="3" type="noConversion"/>
  </si>
  <si>
    <t>U385</t>
    <phoneticPr fontId="3" type="noConversion"/>
  </si>
  <si>
    <t>U321</t>
    <phoneticPr fontId="3" type="noConversion"/>
  </si>
  <si>
    <t>U360</t>
    <phoneticPr fontId="3" type="noConversion"/>
  </si>
  <si>
    <t>U238</t>
    <phoneticPr fontId="3" type="noConversion"/>
  </si>
  <si>
    <t>U234</t>
    <phoneticPr fontId="3" type="noConversion"/>
  </si>
  <si>
    <t>U332</t>
    <phoneticPr fontId="3" type="noConversion"/>
  </si>
  <si>
    <t>U334</t>
    <phoneticPr fontId="3" type="noConversion"/>
  </si>
  <si>
    <t>U335</t>
    <phoneticPr fontId="3" type="noConversion"/>
  </si>
  <si>
    <t>U338</t>
    <phoneticPr fontId="3" type="noConversion"/>
  </si>
  <si>
    <t>U224</t>
    <phoneticPr fontId="3" type="noConversion"/>
  </si>
  <si>
    <t>U128</t>
    <phoneticPr fontId="3" type="noConversion"/>
  </si>
  <si>
    <t>U201</t>
    <phoneticPr fontId="3" type="noConversion"/>
  </si>
  <si>
    <t>U353</t>
    <phoneticPr fontId="3" type="noConversion"/>
  </si>
  <si>
    <t>U188</t>
    <phoneticPr fontId="3" type="noConversion"/>
  </si>
  <si>
    <t>U255</t>
    <phoneticPr fontId="3" type="noConversion"/>
  </si>
  <si>
    <t>U229</t>
    <phoneticPr fontId="3" type="noConversion"/>
  </si>
  <si>
    <t>U208</t>
    <phoneticPr fontId="3" type="noConversion"/>
  </si>
  <si>
    <t>U205</t>
    <phoneticPr fontId="3" type="noConversion"/>
  </si>
  <si>
    <t>U369</t>
    <phoneticPr fontId="3" type="noConversion"/>
  </si>
  <si>
    <t>U378</t>
    <phoneticPr fontId="3" type="noConversion"/>
  </si>
  <si>
    <t>U322</t>
    <phoneticPr fontId="3" type="noConversion"/>
  </si>
  <si>
    <t>U391</t>
    <phoneticPr fontId="3" type="noConversion"/>
  </si>
  <si>
    <t>U59</t>
    <phoneticPr fontId="3" type="noConversion"/>
  </si>
  <si>
    <t>U40</t>
    <phoneticPr fontId="3" type="noConversion"/>
  </si>
  <si>
    <t>U52</t>
    <phoneticPr fontId="3" type="noConversion"/>
  </si>
  <si>
    <t>U10</t>
    <phoneticPr fontId="3" type="noConversion"/>
  </si>
  <si>
    <t>U22</t>
    <phoneticPr fontId="3" type="noConversion"/>
  </si>
  <si>
    <t>U84</t>
    <phoneticPr fontId="3" type="noConversion"/>
  </si>
  <si>
    <t>U17</t>
    <phoneticPr fontId="3" type="noConversion"/>
  </si>
  <si>
    <t>U136</t>
    <phoneticPr fontId="3" type="noConversion"/>
  </si>
  <si>
    <t>U19</t>
    <phoneticPr fontId="3" type="noConversion"/>
  </si>
  <si>
    <t>U268</t>
    <phoneticPr fontId="3" type="noConversion"/>
  </si>
  <si>
    <t>U2</t>
    <phoneticPr fontId="3" type="noConversion"/>
  </si>
  <si>
    <t>U54</t>
    <phoneticPr fontId="3" type="noConversion"/>
  </si>
  <si>
    <t>U60</t>
    <phoneticPr fontId="3" type="noConversion"/>
  </si>
  <si>
    <t>U57</t>
    <phoneticPr fontId="3" type="noConversion"/>
  </si>
  <si>
    <t>U32</t>
    <phoneticPr fontId="3" type="noConversion"/>
  </si>
  <si>
    <t>U28</t>
    <phoneticPr fontId="3" type="noConversion"/>
  </si>
  <si>
    <t>U89</t>
    <phoneticPr fontId="3" type="noConversion"/>
  </si>
  <si>
    <t>U106</t>
    <phoneticPr fontId="3" type="noConversion"/>
  </si>
  <si>
    <t>U102</t>
    <phoneticPr fontId="3" type="noConversion"/>
  </si>
  <si>
    <t>U26</t>
    <phoneticPr fontId="3" type="noConversion"/>
  </si>
  <si>
    <t>U112</t>
    <phoneticPr fontId="3" type="noConversion"/>
  </si>
  <si>
    <t>U41</t>
    <phoneticPr fontId="3" type="noConversion"/>
  </si>
  <si>
    <t>U11</t>
    <phoneticPr fontId="3" type="noConversion"/>
  </si>
  <si>
    <t>U108</t>
    <phoneticPr fontId="3" type="noConversion"/>
  </si>
  <si>
    <t>U27</t>
    <phoneticPr fontId="3" type="noConversion"/>
  </si>
  <si>
    <t>U49</t>
    <phoneticPr fontId="3" type="noConversion"/>
  </si>
  <si>
    <t>U123</t>
    <phoneticPr fontId="3" type="noConversion"/>
  </si>
  <si>
    <t>U274</t>
    <phoneticPr fontId="3" type="noConversion"/>
  </si>
  <si>
    <t>U151</t>
    <phoneticPr fontId="3" type="noConversion"/>
  </si>
  <si>
    <t>U188</t>
    <phoneticPr fontId="3" type="noConversion"/>
  </si>
  <si>
    <t>U96</t>
    <phoneticPr fontId="3" type="noConversion"/>
  </si>
  <si>
    <t>U174</t>
    <phoneticPr fontId="3" type="noConversion"/>
  </si>
  <si>
    <t>U95</t>
    <phoneticPr fontId="3" type="noConversion"/>
  </si>
  <si>
    <t>U198</t>
    <phoneticPr fontId="3" type="noConversion"/>
  </si>
  <si>
    <t>U55</t>
    <phoneticPr fontId="3" type="noConversion"/>
  </si>
  <si>
    <t>U281</t>
    <phoneticPr fontId="3" type="noConversion"/>
  </si>
  <si>
    <t>U147</t>
    <phoneticPr fontId="3" type="noConversion"/>
  </si>
  <si>
    <t>U158</t>
    <phoneticPr fontId="3" type="noConversion"/>
  </si>
  <si>
    <t>U137</t>
    <phoneticPr fontId="3" type="noConversion"/>
  </si>
  <si>
    <t>U143</t>
    <phoneticPr fontId="3" type="noConversion"/>
  </si>
  <si>
    <t>U155</t>
    <phoneticPr fontId="3" type="noConversion"/>
  </si>
  <si>
    <t>U149</t>
    <phoneticPr fontId="3" type="noConversion"/>
  </si>
  <si>
    <t>U79</t>
    <phoneticPr fontId="3" type="noConversion"/>
  </si>
  <si>
    <t>U152</t>
    <phoneticPr fontId="3" type="noConversion"/>
  </si>
  <si>
    <t>U185</t>
    <phoneticPr fontId="3" type="noConversion"/>
  </si>
  <si>
    <t>U146</t>
    <phoneticPr fontId="3" type="noConversion"/>
  </si>
  <si>
    <t>U207</t>
    <phoneticPr fontId="3" type="noConversion"/>
  </si>
  <si>
    <t>U228</t>
    <phoneticPr fontId="3" type="noConversion"/>
  </si>
  <si>
    <t>U232</t>
    <phoneticPr fontId="3" type="noConversion"/>
  </si>
  <si>
    <t>U302</t>
    <phoneticPr fontId="3" type="noConversion"/>
  </si>
  <si>
    <t>U273</t>
    <phoneticPr fontId="3" type="noConversion"/>
  </si>
  <si>
    <t>U178</t>
    <phoneticPr fontId="3" type="noConversion"/>
  </si>
  <si>
    <t>U122</t>
    <phoneticPr fontId="3" type="noConversion"/>
  </si>
  <si>
    <t>U153</t>
    <phoneticPr fontId="3" type="noConversion"/>
  </si>
  <si>
    <t>U162</t>
    <phoneticPr fontId="3" type="noConversion"/>
  </si>
  <si>
    <t>U70</t>
    <phoneticPr fontId="3" type="noConversion"/>
  </si>
  <si>
    <t>U133</t>
    <phoneticPr fontId="3" type="noConversion"/>
  </si>
  <si>
    <t>U64</t>
    <phoneticPr fontId="3" type="noConversion"/>
  </si>
  <si>
    <t>U177</t>
    <phoneticPr fontId="3" type="noConversion"/>
  </si>
  <si>
    <t>U260</t>
    <phoneticPr fontId="3" type="noConversion"/>
  </si>
  <si>
    <t>U356</t>
    <phoneticPr fontId="3" type="noConversion"/>
  </si>
  <si>
    <t>U230</t>
    <phoneticPr fontId="3" type="noConversion"/>
  </si>
  <si>
    <t>U129</t>
    <phoneticPr fontId="3" type="noConversion"/>
  </si>
  <si>
    <t>U397</t>
    <phoneticPr fontId="3" type="noConversion"/>
  </si>
  <si>
    <t>U227</t>
    <phoneticPr fontId="3" type="noConversion"/>
  </si>
  <si>
    <t>U403</t>
    <phoneticPr fontId="3" type="noConversion"/>
  </si>
  <si>
    <t>U210</t>
    <phoneticPr fontId="3" type="noConversion"/>
  </si>
  <si>
    <t>U392</t>
    <phoneticPr fontId="3" type="noConversion"/>
  </si>
  <si>
    <t>U250</t>
    <phoneticPr fontId="3" type="noConversion"/>
  </si>
  <si>
    <t>U399</t>
    <phoneticPr fontId="3" type="noConversion"/>
  </si>
  <si>
    <t>U390</t>
    <phoneticPr fontId="3" type="noConversion"/>
  </si>
  <si>
    <t>U248</t>
    <phoneticPr fontId="3" type="noConversion"/>
  </si>
  <si>
    <t>U51</t>
    <phoneticPr fontId="3" type="noConversion"/>
  </si>
  <si>
    <t>U211</t>
    <phoneticPr fontId="3" type="noConversion"/>
  </si>
  <si>
    <t>U350</t>
    <phoneticPr fontId="3" type="noConversion"/>
  </si>
  <si>
    <t>U398</t>
    <phoneticPr fontId="3" type="noConversion"/>
  </si>
  <si>
    <t>U50</t>
    <phoneticPr fontId="3" type="noConversion"/>
  </si>
  <si>
    <t>U401</t>
    <phoneticPr fontId="3" type="noConversion"/>
  </si>
  <si>
    <t>U251</t>
    <phoneticPr fontId="3" type="noConversion"/>
  </si>
  <si>
    <t>U394</t>
    <phoneticPr fontId="3" type="noConversion"/>
  </si>
  <si>
    <t>U340</t>
    <phoneticPr fontId="3" type="noConversion"/>
  </si>
  <si>
    <t>U245</t>
    <phoneticPr fontId="3" type="noConversion"/>
  </si>
  <si>
    <t>U131</t>
    <phoneticPr fontId="3" type="noConversion"/>
  </si>
  <si>
    <t>U352</t>
    <phoneticPr fontId="3" type="noConversion"/>
  </si>
  <si>
    <t>U335</t>
    <phoneticPr fontId="3" type="noConversion"/>
  </si>
  <si>
    <t>U354</t>
    <phoneticPr fontId="3" type="noConversion"/>
  </si>
  <si>
    <t>U258</t>
    <phoneticPr fontId="3" type="noConversion"/>
  </si>
  <si>
    <t>U124</t>
    <phoneticPr fontId="3" type="noConversion"/>
  </si>
  <si>
    <t>U349</t>
    <phoneticPr fontId="3" type="noConversion"/>
  </si>
  <si>
    <t>U395</t>
    <phoneticPr fontId="3" type="noConversion"/>
  </si>
  <si>
    <t>U380</t>
    <phoneticPr fontId="3" type="noConversion"/>
  </si>
  <si>
    <t>U341</t>
    <phoneticPr fontId="3" type="noConversion"/>
  </si>
  <si>
    <t>U382</t>
    <phoneticPr fontId="3" type="noConversion"/>
  </si>
  <si>
    <t>U31</t>
    <phoneticPr fontId="3" type="noConversion"/>
  </si>
  <si>
    <t>U16</t>
    <phoneticPr fontId="3" type="noConversion"/>
  </si>
  <si>
    <t>U150</t>
    <phoneticPr fontId="3" type="noConversion"/>
  </si>
  <si>
    <t>U314</t>
    <phoneticPr fontId="3" type="noConversion"/>
  </si>
  <si>
    <t>U33</t>
    <phoneticPr fontId="3" type="noConversion"/>
  </si>
  <si>
    <t>U14</t>
    <phoneticPr fontId="3" type="noConversion"/>
  </si>
  <si>
    <t>U24</t>
    <phoneticPr fontId="3" type="noConversion"/>
  </si>
  <si>
    <t>U6</t>
    <phoneticPr fontId="3" type="noConversion"/>
  </si>
  <si>
    <t>U170</t>
    <phoneticPr fontId="3" type="noConversion"/>
  </si>
  <si>
    <t>U71</t>
    <phoneticPr fontId="3" type="noConversion"/>
  </si>
  <si>
    <t>U236</t>
    <phoneticPr fontId="3" type="noConversion"/>
  </si>
  <si>
    <t>U224</t>
    <phoneticPr fontId="3" type="noConversion"/>
  </si>
  <si>
    <t>U316</t>
    <phoneticPr fontId="3" type="noConversion"/>
  </si>
  <si>
    <t>U206</t>
    <phoneticPr fontId="3" type="noConversion"/>
  </si>
  <si>
    <t>U282</t>
    <phoneticPr fontId="3" type="noConversion"/>
  </si>
  <si>
    <t>U284</t>
    <phoneticPr fontId="3" type="noConversion"/>
  </si>
  <si>
    <t>U197</t>
    <phoneticPr fontId="3" type="noConversion"/>
  </si>
  <si>
    <t>U381</t>
    <phoneticPr fontId="3" type="noConversion"/>
  </si>
  <si>
    <t>U377</t>
    <phoneticPr fontId="3" type="noConversion"/>
  </si>
  <si>
    <t>U21</t>
    <phoneticPr fontId="3" type="noConversion"/>
  </si>
  <si>
    <t>U74</t>
    <phoneticPr fontId="3" type="noConversion"/>
  </si>
  <si>
    <t>U43</t>
    <phoneticPr fontId="3" type="noConversion"/>
  </si>
  <si>
    <t>U1</t>
    <phoneticPr fontId="3" type="noConversion"/>
  </si>
  <si>
    <t>U15</t>
    <phoneticPr fontId="3" type="noConversion"/>
  </si>
  <si>
    <t>U92</t>
    <phoneticPr fontId="3" type="noConversion"/>
  </si>
  <si>
    <t>U87</t>
    <phoneticPr fontId="3" type="noConversion"/>
  </si>
  <si>
    <t>U63</t>
    <phoneticPr fontId="3" type="noConversion"/>
  </si>
  <si>
    <t>U80</t>
    <phoneticPr fontId="3" type="noConversion"/>
  </si>
  <si>
    <t>U104</t>
    <phoneticPr fontId="3" type="noConversion"/>
  </si>
  <si>
    <t>U29</t>
    <phoneticPr fontId="3" type="noConversion"/>
  </si>
  <si>
    <t>U119</t>
    <phoneticPr fontId="3" type="noConversion"/>
  </si>
  <si>
    <t>U20</t>
    <phoneticPr fontId="3" type="noConversion"/>
  </si>
  <si>
    <t>U107</t>
    <phoneticPr fontId="3" type="noConversion"/>
  </si>
  <si>
    <t>U115</t>
    <phoneticPr fontId="3" type="noConversion"/>
  </si>
  <si>
    <t>U7</t>
    <phoneticPr fontId="3" type="noConversion"/>
  </si>
  <si>
    <t>U25</t>
    <phoneticPr fontId="3" type="noConversion"/>
  </si>
  <si>
    <t>U8</t>
    <phoneticPr fontId="3" type="noConversion"/>
  </si>
  <si>
    <t>U36</t>
    <phoneticPr fontId="3" type="noConversion"/>
  </si>
  <si>
    <t>U298</t>
    <phoneticPr fontId="3" type="noConversion"/>
  </si>
  <si>
    <t>U190</t>
    <phoneticPr fontId="3" type="noConversion"/>
  </si>
  <si>
    <t>U287</t>
    <phoneticPr fontId="3" type="noConversion"/>
  </si>
  <si>
    <t>U269</t>
    <phoneticPr fontId="3" type="noConversion"/>
  </si>
  <si>
    <t>U310</t>
    <phoneticPr fontId="3" type="noConversion"/>
  </si>
  <si>
    <t>U319</t>
    <phoneticPr fontId="3" type="noConversion"/>
  </si>
  <si>
    <t>U296</t>
    <phoneticPr fontId="3" type="noConversion"/>
  </si>
  <si>
    <t>U285</t>
    <phoneticPr fontId="3" type="noConversion"/>
  </si>
  <si>
    <t>U308</t>
    <phoneticPr fontId="3" type="noConversion"/>
  </si>
  <si>
    <t>U214</t>
    <phoneticPr fontId="3" type="noConversion"/>
  </si>
  <si>
    <t>U293</t>
    <phoneticPr fontId="3" type="noConversion"/>
  </si>
  <si>
    <t>U277</t>
    <phoneticPr fontId="3" type="noConversion"/>
  </si>
  <si>
    <t>U218</t>
    <phoneticPr fontId="3" type="noConversion"/>
  </si>
  <si>
    <t>U158</t>
    <phoneticPr fontId="3" type="noConversion"/>
  </si>
  <si>
    <t>U291</t>
    <phoneticPr fontId="3" type="noConversion"/>
  </si>
  <si>
    <t>U203</t>
    <phoneticPr fontId="3" type="noConversion"/>
  </si>
  <si>
    <t>U312</t>
    <phoneticPr fontId="3" type="noConversion"/>
  </si>
  <si>
    <t>U305</t>
    <phoneticPr fontId="3" type="noConversion"/>
  </si>
  <si>
    <t>U323</t>
    <phoneticPr fontId="3" type="noConversion"/>
  </si>
  <si>
    <t>U309</t>
    <phoneticPr fontId="3" type="noConversion"/>
  </si>
  <si>
    <t>U303</t>
    <phoneticPr fontId="3" type="noConversion"/>
  </si>
  <si>
    <t>U35</t>
    <phoneticPr fontId="3" type="noConversion"/>
  </si>
  <si>
    <t>U301</t>
    <phoneticPr fontId="3" type="noConversion"/>
  </si>
  <si>
    <t>U306</t>
    <phoneticPr fontId="3" type="noConversion"/>
  </si>
  <si>
    <t>U313</t>
    <phoneticPr fontId="3" type="noConversion"/>
  </si>
  <si>
    <t>U140</t>
    <phoneticPr fontId="3" type="noConversion"/>
  </si>
  <si>
    <t>U163</t>
    <phoneticPr fontId="3" type="noConversion"/>
  </si>
  <si>
    <t>U220</t>
    <phoneticPr fontId="3" type="noConversion"/>
  </si>
  <si>
    <t>U219</t>
    <phoneticPr fontId="3" type="noConversion"/>
  </si>
  <si>
    <t>U233</t>
    <phoneticPr fontId="3" type="noConversion"/>
  </si>
  <si>
    <t>U341</t>
    <phoneticPr fontId="3" type="noConversion"/>
  </si>
  <si>
    <t>U194</t>
    <phoneticPr fontId="3" type="noConversion"/>
  </si>
  <si>
    <t>U342</t>
    <phoneticPr fontId="3" type="noConversion"/>
  </si>
  <si>
    <t>U216</t>
    <phoneticPr fontId="3" type="noConversion"/>
  </si>
  <si>
    <t>U362</t>
    <phoneticPr fontId="3" type="noConversion"/>
  </si>
  <si>
    <t>U368</t>
    <phoneticPr fontId="3" type="noConversion"/>
  </si>
  <si>
    <t>U359</t>
    <phoneticPr fontId="3" type="noConversion"/>
  </si>
  <si>
    <t>U202</t>
    <phoneticPr fontId="3" type="noConversion"/>
  </si>
  <si>
    <t>U181</t>
    <phoneticPr fontId="3" type="noConversion"/>
  </si>
  <si>
    <t>U254</t>
    <phoneticPr fontId="3" type="noConversion"/>
  </si>
  <si>
    <t>U242</t>
    <phoneticPr fontId="3" type="noConversion"/>
  </si>
  <si>
    <t>U361</t>
    <phoneticPr fontId="3" type="noConversion"/>
  </si>
  <si>
    <t>U212</t>
    <phoneticPr fontId="3" type="noConversion"/>
  </si>
  <si>
    <t>U381</t>
    <phoneticPr fontId="3" type="noConversion"/>
  </si>
  <si>
    <t>U383</t>
    <phoneticPr fontId="3" type="noConversion"/>
  </si>
  <si>
    <t>U264</t>
    <phoneticPr fontId="3" type="noConversion"/>
  </si>
  <si>
    <t>U372</t>
    <phoneticPr fontId="3" type="noConversion"/>
  </si>
  <si>
    <t>U365</t>
    <phoneticPr fontId="3" type="noConversion"/>
  </si>
  <si>
    <t>U240</t>
    <phoneticPr fontId="3" type="noConversion"/>
  </si>
  <si>
    <t>U196</t>
    <phoneticPr fontId="3" type="noConversion"/>
  </si>
  <si>
    <t>U327</t>
    <phoneticPr fontId="3" type="noConversion"/>
  </si>
  <si>
    <t>U375</t>
    <phoneticPr fontId="3" type="noConversion"/>
  </si>
  <si>
    <t>U247</t>
    <phoneticPr fontId="3" type="noConversion"/>
  </si>
  <si>
    <t>U267</t>
    <phoneticPr fontId="3" type="noConversion"/>
  </si>
  <si>
    <t>U38</t>
    <phoneticPr fontId="3" type="noConversion"/>
  </si>
  <si>
    <t>U45</t>
    <phoneticPr fontId="3" type="noConversion"/>
  </si>
  <si>
    <t>U77</t>
    <phoneticPr fontId="3" type="noConversion"/>
  </si>
  <si>
    <t>U118</t>
    <phoneticPr fontId="3" type="noConversion"/>
  </si>
  <si>
    <t>U176</t>
    <phoneticPr fontId="3" type="noConversion"/>
  </si>
  <si>
    <t>U39</t>
    <phoneticPr fontId="3" type="noConversion"/>
  </si>
  <si>
    <t>U132</t>
    <phoneticPr fontId="3" type="noConversion"/>
  </si>
  <si>
    <t>U105</t>
    <phoneticPr fontId="3" type="noConversion"/>
  </si>
  <si>
    <t>U65</t>
    <phoneticPr fontId="3" type="noConversion"/>
  </si>
  <si>
    <t>U78</t>
    <phoneticPr fontId="3" type="noConversion"/>
  </si>
  <si>
    <t>U165</t>
    <phoneticPr fontId="3" type="noConversion"/>
  </si>
  <si>
    <t>U184</t>
    <phoneticPr fontId="3" type="noConversion"/>
  </si>
  <si>
    <t>U172</t>
    <phoneticPr fontId="3" type="noConversion"/>
  </si>
  <si>
    <t>U117</t>
    <phoneticPr fontId="3" type="noConversion"/>
  </si>
  <si>
    <t>U61</t>
    <phoneticPr fontId="3" type="noConversion"/>
  </si>
  <si>
    <t>U62</t>
    <phoneticPr fontId="3" type="noConversion"/>
  </si>
  <si>
    <t>U94</t>
    <phoneticPr fontId="3" type="noConversion"/>
  </si>
  <si>
    <t>U330</t>
    <phoneticPr fontId="3" type="noConversion"/>
  </si>
  <si>
    <t>U127</t>
    <phoneticPr fontId="3" type="noConversion"/>
  </si>
  <si>
    <t>U249</t>
    <phoneticPr fontId="3" type="noConversion"/>
  </si>
  <si>
    <t>U380</t>
    <phoneticPr fontId="3" type="noConversion"/>
  </si>
  <si>
    <t>U373</t>
    <phoneticPr fontId="3" type="noConversion"/>
  </si>
  <si>
    <t>U346</t>
    <phoneticPr fontId="3" type="noConversion"/>
  </si>
  <si>
    <t>U261</t>
    <phoneticPr fontId="3" type="noConversion"/>
  </si>
  <si>
    <t>U358</t>
    <phoneticPr fontId="3" type="noConversion"/>
  </si>
  <si>
    <t>U348</t>
    <phoneticPr fontId="3" type="noConversion"/>
  </si>
  <si>
    <t>U125</t>
    <phoneticPr fontId="3" type="noConversion"/>
  </si>
  <si>
    <t>U69</t>
    <phoneticPr fontId="3" type="noConversion"/>
  </si>
  <si>
    <t>U85</t>
    <phoneticPr fontId="3" type="noConversion"/>
  </si>
  <si>
    <t>U300</t>
    <phoneticPr fontId="3" type="noConversion"/>
  </si>
  <si>
    <t>U141</t>
    <phoneticPr fontId="3" type="noConversion"/>
  </si>
  <si>
    <t>U46</t>
    <phoneticPr fontId="3" type="noConversion"/>
  </si>
  <si>
    <t>U138</t>
    <phoneticPr fontId="3" type="noConversion"/>
  </si>
  <si>
    <t>U110</t>
    <phoneticPr fontId="3" type="noConversion"/>
  </si>
  <si>
    <t>U161</t>
    <phoneticPr fontId="3" type="noConversion"/>
  </si>
  <si>
    <t>U182</t>
    <phoneticPr fontId="3" type="noConversion"/>
  </si>
  <si>
    <t>U98</t>
    <phoneticPr fontId="3" type="noConversion"/>
  </si>
  <si>
    <t>U91</t>
    <phoneticPr fontId="3" type="noConversion"/>
  </si>
  <si>
    <t>U231</t>
    <phoneticPr fontId="3" type="noConversion"/>
  </si>
  <si>
    <t>U169</t>
    <phoneticPr fontId="3" type="noConversion"/>
  </si>
  <si>
    <t>U168</t>
    <phoneticPr fontId="3" type="noConversion"/>
  </si>
  <si>
    <t>U76</t>
    <phoneticPr fontId="3" type="noConversion"/>
  </si>
  <si>
    <t>U179</t>
    <phoneticPr fontId="3" type="noConversion"/>
  </si>
  <si>
    <t>U145</t>
    <phoneticPr fontId="3" type="noConversion"/>
  </si>
  <si>
    <t>U58</t>
    <phoneticPr fontId="3" type="noConversion"/>
  </si>
  <si>
    <t>U4</t>
    <phoneticPr fontId="3" type="noConversion"/>
  </si>
  <si>
    <t>U75</t>
    <phoneticPr fontId="3" type="noConversion"/>
  </si>
  <si>
    <t>U48</t>
    <phoneticPr fontId="3" type="noConversion"/>
  </si>
  <si>
    <t>U72</t>
    <phoneticPr fontId="3" type="noConversion"/>
  </si>
  <si>
    <t>U5</t>
    <phoneticPr fontId="3" type="noConversion"/>
  </si>
  <si>
    <t>U44</t>
    <phoneticPr fontId="3" type="noConversion"/>
  </si>
  <si>
    <t>U278</t>
    <phoneticPr fontId="3" type="noConversion"/>
  </si>
  <si>
    <t>U120</t>
    <phoneticPr fontId="3" type="noConversion"/>
  </si>
  <si>
    <t>U109</t>
    <phoneticPr fontId="3" type="noConversion"/>
  </si>
  <si>
    <t>U121</t>
    <phoneticPr fontId="3" type="noConversion"/>
  </si>
  <si>
    <t>U73</t>
    <phoneticPr fontId="3" type="noConversion"/>
  </si>
  <si>
    <t>U37</t>
    <phoneticPr fontId="3" type="noConversion"/>
  </si>
  <si>
    <t>U103</t>
    <phoneticPr fontId="3" type="noConversion"/>
  </si>
  <si>
    <t>U67</t>
    <phoneticPr fontId="3" type="noConversion"/>
  </si>
  <si>
    <t>U166</t>
    <phoneticPr fontId="3" type="noConversion"/>
  </si>
  <si>
    <t>U116</t>
    <phoneticPr fontId="3" type="noConversion"/>
  </si>
  <si>
    <t>U111</t>
    <phoneticPr fontId="3" type="noConversion"/>
  </si>
  <si>
    <t>U83</t>
    <phoneticPr fontId="3" type="noConversion"/>
  </si>
  <si>
    <t>U114</t>
    <phoneticPr fontId="3" type="noConversion"/>
  </si>
  <si>
    <t>U56</t>
    <phoneticPr fontId="3" type="noConversion"/>
  </si>
  <si>
    <t>U82</t>
    <phoneticPr fontId="3" type="noConversion"/>
  </si>
  <si>
    <t>U99</t>
    <phoneticPr fontId="3" type="noConversion"/>
  </si>
  <si>
    <t>U3</t>
    <phoneticPr fontId="3" type="noConversion"/>
  </si>
  <si>
    <t>U23</t>
    <phoneticPr fontId="3" type="noConversion"/>
  </si>
  <si>
    <t>U18</t>
    <phoneticPr fontId="3" type="noConversion"/>
  </si>
  <si>
    <t>U256</t>
    <phoneticPr fontId="3" type="noConversion"/>
  </si>
  <si>
    <t>U186</t>
    <phoneticPr fontId="3" type="noConversion"/>
  </si>
  <si>
    <t>U195</t>
    <phoneticPr fontId="3" type="noConversion"/>
  </si>
  <si>
    <t>U336</t>
    <phoneticPr fontId="3" type="noConversion"/>
  </si>
  <si>
    <t>U344</t>
    <phoneticPr fontId="3" type="noConversion"/>
  </si>
  <si>
    <t>U328</t>
    <phoneticPr fontId="3" type="noConversion"/>
  </si>
  <si>
    <t>U337</t>
    <phoneticPr fontId="3" type="noConversion"/>
  </si>
  <si>
    <t>U331</t>
    <phoneticPr fontId="3" type="noConversion"/>
  </si>
  <si>
    <t>U400</t>
    <phoneticPr fontId="3" type="noConversion"/>
  </si>
  <si>
    <t>U388</t>
    <phoneticPr fontId="3" type="noConversion"/>
  </si>
  <si>
    <t>U213</t>
    <phoneticPr fontId="3" type="noConversion"/>
  </si>
  <si>
    <t>U311</t>
    <phoneticPr fontId="3" type="noConversion"/>
  </si>
  <si>
    <t>U93</t>
    <phoneticPr fontId="3" type="noConversion"/>
  </si>
  <si>
    <t>U320</t>
    <phoneticPr fontId="3" type="noConversion"/>
  </si>
  <si>
    <t>U187</t>
    <phoneticPr fontId="3" type="noConversion"/>
  </si>
  <si>
    <t>U317</t>
    <phoneticPr fontId="3" type="noConversion"/>
  </si>
  <si>
    <t>Conc</t>
    <phoneticPr fontId="3" type="noConversion"/>
  </si>
  <si>
    <t>Abs</t>
    <phoneticPr fontId="3" type="noConversion"/>
  </si>
  <si>
    <t>sampleID</t>
    <phoneticPr fontId="3" type="noConversion"/>
  </si>
  <si>
    <t>Abs880</t>
    <phoneticPr fontId="3" type="noConversion"/>
  </si>
  <si>
    <t>Conc.ugL</t>
    <phoneticPr fontId="3" type="noConversion"/>
  </si>
  <si>
    <t>U292</t>
    <phoneticPr fontId="3" type="noConversion"/>
  </si>
  <si>
    <t>U295</t>
    <phoneticPr fontId="3" type="noConversion"/>
  </si>
  <si>
    <t>U304</t>
    <phoneticPr fontId="3" type="noConversion"/>
  </si>
  <si>
    <t>U286</t>
    <phoneticPr fontId="3" type="noConversion"/>
  </si>
  <si>
    <t>U280</t>
    <phoneticPr fontId="3" type="noConversion"/>
  </si>
  <si>
    <t>U154</t>
    <phoneticPr fontId="3" type="noConversion"/>
  </si>
  <si>
    <t>U266</t>
    <phoneticPr fontId="3" type="noConversion"/>
  </si>
  <si>
    <t>U283</t>
    <phoneticPr fontId="3" type="noConversion"/>
  </si>
  <si>
    <t>U294</t>
    <phoneticPr fontId="3" type="noConversion"/>
  </si>
  <si>
    <t>U279</t>
    <phoneticPr fontId="3" type="noConversion"/>
  </si>
  <si>
    <t>U193</t>
    <phoneticPr fontId="3" type="noConversion"/>
  </si>
  <si>
    <t>U272</t>
    <phoneticPr fontId="3" type="noConversion"/>
  </si>
  <si>
    <t>U297</t>
    <phoneticPr fontId="3" type="noConversion"/>
  </si>
  <si>
    <t>U290</t>
    <phoneticPr fontId="3" type="noConversion"/>
  </si>
  <si>
    <t>U289</t>
    <phoneticPr fontId="3" type="noConversion"/>
  </si>
  <si>
    <t>U299</t>
    <phoneticPr fontId="3" type="noConversion"/>
  </si>
  <si>
    <t>U204</t>
    <phoneticPr fontId="3" type="noConversion"/>
  </si>
  <si>
    <t>U148</t>
    <phoneticPr fontId="3" type="noConversion"/>
  </si>
  <si>
    <t>U142</t>
    <phoneticPr fontId="3" type="noConversion"/>
  </si>
  <si>
    <t>U100</t>
    <phoneticPr fontId="3" type="noConversion"/>
  </si>
  <si>
    <t>U42</t>
    <phoneticPr fontId="3" type="noConversion"/>
  </si>
  <si>
    <t>U97</t>
    <phoneticPr fontId="3" type="noConversion"/>
  </si>
  <si>
    <t>U271</t>
    <phoneticPr fontId="3" type="noConversion"/>
  </si>
  <si>
    <t>U167</t>
    <phoneticPr fontId="3" type="noConversion"/>
  </si>
  <si>
    <t>U173</t>
    <phoneticPr fontId="3" type="noConversion"/>
  </si>
  <si>
    <t>U34</t>
    <phoneticPr fontId="3" type="noConversion"/>
  </si>
  <si>
    <t>U101</t>
    <phoneticPr fontId="3" type="noConversion"/>
  </si>
  <si>
    <t>U175</t>
    <phoneticPr fontId="3" type="noConversion"/>
  </si>
  <si>
    <t>U139</t>
    <phoneticPr fontId="3" type="noConversion"/>
  </si>
  <si>
    <t>U171</t>
    <phoneticPr fontId="3" type="noConversion"/>
  </si>
  <si>
    <t>U66</t>
    <phoneticPr fontId="3" type="noConversion"/>
  </si>
  <si>
    <t>U30</t>
    <phoneticPr fontId="3" type="noConversion"/>
  </si>
  <si>
    <t>U9</t>
    <phoneticPr fontId="3" type="noConversion"/>
  </si>
  <si>
    <t>U339</t>
    <phoneticPr fontId="3" type="noConversion"/>
  </si>
  <si>
    <t>U324</t>
    <phoneticPr fontId="3" type="noConversion"/>
  </si>
  <si>
    <t>U200</t>
    <phoneticPr fontId="3" type="noConversion"/>
  </si>
  <si>
    <t>U345</t>
    <phoneticPr fontId="3" type="noConversion"/>
  </si>
  <si>
    <t>U246</t>
    <phoneticPr fontId="3" type="noConversion"/>
  </si>
  <si>
    <t>U223</t>
    <phoneticPr fontId="3" type="noConversion"/>
  </si>
  <si>
    <t>U239</t>
    <phoneticPr fontId="3" type="noConversion"/>
  </si>
  <si>
    <t>U384</t>
    <phoneticPr fontId="3" type="noConversion"/>
  </si>
  <si>
    <t>U225</t>
    <phoneticPr fontId="3" type="noConversion"/>
  </si>
  <si>
    <t>U333</t>
    <phoneticPr fontId="3" type="noConversion"/>
  </si>
  <si>
    <t>U226</t>
    <phoneticPr fontId="3" type="noConversion"/>
  </si>
  <si>
    <t>U329</t>
    <phoneticPr fontId="3" type="noConversion"/>
  </si>
  <si>
    <t>U253</t>
    <phoneticPr fontId="3" type="noConversion"/>
  </si>
  <si>
    <t>U379</t>
    <phoneticPr fontId="3" type="noConversion"/>
  </si>
  <si>
    <t>U363</t>
    <phoneticPr fontId="3" type="noConversion"/>
  </si>
  <si>
    <t>U189</t>
    <phoneticPr fontId="3" type="noConversion"/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</si>
</sst>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"/>
    <numFmt numFmtId="165" formatCode="yyyy\-mm\-dd"/>
  </numFmts>
  <fonts count="4"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582594041724166"/>
                  <c:y val="-0.0848883227831815"/>
                </c:manualLayout>
              </c:layout>
              <c:numFmt formatCode="General" sourceLinked="0"/>
            </c:trendlineLbl>
          </c:trendline>
          <c:xVal>
            <c:numRef>
              <c:f>'SC 10-10-14'!$B$2:$B$7</c:f>
              <c:numCache>
                <c:formatCode>General</c:formatCode>
                <c:ptCount val="6"/>
                <c:pt idx="0">
                  <c:v>0.062</c:v>
                </c:pt>
                <c:pt idx="1">
                  <c:v>0.072</c:v>
                </c:pt>
                <c:pt idx="2">
                  <c:v>0.203</c:v>
                </c:pt>
                <c:pt idx="3">
                  <c:v>0.349</c:v>
                </c:pt>
                <c:pt idx="4">
                  <c:v>0.632</c:v>
                </c:pt>
                <c:pt idx="5">
                  <c:v>1.29</c:v>
                </c:pt>
              </c:numCache>
            </c:numRef>
          </c:xVal>
          <c:yVal>
            <c:numRef>
              <c:f>'SC 10-10-14'!$A$2:$A$7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25.0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</c:numCache>
            </c:numRef>
          </c:yVal>
        </c:ser>
        <c:axId val="282635112"/>
        <c:axId val="282638056"/>
      </c:scatterChart>
      <c:valAx>
        <c:axId val="282635112"/>
        <c:scaling>
          <c:orientation val="minMax"/>
        </c:scaling>
        <c:axPos val="b"/>
        <c:numFmt formatCode="General" sourceLinked="1"/>
        <c:tickLblPos val="nextTo"/>
        <c:crossAx val="282638056"/>
        <c:crosses val="autoZero"/>
        <c:crossBetween val="midCat"/>
      </c:valAx>
      <c:valAx>
        <c:axId val="282638056"/>
        <c:scaling>
          <c:orientation val="minMax"/>
        </c:scaling>
        <c:axPos val="l"/>
        <c:numFmt formatCode="General" sourceLinked="1"/>
        <c:tickLblPos val="nextTo"/>
        <c:crossAx val="282635112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55791557305337"/>
                  <c:y val="-0.00221638961796442"/>
                </c:manualLayout>
              </c:layout>
              <c:numFmt formatCode="General" sourceLinked="0"/>
            </c:trendlineLbl>
          </c:trendline>
          <c:xVal>
            <c:numRef>
              <c:f>'SC 12-12-14'!$B$1:$B$7</c:f>
              <c:numCache>
                <c:formatCode>General</c:formatCode>
                <c:ptCount val="7"/>
                <c:pt idx="0">
                  <c:v>0.063</c:v>
                </c:pt>
                <c:pt idx="1">
                  <c:v>0.095</c:v>
                </c:pt>
                <c:pt idx="3">
                  <c:v>0.2</c:v>
                </c:pt>
                <c:pt idx="5">
                  <c:v>0.77</c:v>
                </c:pt>
                <c:pt idx="6">
                  <c:v>1.302</c:v>
                </c:pt>
              </c:numCache>
            </c:numRef>
          </c:xVal>
          <c:yVal>
            <c:numRef>
              <c:f>'SC 12-12-14'!$A$1:$A$7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25.0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</c:numCache>
            </c:numRef>
          </c:yVal>
        </c:ser>
        <c:axId val="467070184"/>
        <c:axId val="467066904"/>
      </c:scatterChart>
      <c:valAx>
        <c:axId val="467070184"/>
        <c:scaling>
          <c:orientation val="minMax"/>
        </c:scaling>
        <c:axPos val="b"/>
        <c:numFmt formatCode="General" sourceLinked="1"/>
        <c:tickLblPos val="nextTo"/>
        <c:crossAx val="467066904"/>
        <c:crosses val="autoZero"/>
        <c:crossBetween val="midCat"/>
      </c:valAx>
      <c:valAx>
        <c:axId val="467066904"/>
        <c:scaling>
          <c:orientation val="minMax"/>
        </c:scaling>
        <c:axPos val="l"/>
        <c:numFmt formatCode="General" sourceLinked="1"/>
        <c:tickLblPos val="nextTo"/>
        <c:crossAx val="467070184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67251531058618"/>
                  <c:y val="0.057888597258676"/>
                </c:manualLayout>
              </c:layout>
              <c:numFmt formatCode="General" sourceLinked="0"/>
            </c:trendlineLbl>
          </c:trendline>
          <c:xVal>
            <c:numRef>
              <c:f>'SC 10-14-14'!$B$1:$B$7</c:f>
              <c:numCache>
                <c:formatCode>General</c:formatCode>
                <c:ptCount val="7"/>
                <c:pt idx="0">
                  <c:v>0.023</c:v>
                </c:pt>
                <c:pt idx="1">
                  <c:v>0.058</c:v>
                </c:pt>
                <c:pt idx="2">
                  <c:v>0.085</c:v>
                </c:pt>
                <c:pt idx="3">
                  <c:v>0.164</c:v>
                </c:pt>
                <c:pt idx="4">
                  <c:v>0.312</c:v>
                </c:pt>
                <c:pt idx="6">
                  <c:v>1.286</c:v>
                </c:pt>
              </c:numCache>
            </c:numRef>
          </c:xVal>
          <c:yVal>
            <c:numRef>
              <c:f>'SC 10-14-14'!$A$1:$A$7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25.0</c:v>
                </c:pt>
                <c:pt idx="4">
                  <c:v>50.0</c:v>
                </c:pt>
                <c:pt idx="6">
                  <c:v>200.0</c:v>
                </c:pt>
              </c:numCache>
            </c:numRef>
          </c:yVal>
        </c:ser>
        <c:axId val="282668312"/>
        <c:axId val="282671256"/>
      </c:scatterChart>
      <c:valAx>
        <c:axId val="282668312"/>
        <c:scaling>
          <c:orientation val="minMax"/>
        </c:scaling>
        <c:axPos val="b"/>
        <c:numFmt formatCode="General" sourceLinked="1"/>
        <c:tickLblPos val="nextTo"/>
        <c:crossAx val="282671256"/>
        <c:crosses val="autoZero"/>
        <c:crossBetween val="midCat"/>
      </c:valAx>
      <c:valAx>
        <c:axId val="282671256"/>
        <c:scaling>
          <c:orientation val="minMax"/>
        </c:scaling>
        <c:axPos val="l"/>
        <c:numFmt formatCode="General" sourceLinked="1"/>
        <c:tickLblPos val="nextTo"/>
        <c:crossAx val="282668312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92917104111986"/>
                  <c:y val="0.027169728783902"/>
                </c:manualLayout>
              </c:layout>
              <c:numFmt formatCode="General" sourceLinked="0"/>
            </c:trendlineLbl>
          </c:trendline>
          <c:xVal>
            <c:numRef>
              <c:f>'SC 11-4-14'!$B$1:$B$7</c:f>
              <c:numCache>
                <c:formatCode>General</c:formatCode>
                <c:ptCount val="7"/>
                <c:pt idx="0">
                  <c:v>0.075</c:v>
                </c:pt>
                <c:pt idx="1">
                  <c:v>0.098</c:v>
                </c:pt>
                <c:pt idx="2">
                  <c:v>0.127</c:v>
                </c:pt>
                <c:pt idx="3">
                  <c:v>0.232</c:v>
                </c:pt>
                <c:pt idx="4">
                  <c:v>0.364</c:v>
                </c:pt>
                <c:pt idx="5">
                  <c:v>0.655</c:v>
                </c:pt>
                <c:pt idx="6">
                  <c:v>1.338</c:v>
                </c:pt>
              </c:numCache>
            </c:numRef>
          </c:xVal>
          <c:yVal>
            <c:numRef>
              <c:f>'SC 11-4-14'!$A$1:$A$7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25.0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</c:numCache>
            </c:numRef>
          </c:yVal>
        </c:ser>
        <c:axId val="282707720"/>
        <c:axId val="282710664"/>
      </c:scatterChart>
      <c:valAx>
        <c:axId val="282707720"/>
        <c:scaling>
          <c:orientation val="minMax"/>
        </c:scaling>
        <c:axPos val="b"/>
        <c:numFmt formatCode="General" sourceLinked="1"/>
        <c:tickLblPos val="nextTo"/>
        <c:crossAx val="282710664"/>
        <c:crosses val="autoZero"/>
        <c:crossBetween val="midCat"/>
      </c:valAx>
      <c:valAx>
        <c:axId val="282710664"/>
        <c:scaling>
          <c:orientation val="minMax"/>
        </c:scaling>
        <c:axPos val="l"/>
        <c:numFmt formatCode="General" sourceLinked="1"/>
        <c:tickLblPos val="nextTo"/>
        <c:crossAx val="282707720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34937445319335"/>
                  <c:y val="0.00896908719743365"/>
                </c:manualLayout>
              </c:layout>
              <c:numFmt formatCode="General" sourceLinked="0"/>
            </c:trendlineLbl>
          </c:trendline>
          <c:xVal>
            <c:numRef>
              <c:f>'SC 11-13-14'!$B$1:$B$7</c:f>
              <c:numCache>
                <c:formatCode>General</c:formatCode>
                <c:ptCount val="7"/>
                <c:pt idx="0">
                  <c:v>0.026</c:v>
                </c:pt>
                <c:pt idx="1">
                  <c:v>0.099</c:v>
                </c:pt>
                <c:pt idx="2">
                  <c:v>0.105</c:v>
                </c:pt>
                <c:pt idx="3">
                  <c:v>0.18</c:v>
                </c:pt>
                <c:pt idx="4">
                  <c:v>0.327</c:v>
                </c:pt>
                <c:pt idx="5">
                  <c:v>0.634</c:v>
                </c:pt>
                <c:pt idx="6">
                  <c:v>1.167</c:v>
                </c:pt>
              </c:numCache>
            </c:numRef>
          </c:xVal>
          <c:yVal>
            <c:numRef>
              <c:f>'SC 11-13-14'!$A$1:$A$7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25.0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</c:numCache>
            </c:numRef>
          </c:yVal>
        </c:ser>
        <c:axId val="282744936"/>
        <c:axId val="282747880"/>
      </c:scatterChart>
      <c:valAx>
        <c:axId val="282744936"/>
        <c:scaling>
          <c:orientation val="minMax"/>
        </c:scaling>
        <c:axPos val="b"/>
        <c:numFmt formatCode="General" sourceLinked="1"/>
        <c:tickLblPos val="nextTo"/>
        <c:crossAx val="282747880"/>
        <c:crosses val="autoZero"/>
        <c:crossBetween val="midCat"/>
      </c:valAx>
      <c:valAx>
        <c:axId val="282747880"/>
        <c:scaling>
          <c:orientation val="minMax"/>
        </c:scaling>
        <c:axPos val="l"/>
        <c:numFmt formatCode="General" sourceLinked="1"/>
        <c:tickLblPos val="nextTo"/>
        <c:crossAx val="282744936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5219597550306"/>
                  <c:y val="0.00748505395158938"/>
                </c:manualLayout>
              </c:layout>
              <c:numFmt formatCode="General" sourceLinked="0"/>
            </c:trendlineLbl>
          </c:trendline>
          <c:xVal>
            <c:numRef>
              <c:f>'SC 11-15-14'!$B$1:$B$7</c:f>
              <c:numCache>
                <c:formatCode>General</c:formatCode>
                <c:ptCount val="7"/>
                <c:pt idx="0">
                  <c:v>0.097</c:v>
                </c:pt>
                <c:pt idx="1">
                  <c:v>0.125</c:v>
                </c:pt>
                <c:pt idx="2">
                  <c:v>0.152</c:v>
                </c:pt>
                <c:pt idx="3">
                  <c:v>0.242</c:v>
                </c:pt>
                <c:pt idx="4">
                  <c:v>0.395</c:v>
                </c:pt>
                <c:pt idx="5">
                  <c:v>0.716</c:v>
                </c:pt>
                <c:pt idx="6">
                  <c:v>1.421</c:v>
                </c:pt>
              </c:numCache>
            </c:numRef>
          </c:xVal>
          <c:yVal>
            <c:numRef>
              <c:f>'SC 11-15-14'!$A$1:$A$7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25.0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</c:numCache>
            </c:numRef>
          </c:yVal>
        </c:ser>
        <c:axId val="282782296"/>
        <c:axId val="282785240"/>
      </c:scatterChart>
      <c:valAx>
        <c:axId val="282782296"/>
        <c:scaling>
          <c:orientation val="minMax"/>
        </c:scaling>
        <c:axPos val="b"/>
        <c:numFmt formatCode="General" sourceLinked="1"/>
        <c:tickLblPos val="nextTo"/>
        <c:crossAx val="282785240"/>
        <c:crosses val="autoZero"/>
        <c:crossBetween val="midCat"/>
      </c:valAx>
      <c:valAx>
        <c:axId val="282785240"/>
        <c:scaling>
          <c:orientation val="minMax"/>
        </c:scaling>
        <c:axPos val="l"/>
        <c:numFmt formatCode="General" sourceLinked="1"/>
        <c:tickLblPos val="nextTo"/>
        <c:crossAx val="282782296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19153324584427"/>
                  <c:y val="0.040799795858851"/>
                </c:manualLayout>
              </c:layout>
              <c:numFmt formatCode="General" sourceLinked="0"/>
            </c:trendlineLbl>
          </c:trendline>
          <c:xVal>
            <c:numRef>
              <c:f>'SC 11-17-14'!$B$1:$B$7</c:f>
              <c:numCache>
                <c:formatCode>General</c:formatCode>
                <c:ptCount val="7"/>
                <c:pt idx="0">
                  <c:v>0.029</c:v>
                </c:pt>
                <c:pt idx="1">
                  <c:v>0.056</c:v>
                </c:pt>
                <c:pt idx="2">
                  <c:v>0.088</c:v>
                </c:pt>
                <c:pt idx="3">
                  <c:v>0.213</c:v>
                </c:pt>
                <c:pt idx="4">
                  <c:v>0.323</c:v>
                </c:pt>
                <c:pt idx="5">
                  <c:v>0.662</c:v>
                </c:pt>
                <c:pt idx="6">
                  <c:v>1.335</c:v>
                </c:pt>
              </c:numCache>
            </c:numRef>
          </c:xVal>
          <c:yVal>
            <c:numRef>
              <c:f>'SC 11-17-14'!$A$1:$A$7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25.0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</c:numCache>
            </c:numRef>
          </c:yVal>
        </c:ser>
        <c:axId val="282819864"/>
        <c:axId val="282822808"/>
      </c:scatterChart>
      <c:valAx>
        <c:axId val="282819864"/>
        <c:scaling>
          <c:orientation val="minMax"/>
        </c:scaling>
        <c:axPos val="b"/>
        <c:numFmt formatCode="General" sourceLinked="1"/>
        <c:tickLblPos val="nextTo"/>
        <c:crossAx val="282822808"/>
        <c:crosses val="autoZero"/>
        <c:crossBetween val="midCat"/>
      </c:valAx>
      <c:valAx>
        <c:axId val="282822808"/>
        <c:scaling>
          <c:orientation val="minMax"/>
        </c:scaling>
        <c:axPos val="l"/>
        <c:numFmt formatCode="General" sourceLinked="1"/>
        <c:tickLblPos val="nextTo"/>
        <c:crossAx val="282819864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79575240594926"/>
                  <c:y val="-0.0425561388159813"/>
                </c:manualLayout>
              </c:layout>
              <c:numFmt formatCode="General" sourceLinked="0"/>
            </c:trendlineLbl>
          </c:trendline>
          <c:xVal>
            <c:numRef>
              <c:f>'SC 11-24-14'!$B$1:$B$7</c:f>
              <c:numCache>
                <c:formatCode>General</c:formatCode>
                <c:ptCount val="7"/>
                <c:pt idx="0">
                  <c:v>0.033</c:v>
                </c:pt>
                <c:pt idx="1">
                  <c:v>0.044</c:v>
                </c:pt>
                <c:pt idx="2">
                  <c:v>0.071</c:v>
                </c:pt>
                <c:pt idx="3">
                  <c:v>0.271</c:v>
                </c:pt>
                <c:pt idx="4">
                  <c:v>0.312</c:v>
                </c:pt>
                <c:pt idx="5">
                  <c:v>0.59</c:v>
                </c:pt>
                <c:pt idx="6">
                  <c:v>1.245</c:v>
                </c:pt>
              </c:numCache>
            </c:numRef>
          </c:xVal>
          <c:yVal>
            <c:numRef>
              <c:f>'SC 11-24-14'!$A$1:$A$7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25.0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</c:numCache>
            </c:numRef>
          </c:yVal>
        </c:ser>
        <c:axId val="282857224"/>
        <c:axId val="282860168"/>
      </c:scatterChart>
      <c:valAx>
        <c:axId val="282857224"/>
        <c:scaling>
          <c:orientation val="minMax"/>
        </c:scaling>
        <c:axPos val="b"/>
        <c:numFmt formatCode="General" sourceLinked="1"/>
        <c:tickLblPos val="nextTo"/>
        <c:crossAx val="282860168"/>
        <c:crosses val="autoZero"/>
        <c:crossBetween val="midCat"/>
      </c:valAx>
      <c:valAx>
        <c:axId val="282860168"/>
        <c:scaling>
          <c:orientation val="minMax"/>
        </c:scaling>
        <c:axPos val="l"/>
        <c:numFmt formatCode="General" sourceLinked="1"/>
        <c:tickLblPos val="nextTo"/>
        <c:crossAx val="282857224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089604111986"/>
                  <c:y val="-0.00188028579760863"/>
                </c:manualLayout>
              </c:layout>
              <c:numFmt formatCode="General" sourceLinked="0"/>
            </c:trendlineLbl>
          </c:trendline>
          <c:xVal>
            <c:numRef>
              <c:f>'SC 12-2-14'!$B$1:$B$7</c:f>
              <c:numCache>
                <c:formatCode>General</c:formatCode>
                <c:ptCount val="7"/>
                <c:pt idx="0">
                  <c:v>0.029</c:v>
                </c:pt>
                <c:pt idx="1">
                  <c:v>0.04</c:v>
                </c:pt>
                <c:pt idx="2">
                  <c:v>0.071</c:v>
                </c:pt>
                <c:pt idx="3">
                  <c:v>0.16</c:v>
                </c:pt>
                <c:pt idx="4">
                  <c:v>0.324</c:v>
                </c:pt>
                <c:pt idx="5">
                  <c:v>0.659</c:v>
                </c:pt>
                <c:pt idx="6">
                  <c:v>1.281</c:v>
                </c:pt>
              </c:numCache>
            </c:numRef>
          </c:xVal>
          <c:yVal>
            <c:numRef>
              <c:f>'SC 12-2-14'!$A$1:$A$7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25.0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</c:numCache>
            </c:numRef>
          </c:yVal>
        </c:ser>
        <c:axId val="276468440"/>
        <c:axId val="276463784"/>
      </c:scatterChart>
      <c:valAx>
        <c:axId val="276468440"/>
        <c:scaling>
          <c:orientation val="minMax"/>
        </c:scaling>
        <c:axPos val="b"/>
        <c:numFmt formatCode="General" sourceLinked="1"/>
        <c:tickLblPos val="nextTo"/>
        <c:crossAx val="276463784"/>
        <c:crosses val="autoZero"/>
        <c:crossBetween val="midCat"/>
      </c:valAx>
      <c:valAx>
        <c:axId val="276463784"/>
        <c:scaling>
          <c:orientation val="minMax"/>
        </c:scaling>
        <c:axPos val="l"/>
        <c:numFmt formatCode="General" sourceLinked="1"/>
        <c:tickLblPos val="nextTo"/>
        <c:crossAx val="276468440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14515966754156"/>
                  <c:y val="0.0113932633420822"/>
                </c:manualLayout>
              </c:layout>
              <c:numFmt formatCode="General" sourceLinked="0"/>
            </c:trendlineLbl>
          </c:trendline>
          <c:xVal>
            <c:numRef>
              <c:f>'SC 12-5-14'!$B$1:$B$7</c:f>
              <c:numCache>
                <c:formatCode>General</c:formatCode>
                <c:ptCount val="7"/>
                <c:pt idx="0">
                  <c:v>0.013</c:v>
                </c:pt>
                <c:pt idx="1">
                  <c:v>0.044</c:v>
                </c:pt>
                <c:pt idx="2">
                  <c:v>0.091</c:v>
                </c:pt>
                <c:pt idx="3">
                  <c:v>0.206</c:v>
                </c:pt>
                <c:pt idx="4">
                  <c:v>0.359</c:v>
                </c:pt>
                <c:pt idx="5">
                  <c:v>0.657</c:v>
                </c:pt>
                <c:pt idx="6">
                  <c:v>1.281</c:v>
                </c:pt>
              </c:numCache>
            </c:numRef>
          </c:xVal>
          <c:yVal>
            <c:numRef>
              <c:f>'SC 12-5-14'!$A$1:$A$7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25.0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</c:numCache>
            </c:numRef>
          </c:yVal>
        </c:ser>
        <c:axId val="276600232"/>
        <c:axId val="276603176"/>
      </c:scatterChart>
      <c:valAx>
        <c:axId val="276600232"/>
        <c:scaling>
          <c:orientation val="minMax"/>
        </c:scaling>
        <c:axPos val="b"/>
        <c:numFmt formatCode="General" sourceLinked="1"/>
        <c:tickLblPos val="nextTo"/>
        <c:crossAx val="276603176"/>
        <c:crosses val="autoZero"/>
        <c:crossBetween val="midCat"/>
      </c:valAx>
      <c:valAx>
        <c:axId val="276603176"/>
        <c:scaling>
          <c:orientation val="minMax"/>
        </c:scaling>
        <c:axPos val="l"/>
        <c:numFmt formatCode="General" sourceLinked="1"/>
        <c:tickLblPos val="nextTo"/>
        <c:crossAx val="276600232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3</xdr:row>
      <xdr:rowOff>25400</xdr:rowOff>
    </xdr:from>
    <xdr:to>
      <xdr:col>11</xdr:col>
      <xdr:colOff>152400</xdr:colOff>
      <xdr:row>26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11</xdr:row>
      <xdr:rowOff>63500</xdr:rowOff>
    </xdr:from>
    <xdr:to>
      <xdr:col>9</xdr:col>
      <xdr:colOff>469900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10</xdr:row>
      <xdr:rowOff>12700</xdr:rowOff>
    </xdr:from>
    <xdr:to>
      <xdr:col>9</xdr:col>
      <xdr:colOff>469900</xdr:colOff>
      <xdr:row>26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11</xdr:row>
      <xdr:rowOff>63500</xdr:rowOff>
    </xdr:from>
    <xdr:to>
      <xdr:col>9</xdr:col>
      <xdr:colOff>469900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11</xdr:row>
      <xdr:rowOff>63500</xdr:rowOff>
    </xdr:from>
    <xdr:to>
      <xdr:col>9</xdr:col>
      <xdr:colOff>469900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11</xdr:row>
      <xdr:rowOff>63500</xdr:rowOff>
    </xdr:from>
    <xdr:to>
      <xdr:col>9</xdr:col>
      <xdr:colOff>469900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11</xdr:row>
      <xdr:rowOff>63500</xdr:rowOff>
    </xdr:from>
    <xdr:to>
      <xdr:col>9</xdr:col>
      <xdr:colOff>469900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11</xdr:row>
      <xdr:rowOff>63500</xdr:rowOff>
    </xdr:from>
    <xdr:to>
      <xdr:col>9</xdr:col>
      <xdr:colOff>469900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11</xdr:row>
      <xdr:rowOff>63500</xdr:rowOff>
    </xdr:from>
    <xdr:to>
      <xdr:col>9</xdr:col>
      <xdr:colOff>469900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11</xdr:row>
      <xdr:rowOff>63500</xdr:rowOff>
    </xdr:from>
    <xdr:to>
      <xdr:col>9</xdr:col>
      <xdr:colOff>469900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406"/>
  <sheetViews>
    <sheetView tabSelected="1" workbookViewId="0">
      <pane ySplit="520" topLeftCell="A364" activePane="bottomLeft"/>
      <selection activeCell="E1" sqref="E1"/>
      <selection pane="bottomLeft" activeCell="E410" sqref="E410"/>
    </sheetView>
  </sheetViews>
  <sheetFormatPr baseColWidth="10" defaultRowHeight="13"/>
  <sheetData>
    <row r="1" spans="1:5">
      <c r="A1" s="1" t="s">
        <v>362</v>
      </c>
      <c r="B1" s="1" t="s">
        <v>15</v>
      </c>
      <c r="C1" s="1" t="s">
        <v>363</v>
      </c>
      <c r="D1" s="1" t="s">
        <v>364</v>
      </c>
      <c r="E1" s="10" t="s">
        <v>55</v>
      </c>
    </row>
    <row r="2" spans="1:5">
      <c r="A2" t="s">
        <v>365</v>
      </c>
      <c r="B2" s="2">
        <v>40460</v>
      </c>
      <c r="C2">
        <v>0.17100000000000001</v>
      </c>
      <c r="D2" s="3">
        <f>159.02*'raw data'!C2-4.1218</f>
        <v>23.070620000000005</v>
      </c>
    </row>
    <row r="3" spans="1:5">
      <c r="A3" t="s">
        <v>366</v>
      </c>
      <c r="B3" s="2">
        <v>40460</v>
      </c>
      <c r="C3">
        <v>0.39900000000000002</v>
      </c>
      <c r="D3" s="3">
        <f>159.02*'raw data'!C3-4.1218</f>
        <v>59.327180000000006</v>
      </c>
    </row>
    <row r="4" spans="1:5">
      <c r="A4" t="s">
        <v>367</v>
      </c>
      <c r="B4" s="2">
        <v>40460</v>
      </c>
      <c r="C4">
        <v>0.216</v>
      </c>
      <c r="D4" s="3">
        <f>159.02*'raw data'!C4-4.1218</f>
        <v>30.226520000000001</v>
      </c>
    </row>
    <row r="5" spans="1:5">
      <c r="A5" t="s">
        <v>368</v>
      </c>
      <c r="B5" s="2">
        <v>40460</v>
      </c>
      <c r="C5">
        <v>0.24</v>
      </c>
      <c r="D5" s="3">
        <f>159.02*'raw data'!C5-4.1218</f>
        <v>34.042999999999999</v>
      </c>
    </row>
    <row r="6" spans="1:5">
      <c r="A6" t="s">
        <v>369</v>
      </c>
      <c r="B6" s="2">
        <v>40460</v>
      </c>
      <c r="C6">
        <v>0.46</v>
      </c>
      <c r="D6" s="3">
        <f>159.02*'raw data'!C6-4.1218</f>
        <v>69.0274</v>
      </c>
    </row>
    <row r="7" spans="1:5">
      <c r="A7" t="s">
        <v>370</v>
      </c>
      <c r="B7" s="2">
        <v>40460</v>
      </c>
      <c r="C7">
        <v>0.32</v>
      </c>
      <c r="D7" s="3">
        <f>159.02*'raw data'!C7-4.1218</f>
        <v>46.764600000000002</v>
      </c>
    </row>
    <row r="8" spans="1:5">
      <c r="A8" t="s">
        <v>371</v>
      </c>
      <c r="B8" s="2">
        <v>40460</v>
      </c>
      <c r="C8">
        <v>0.23599999999999999</v>
      </c>
      <c r="D8" s="3">
        <f>159.02*'raw data'!C8-4.1218</f>
        <v>33.40692</v>
      </c>
    </row>
    <row r="9" spans="1:5">
      <c r="A9" t="s">
        <v>372</v>
      </c>
      <c r="B9" s="2">
        <v>40460</v>
      </c>
      <c r="C9">
        <v>6.2E-2</v>
      </c>
      <c r="D9" s="3">
        <f>159.02*'raw data'!C9-4.1218</f>
        <v>5.7374399999999994</v>
      </c>
    </row>
    <row r="10" spans="1:5">
      <c r="A10" t="s">
        <v>373</v>
      </c>
      <c r="B10" s="2">
        <v>40460</v>
      </c>
      <c r="C10">
        <v>0.16400000000000001</v>
      </c>
      <c r="D10" s="3">
        <f>159.02*'raw data'!C10-4.1218</f>
        <v>21.957480000000004</v>
      </c>
    </row>
    <row r="11" spans="1:5">
      <c r="A11" t="s">
        <v>374</v>
      </c>
      <c r="B11" s="2">
        <v>40460</v>
      </c>
      <c r="C11">
        <v>0.315</v>
      </c>
      <c r="D11" s="3">
        <f>159.02*'raw data'!C11-4.1218</f>
        <v>45.969500000000004</v>
      </c>
    </row>
    <row r="12" spans="1:5">
      <c r="A12" t="s">
        <v>375</v>
      </c>
      <c r="B12" s="2">
        <v>40460</v>
      </c>
      <c r="C12">
        <v>0.13400000000000001</v>
      </c>
      <c r="D12" s="3">
        <f>159.02*'raw data'!C12-4.1218</f>
        <v>17.186880000000002</v>
      </c>
    </row>
    <row r="13" spans="1:5">
      <c r="A13" t="s">
        <v>376</v>
      </c>
      <c r="B13" s="2">
        <v>40460</v>
      </c>
      <c r="C13">
        <v>0.224</v>
      </c>
      <c r="D13" s="3">
        <f>159.02*'raw data'!C13-4.1218</f>
        <v>31.49868</v>
      </c>
    </row>
    <row r="14" spans="1:5">
      <c r="A14" t="s">
        <v>377</v>
      </c>
      <c r="B14" s="2">
        <v>40460</v>
      </c>
      <c r="C14">
        <v>0.35199999999999998</v>
      </c>
      <c r="D14" s="3">
        <f>159.02*'raw data'!C14-4.1218</f>
        <v>51.85324</v>
      </c>
    </row>
    <row r="15" spans="1:5">
      <c r="A15" t="s">
        <v>378</v>
      </c>
      <c r="B15" s="2">
        <v>40460</v>
      </c>
      <c r="C15">
        <v>0.81299999999999994</v>
      </c>
      <c r="D15" s="3">
        <f>159.02*'raw data'!C15-4.1218</f>
        <v>125.16146000000001</v>
      </c>
    </row>
    <row r="16" spans="1:5">
      <c r="A16" t="s">
        <v>379</v>
      </c>
      <c r="B16" s="2">
        <v>40460</v>
      </c>
      <c r="C16">
        <v>0.435</v>
      </c>
      <c r="D16" s="3">
        <f>159.02*'raw data'!C16-4.1218</f>
        <v>65.051900000000018</v>
      </c>
    </row>
    <row r="17" spans="1:4">
      <c r="A17" t="s">
        <v>380</v>
      </c>
      <c r="B17" s="2">
        <v>40460</v>
      </c>
      <c r="C17">
        <v>0.40400000000000003</v>
      </c>
      <c r="D17" s="3">
        <f>159.02*'raw data'!C17-4.1218</f>
        <v>60.122280000000011</v>
      </c>
    </row>
    <row r="18" spans="1:4">
      <c r="A18" t="s">
        <v>381</v>
      </c>
      <c r="B18" s="2">
        <v>40460</v>
      </c>
      <c r="C18">
        <v>0.65600000000000003</v>
      </c>
      <c r="D18" s="3">
        <f>159.02*'raw data'!C18-4.1218</f>
        <v>100.19532000000001</v>
      </c>
    </row>
    <row r="19" spans="1:4">
      <c r="A19" t="s">
        <v>194</v>
      </c>
      <c r="B19" s="2">
        <v>40460</v>
      </c>
      <c r="C19">
        <v>6.2E-2</v>
      </c>
      <c r="D19" s="3">
        <f>159.02*'raw data'!C19-4.1218</f>
        <v>5.7374399999999994</v>
      </c>
    </row>
    <row r="20" spans="1:4">
      <c r="A20" t="s">
        <v>195</v>
      </c>
      <c r="B20" s="2">
        <v>40460</v>
      </c>
      <c r="C20">
        <v>0.23799999999999999</v>
      </c>
      <c r="D20" s="3">
        <f>159.02*'raw data'!C20-4.1218</f>
        <v>33.724960000000003</v>
      </c>
    </row>
    <row r="21" spans="1:4">
      <c r="A21" t="s">
        <v>196</v>
      </c>
      <c r="B21" s="2">
        <v>40460</v>
      </c>
      <c r="C21">
        <v>0.193</v>
      </c>
      <c r="D21" s="3">
        <f>159.02*'raw data'!C21-4.1218</f>
        <v>26.569060000000004</v>
      </c>
    </row>
    <row r="22" spans="1:4">
      <c r="A22" t="s">
        <v>197</v>
      </c>
      <c r="B22" s="2">
        <v>40460</v>
      </c>
      <c r="C22">
        <v>0.23400000000000001</v>
      </c>
      <c r="D22" s="3">
        <f>159.02*'raw data'!C22-4.1218</f>
        <v>33.088880000000003</v>
      </c>
    </row>
    <row r="23" spans="1:4">
      <c r="A23" t="s">
        <v>5</v>
      </c>
      <c r="B23" s="2">
        <v>40460</v>
      </c>
      <c r="C23">
        <v>6.2E-2</v>
      </c>
      <c r="D23" s="3">
        <f>159.02*'raw data'!C23-4.1218</f>
        <v>5.7374399999999994</v>
      </c>
    </row>
    <row r="24" spans="1:4">
      <c r="A24" t="s">
        <v>6</v>
      </c>
      <c r="B24" s="2">
        <v>40460</v>
      </c>
      <c r="C24">
        <v>0.19800000000000001</v>
      </c>
      <c r="D24" s="3">
        <f>159.02*'raw data'!C24-4.1218</f>
        <v>27.364160000000002</v>
      </c>
    </row>
    <row r="25" spans="1:4">
      <c r="A25" t="s">
        <v>7</v>
      </c>
      <c r="B25" s="2">
        <v>40460</v>
      </c>
      <c r="C25">
        <v>0.29299999999999998</v>
      </c>
      <c r="D25" s="3">
        <f>159.02*'raw data'!C25-4.1218</f>
        <v>42.471060000000001</v>
      </c>
    </row>
    <row r="26" spans="1:4">
      <c r="A26" t="s">
        <v>8</v>
      </c>
      <c r="B26" s="2">
        <v>40460</v>
      </c>
      <c r="C26">
        <v>0.5</v>
      </c>
      <c r="D26" s="3">
        <f>159.02*'raw data'!C26-4.1218</f>
        <v>75.388200000000012</v>
      </c>
    </row>
    <row r="27" spans="1:4">
      <c r="A27" t="s">
        <v>9</v>
      </c>
      <c r="B27" s="2">
        <v>40460</v>
      </c>
      <c r="C27">
        <v>0.39800000000000002</v>
      </c>
      <c r="D27" s="3">
        <f>159.02*'raw data'!C27-4.1218</f>
        <v>59.168160000000007</v>
      </c>
    </row>
    <row r="28" spans="1:4">
      <c r="A28" t="s">
        <v>10</v>
      </c>
      <c r="B28" s="2">
        <v>40460</v>
      </c>
      <c r="C28">
        <v>0.25900000000000001</v>
      </c>
      <c r="D28" s="3">
        <f>159.02*'raw data'!C28-4.1218</f>
        <v>37.064380000000007</v>
      </c>
    </row>
    <row r="29" spans="1:4">
      <c r="A29" t="s">
        <v>11</v>
      </c>
      <c r="B29" s="2">
        <v>40460</v>
      </c>
      <c r="C29">
        <v>0.24399999999999999</v>
      </c>
      <c r="D29" s="3">
        <f>159.02*'raw data'!C29-4.1218</f>
        <v>34.679079999999999</v>
      </c>
    </row>
    <row r="30" spans="1:4">
      <c r="A30" t="s">
        <v>12</v>
      </c>
      <c r="B30" s="2">
        <v>40460</v>
      </c>
      <c r="C30">
        <v>0.56599999999999995</v>
      </c>
      <c r="D30" s="3">
        <f>159.02*'raw data'!C30-4.1218</f>
        <v>85.883520000000004</v>
      </c>
    </row>
    <row r="31" spans="1:4">
      <c r="A31" t="s">
        <v>13</v>
      </c>
      <c r="B31" s="2">
        <v>40460</v>
      </c>
      <c r="C31">
        <v>0.504</v>
      </c>
      <c r="D31" s="3">
        <f>159.02*'raw data'!C31-4.1218</f>
        <v>76.024280000000005</v>
      </c>
    </row>
    <row r="32" spans="1:4">
      <c r="A32" t="s">
        <v>14</v>
      </c>
      <c r="B32" s="2">
        <v>40460</v>
      </c>
      <c r="C32">
        <v>0.78800000000000003</v>
      </c>
      <c r="D32" s="3">
        <f>159.02*'raw data'!C32-4.1218</f>
        <v>121.18596000000002</v>
      </c>
    </row>
    <row r="33" spans="1:4">
      <c r="A33" t="s">
        <v>16</v>
      </c>
      <c r="B33" s="2">
        <v>40460</v>
      </c>
      <c r="C33">
        <v>0.46600000000000003</v>
      </c>
      <c r="D33" s="3">
        <f>159.02*'raw data'!C33-4.1218</f>
        <v>69.981520000000017</v>
      </c>
    </row>
    <row r="34" spans="1:4">
      <c r="A34" t="s">
        <v>17</v>
      </c>
      <c r="B34" s="2">
        <v>40460</v>
      </c>
      <c r="C34">
        <v>0.61799999999999999</v>
      </c>
      <c r="D34" s="3">
        <f>159.02*'raw data'!C34-4.1218</f>
        <v>94.152559999999994</v>
      </c>
    </row>
    <row r="35" spans="1:4">
      <c r="A35" t="s">
        <v>18</v>
      </c>
      <c r="B35" s="2">
        <v>40460</v>
      </c>
      <c r="C35">
        <v>7.8E-2</v>
      </c>
      <c r="D35" s="3">
        <f>159.02*'raw data'!C35-4.1218</f>
        <v>8.2817600000000002</v>
      </c>
    </row>
    <row r="36" spans="1:4">
      <c r="A36" t="s">
        <v>19</v>
      </c>
      <c r="B36" s="2">
        <v>40460</v>
      </c>
      <c r="C36">
        <v>0.24199999999999999</v>
      </c>
      <c r="D36" s="3">
        <f>159.02*'raw data'!C36-4.1218</f>
        <v>34.361040000000003</v>
      </c>
    </row>
    <row r="37" spans="1:4">
      <c r="A37" t="s">
        <v>20</v>
      </c>
      <c r="B37" s="2">
        <v>40460</v>
      </c>
      <c r="C37">
        <v>0.26700000000000002</v>
      </c>
      <c r="D37" s="3">
        <f>159.02*'raw data'!C37-4.1218</f>
        <v>38.336540000000007</v>
      </c>
    </row>
    <row r="38" spans="1:4">
      <c r="A38" t="s">
        <v>21</v>
      </c>
      <c r="B38" s="2">
        <v>40460</v>
      </c>
      <c r="C38">
        <v>0.45</v>
      </c>
      <c r="D38" s="3">
        <f>159.02*'raw data'!C38-4.1218</f>
        <v>67.437200000000018</v>
      </c>
    </row>
    <row r="39" spans="1:4">
      <c r="A39" t="s">
        <v>220</v>
      </c>
      <c r="B39" s="2">
        <v>40460</v>
      </c>
      <c r="C39">
        <v>0.55900000000000005</v>
      </c>
      <c r="D39" s="3">
        <f>159.02*'raw data'!C39-4.1218</f>
        <v>84.770380000000017</v>
      </c>
    </row>
    <row r="40" spans="1:4">
      <c r="A40" t="s">
        <v>221</v>
      </c>
      <c r="B40" s="2">
        <v>40460</v>
      </c>
      <c r="C40">
        <v>0.161</v>
      </c>
      <c r="D40" s="3">
        <f>159.02*'raw data'!C40-4.1218</f>
        <v>21.480420000000002</v>
      </c>
    </row>
    <row r="41" spans="1:4">
      <c r="A41" t="s">
        <v>222</v>
      </c>
      <c r="B41" s="2">
        <v>40460</v>
      </c>
      <c r="C41">
        <v>0.14499999999999999</v>
      </c>
      <c r="D41" s="3">
        <f>159.02*'raw data'!C41-4.1218</f>
        <v>18.9361</v>
      </c>
    </row>
    <row r="42" spans="1:4">
      <c r="A42" t="s">
        <v>223</v>
      </c>
      <c r="B42" s="2">
        <v>40460</v>
      </c>
      <c r="C42">
        <v>0.32100000000000001</v>
      </c>
      <c r="D42" s="3">
        <f>159.02*'raw data'!C42-4.1218</f>
        <v>46.923620000000007</v>
      </c>
    </row>
    <row r="43" spans="1:4">
      <c r="A43" t="s">
        <v>224</v>
      </c>
      <c r="B43" s="2">
        <v>40460</v>
      </c>
      <c r="C43">
        <v>0.29199999999999998</v>
      </c>
      <c r="D43" s="3">
        <f>159.02*'raw data'!C43-4.1218</f>
        <v>42.312040000000003</v>
      </c>
    </row>
    <row r="44" spans="1:4">
      <c r="A44" t="s">
        <v>225</v>
      </c>
      <c r="B44" s="2">
        <v>40460</v>
      </c>
      <c r="C44">
        <v>0.13</v>
      </c>
      <c r="D44" s="3">
        <f>159.02*'raw data'!C44-4.1218</f>
        <v>16.550800000000002</v>
      </c>
    </row>
    <row r="45" spans="1:4">
      <c r="A45" t="s">
        <v>226</v>
      </c>
      <c r="B45" s="2">
        <v>40460</v>
      </c>
      <c r="C45">
        <v>0.128</v>
      </c>
      <c r="D45" s="3">
        <f>159.02*'raw data'!C45-4.1218</f>
        <v>16.232760000000003</v>
      </c>
    </row>
    <row r="46" spans="1:4">
      <c r="A46" t="s">
        <v>227</v>
      </c>
      <c r="B46" s="2">
        <v>40460</v>
      </c>
      <c r="C46">
        <v>0.20899999999999999</v>
      </c>
      <c r="D46" s="3">
        <f>159.02*'raw data'!C46-4.1218</f>
        <v>29.113379999999999</v>
      </c>
    </row>
    <row r="47" spans="1:4">
      <c r="A47" t="s">
        <v>228</v>
      </c>
      <c r="B47" s="2">
        <v>40460</v>
      </c>
      <c r="C47">
        <v>0.158</v>
      </c>
      <c r="D47" s="3">
        <f>159.02*'raw data'!C47-4.1218</f>
        <v>21.003360000000001</v>
      </c>
    </row>
    <row r="48" spans="1:4">
      <c r="A48" t="s">
        <v>229</v>
      </c>
      <c r="B48" s="2">
        <v>40460</v>
      </c>
      <c r="C48">
        <v>0.109</v>
      </c>
      <c r="D48" s="3">
        <f>159.02*'raw data'!C48-4.1218</f>
        <v>13.211380000000002</v>
      </c>
    </row>
    <row r="49" spans="1:4">
      <c r="A49" t="s">
        <v>230</v>
      </c>
      <c r="B49" s="2">
        <v>40460</v>
      </c>
      <c r="C49">
        <v>0.245</v>
      </c>
      <c r="D49" s="3">
        <f>159.02*'raw data'!C49-4.1218</f>
        <v>34.838100000000004</v>
      </c>
    </row>
    <row r="50" spans="1:4">
      <c r="A50" t="s">
        <v>231</v>
      </c>
      <c r="B50" s="2">
        <v>40460</v>
      </c>
      <c r="C50">
        <v>0.53300000000000003</v>
      </c>
      <c r="D50" s="3">
        <f>159.02*'raw data'!C50-4.1218</f>
        <v>80.635860000000008</v>
      </c>
    </row>
    <row r="51" spans="1:4">
      <c r="A51" t="s">
        <v>232</v>
      </c>
      <c r="B51" s="2">
        <v>40460</v>
      </c>
      <c r="C51">
        <v>0.16500000000000001</v>
      </c>
      <c r="D51" s="3">
        <f>159.02*'raw data'!C51-4.1218</f>
        <v>22.116500000000002</v>
      </c>
    </row>
    <row r="52" spans="1:4">
      <c r="A52" t="s">
        <v>233</v>
      </c>
      <c r="B52" s="2">
        <v>40460</v>
      </c>
      <c r="C52">
        <v>0.26200000000000001</v>
      </c>
      <c r="D52" s="3">
        <f>159.02*'raw data'!C52-4.1218</f>
        <v>37.541440000000001</v>
      </c>
    </row>
    <row r="53" spans="1:4">
      <c r="A53" t="s">
        <v>234</v>
      </c>
      <c r="B53" s="2">
        <v>40460</v>
      </c>
      <c r="C53">
        <v>0.20399999999999999</v>
      </c>
      <c r="D53" s="3">
        <f>159.02*'raw data'!C53-4.1218</f>
        <v>28.318280000000001</v>
      </c>
    </row>
    <row r="54" spans="1:4">
      <c r="A54" t="s">
        <v>235</v>
      </c>
      <c r="B54" s="2">
        <v>40460</v>
      </c>
      <c r="C54">
        <v>0.36799999999999999</v>
      </c>
      <c r="D54" s="3">
        <f>159.02*'raw data'!C54-4.1218</f>
        <v>54.397560000000006</v>
      </c>
    </row>
    <row r="55" spans="1:4">
      <c r="A55" t="s">
        <v>236</v>
      </c>
      <c r="B55" s="2">
        <v>40460</v>
      </c>
      <c r="C55">
        <v>0.157</v>
      </c>
      <c r="D55" s="3">
        <f>159.02*'raw data'!C55-4.1218</f>
        <v>20.844340000000003</v>
      </c>
    </row>
    <row r="56" spans="1:4">
      <c r="A56" t="s">
        <v>237</v>
      </c>
      <c r="B56" s="2">
        <v>40460</v>
      </c>
      <c r="C56">
        <v>0.121</v>
      </c>
      <c r="D56" s="3">
        <f>159.02*'raw data'!C56-4.1218</f>
        <v>15.119620000000001</v>
      </c>
    </row>
    <row r="57" spans="1:4">
      <c r="A57" t="s">
        <v>238</v>
      </c>
      <c r="B57" s="2">
        <v>40460</v>
      </c>
      <c r="C57">
        <v>0.123</v>
      </c>
      <c r="D57" s="3">
        <f>159.02*'raw data'!C57-4.1218</f>
        <v>15.437660000000001</v>
      </c>
    </row>
    <row r="58" spans="1:4">
      <c r="A58" t="s">
        <v>239</v>
      </c>
      <c r="B58" s="2">
        <v>40460</v>
      </c>
      <c r="C58">
        <v>0.109</v>
      </c>
      <c r="D58" s="3">
        <f>159.02*'raw data'!C58-4.1218</f>
        <v>13.211380000000002</v>
      </c>
    </row>
    <row r="59" spans="1:4">
      <c r="A59" t="s">
        <v>240</v>
      </c>
      <c r="B59" s="2">
        <v>40460</v>
      </c>
      <c r="C59">
        <v>1.093</v>
      </c>
      <c r="D59" s="3">
        <f>159.02*'raw data'!C59-4.1218</f>
        <v>169.68706</v>
      </c>
    </row>
    <row r="60" spans="1:4">
      <c r="A60" t="s">
        <v>241</v>
      </c>
      <c r="B60" s="2">
        <v>40460</v>
      </c>
      <c r="C60">
        <v>0.62</v>
      </c>
      <c r="D60" s="3">
        <f>159.02*'raw data'!C60-4.1218</f>
        <v>94.470600000000019</v>
      </c>
    </row>
    <row r="61" spans="1:4">
      <c r="A61" t="s">
        <v>242</v>
      </c>
      <c r="B61" s="2">
        <v>40460</v>
      </c>
      <c r="C61">
        <v>0.42</v>
      </c>
      <c r="D61" s="3">
        <f>159.02*'raw data'!C61-4.1218</f>
        <v>62.666599999999995</v>
      </c>
    </row>
    <row r="62" spans="1:4">
      <c r="A62" t="s">
        <v>243</v>
      </c>
      <c r="B62" s="2">
        <v>40460</v>
      </c>
      <c r="C62">
        <v>0.20799999999999999</v>
      </c>
      <c r="D62" s="3">
        <f>159.02*'raw data'!C62-4.1218</f>
        <v>28.954360000000001</v>
      </c>
    </row>
    <row r="63" spans="1:4">
      <c r="A63" t="s">
        <v>244</v>
      </c>
      <c r="B63" s="2">
        <v>40460</v>
      </c>
      <c r="C63">
        <v>0.126</v>
      </c>
      <c r="D63" s="3">
        <f>159.02*'raw data'!C63-4.1218</f>
        <v>15.914720000000003</v>
      </c>
    </row>
    <row r="64" spans="1:4">
      <c r="A64" t="s">
        <v>136</v>
      </c>
      <c r="B64" s="2">
        <v>40460</v>
      </c>
      <c r="C64">
        <v>9.9000000000000005E-2</v>
      </c>
      <c r="D64" s="3">
        <f>159.02*'raw data'!C64-4.1218</f>
        <v>11.621180000000001</v>
      </c>
    </row>
    <row r="65" spans="1:4">
      <c r="A65" t="s">
        <v>137</v>
      </c>
      <c r="B65" s="2">
        <v>40460</v>
      </c>
      <c r="C65">
        <v>0.215</v>
      </c>
      <c r="D65" s="3">
        <f>159.02*'raw data'!C65-4.1218</f>
        <v>30.067500000000003</v>
      </c>
    </row>
    <row r="66" spans="1:4">
      <c r="A66" t="s">
        <v>138</v>
      </c>
      <c r="B66" s="2">
        <v>40460</v>
      </c>
      <c r="C66">
        <v>0.217</v>
      </c>
      <c r="D66" s="3">
        <f>159.02*'raw data'!C66-4.1218</f>
        <v>30.385539999999999</v>
      </c>
    </row>
    <row r="67" spans="1:4">
      <c r="A67" t="s">
        <v>355</v>
      </c>
      <c r="B67" s="2">
        <v>40460</v>
      </c>
      <c r="C67">
        <v>0.215</v>
      </c>
      <c r="D67" s="3">
        <f>159.02*'raw data'!C67-4.1218</f>
        <v>30.067500000000003</v>
      </c>
    </row>
    <row r="68" spans="1:4">
      <c r="A68" t="s">
        <v>356</v>
      </c>
      <c r="B68" s="2">
        <v>40460</v>
      </c>
      <c r="C68">
        <v>0.77100000000000002</v>
      </c>
      <c r="D68" s="3">
        <f>159.02*'raw data'!C68-4.1218</f>
        <v>118.48262</v>
      </c>
    </row>
    <row r="69" spans="1:4">
      <c r="A69" t="s">
        <v>357</v>
      </c>
      <c r="B69" s="2">
        <v>40460</v>
      </c>
      <c r="C69">
        <v>0.17</v>
      </c>
      <c r="D69" s="3">
        <f>159.02*'raw data'!C69-4.1218</f>
        <v>22.911600000000004</v>
      </c>
    </row>
    <row r="70" spans="1:4">
      <c r="A70" t="s">
        <v>358</v>
      </c>
      <c r="B70" s="2">
        <v>40460</v>
      </c>
      <c r="C70">
        <v>0.105</v>
      </c>
      <c r="D70" s="3">
        <f>159.02*'raw data'!C70-4.1218</f>
        <v>12.575299999999999</v>
      </c>
    </row>
    <row r="71" spans="1:4">
      <c r="A71" t="s">
        <v>359</v>
      </c>
      <c r="B71" s="2">
        <v>40460</v>
      </c>
      <c r="C71">
        <v>0.14699999999999999</v>
      </c>
      <c r="D71" s="3">
        <f>159.02*'raw data'!C71-4.1218</f>
        <v>19.25414</v>
      </c>
    </row>
    <row r="72" spans="1:4">
      <c r="A72" t="s">
        <v>245</v>
      </c>
      <c r="B72" s="2">
        <v>40464</v>
      </c>
      <c r="C72">
        <v>0.14499999999999999</v>
      </c>
      <c r="D72" s="4">
        <f>158.05*C72-2.4519</f>
        <v>20.465350000000001</v>
      </c>
    </row>
    <row r="73" spans="1:4">
      <c r="A73" t="s">
        <v>246</v>
      </c>
      <c r="B73" s="2">
        <v>40464</v>
      </c>
      <c r="C73">
        <v>0.14399999999999999</v>
      </c>
      <c r="D73" s="4">
        <f t="shared" ref="D73:D106" si="0">158.05*C73-2.4519</f>
        <v>20.307299999999998</v>
      </c>
    </row>
    <row r="74" spans="1:4">
      <c r="A74" t="s">
        <v>306</v>
      </c>
      <c r="B74" s="2">
        <v>40464</v>
      </c>
      <c r="C74">
        <v>0.39700000000000002</v>
      </c>
      <c r="D74" s="4">
        <f t="shared" si="0"/>
        <v>60.293950000000002</v>
      </c>
    </row>
    <row r="75" spans="1:4">
      <c r="A75" t="s">
        <v>307</v>
      </c>
      <c r="B75" s="2">
        <v>40464</v>
      </c>
      <c r="C75">
        <v>6.5000000000000002E-2</v>
      </c>
      <c r="D75" s="4">
        <f t="shared" si="0"/>
        <v>7.8213500000000007</v>
      </c>
    </row>
    <row r="76" spans="1:4">
      <c r="A76" t="s">
        <v>308</v>
      </c>
      <c r="B76" s="2">
        <v>40464</v>
      </c>
      <c r="C76">
        <v>0.15</v>
      </c>
      <c r="D76" s="4">
        <f t="shared" si="0"/>
        <v>21.255600000000001</v>
      </c>
    </row>
    <row r="77" spans="1:4">
      <c r="A77" t="s">
        <v>309</v>
      </c>
      <c r="B77" s="2">
        <v>40464</v>
      </c>
      <c r="C77">
        <v>0.126</v>
      </c>
      <c r="D77" s="4">
        <f t="shared" si="0"/>
        <v>17.462400000000002</v>
      </c>
    </row>
    <row r="78" spans="1:4">
      <c r="A78" t="s">
        <v>310</v>
      </c>
      <c r="B78" s="2">
        <v>40464</v>
      </c>
      <c r="C78">
        <v>0.439</v>
      </c>
      <c r="D78" s="4">
        <f t="shared" si="0"/>
        <v>66.932050000000004</v>
      </c>
    </row>
    <row r="79" spans="1:4">
      <c r="A79" t="s">
        <v>311</v>
      </c>
      <c r="B79" s="2">
        <v>40464</v>
      </c>
      <c r="C79">
        <v>0.224</v>
      </c>
      <c r="D79" s="4">
        <f t="shared" si="0"/>
        <v>32.951300000000003</v>
      </c>
    </row>
    <row r="80" spans="1:4">
      <c r="A80" t="s">
        <v>312</v>
      </c>
      <c r="B80" s="2">
        <v>40464</v>
      </c>
      <c r="C80">
        <v>0.129</v>
      </c>
      <c r="D80" s="4">
        <f t="shared" si="0"/>
        <v>17.936550000000004</v>
      </c>
    </row>
    <row r="81" spans="1:4">
      <c r="A81" t="s">
        <v>313</v>
      </c>
      <c r="B81" s="2">
        <v>40464</v>
      </c>
      <c r="C81">
        <v>0.114</v>
      </c>
      <c r="D81" s="4">
        <f t="shared" si="0"/>
        <v>15.565800000000001</v>
      </c>
    </row>
    <row r="82" spans="1:4">
      <c r="A82" t="s">
        <v>314</v>
      </c>
      <c r="B82" s="2">
        <v>40464</v>
      </c>
      <c r="C82">
        <v>5.0999999999999997E-2</v>
      </c>
      <c r="D82" s="4">
        <f t="shared" si="0"/>
        <v>5.608649999999999</v>
      </c>
    </row>
    <row r="83" spans="1:4">
      <c r="A83" t="s">
        <v>315</v>
      </c>
      <c r="B83" s="2">
        <v>40464</v>
      </c>
      <c r="C83">
        <v>0.16</v>
      </c>
      <c r="D83" s="4">
        <f t="shared" si="0"/>
        <v>22.836100000000002</v>
      </c>
    </row>
    <row r="84" spans="1:4">
      <c r="A84" t="s">
        <v>316</v>
      </c>
      <c r="B84" s="2">
        <v>40464</v>
      </c>
      <c r="C84">
        <v>0.127</v>
      </c>
      <c r="D84" s="4">
        <f t="shared" si="0"/>
        <v>17.620449999999998</v>
      </c>
    </row>
    <row r="85" spans="1:4">
      <c r="A85" t="s">
        <v>317</v>
      </c>
      <c r="B85" s="2">
        <v>40464</v>
      </c>
      <c r="C85">
        <v>6.0999999999999999E-2</v>
      </c>
      <c r="D85" s="4">
        <f t="shared" si="0"/>
        <v>7.1891499999999997</v>
      </c>
    </row>
    <row r="86" spans="1:4">
      <c r="A86" t="s">
        <v>283</v>
      </c>
      <c r="B86" s="2">
        <v>40464</v>
      </c>
      <c r="C86">
        <v>5.5E-2</v>
      </c>
      <c r="D86" s="4">
        <f t="shared" si="0"/>
        <v>6.24085</v>
      </c>
    </row>
    <row r="87" spans="1:4">
      <c r="A87" t="s">
        <v>284</v>
      </c>
      <c r="B87" s="2">
        <v>40464</v>
      </c>
      <c r="C87">
        <v>0.122</v>
      </c>
      <c r="D87" s="4">
        <f t="shared" si="0"/>
        <v>16.830199999999998</v>
      </c>
    </row>
    <row r="88" spans="1:4">
      <c r="A88" t="s">
        <v>285</v>
      </c>
      <c r="B88" s="2">
        <v>40464</v>
      </c>
      <c r="C88">
        <v>0.108</v>
      </c>
      <c r="D88" s="4">
        <f t="shared" si="0"/>
        <v>14.617500000000001</v>
      </c>
    </row>
    <row r="89" spans="1:4">
      <c r="A89" t="s">
        <v>286</v>
      </c>
      <c r="B89" s="2">
        <v>40464</v>
      </c>
      <c r="C89">
        <v>0.247</v>
      </c>
      <c r="D89" s="4">
        <f t="shared" si="0"/>
        <v>36.586449999999999</v>
      </c>
    </row>
    <row r="90" spans="1:4">
      <c r="A90" t="s">
        <v>287</v>
      </c>
      <c r="B90" s="2">
        <v>40464</v>
      </c>
      <c r="C90">
        <v>0.17199999999999999</v>
      </c>
      <c r="D90" s="4">
        <f t="shared" si="0"/>
        <v>24.732700000000001</v>
      </c>
    </row>
    <row r="91" spans="1:4">
      <c r="A91" t="s">
        <v>120</v>
      </c>
      <c r="B91" s="2">
        <v>40464</v>
      </c>
      <c r="C91">
        <v>0.38400000000000001</v>
      </c>
      <c r="D91" s="4">
        <f t="shared" si="0"/>
        <v>58.239300000000007</v>
      </c>
    </row>
    <row r="92" spans="1:4">
      <c r="A92" t="s">
        <v>121</v>
      </c>
      <c r="B92" s="2">
        <v>40464</v>
      </c>
      <c r="C92">
        <v>0.106</v>
      </c>
      <c r="D92" s="4">
        <f t="shared" si="0"/>
        <v>14.301399999999999</v>
      </c>
    </row>
    <row r="93" spans="1:4">
      <c r="A93" t="s">
        <v>122</v>
      </c>
      <c r="B93" s="2">
        <v>40464</v>
      </c>
      <c r="C93">
        <v>0.111</v>
      </c>
      <c r="D93" s="4">
        <f t="shared" si="0"/>
        <v>15.09165</v>
      </c>
    </row>
    <row r="94" spans="1:4">
      <c r="A94" t="s">
        <v>123</v>
      </c>
      <c r="B94" s="2">
        <v>40464</v>
      </c>
      <c r="C94">
        <v>0.129</v>
      </c>
      <c r="D94" s="4">
        <f t="shared" si="0"/>
        <v>17.936550000000004</v>
      </c>
    </row>
    <row r="95" spans="1:4">
      <c r="A95" t="s">
        <v>124</v>
      </c>
      <c r="B95" s="2">
        <v>40464</v>
      </c>
      <c r="C95">
        <v>6.9000000000000006E-2</v>
      </c>
      <c r="D95" s="4">
        <f t="shared" si="0"/>
        <v>8.4535500000000017</v>
      </c>
    </row>
    <row r="96" spans="1:4">
      <c r="A96" t="s">
        <v>125</v>
      </c>
      <c r="B96" s="2">
        <v>40464</v>
      </c>
      <c r="C96">
        <v>7.1999999999999995E-2</v>
      </c>
      <c r="D96" s="4">
        <f t="shared" si="0"/>
        <v>8.9276999999999997</v>
      </c>
    </row>
    <row r="97" spans="1:4">
      <c r="A97" t="s">
        <v>126</v>
      </c>
      <c r="B97" s="2">
        <v>40464</v>
      </c>
      <c r="C97">
        <v>0.16500000000000001</v>
      </c>
      <c r="D97" s="4">
        <f t="shared" si="0"/>
        <v>23.626350000000002</v>
      </c>
    </row>
    <row r="98" spans="1:4">
      <c r="A98" t="s">
        <v>127</v>
      </c>
      <c r="B98" s="2">
        <v>40464</v>
      </c>
      <c r="C98">
        <v>0.14000000000000001</v>
      </c>
      <c r="D98" s="4">
        <f t="shared" si="0"/>
        <v>19.6751</v>
      </c>
    </row>
    <row r="99" spans="1:4">
      <c r="A99" t="s">
        <v>128</v>
      </c>
      <c r="B99" s="2">
        <v>40464</v>
      </c>
      <c r="C99">
        <v>6.7000000000000004E-2</v>
      </c>
      <c r="D99" s="4">
        <f t="shared" si="0"/>
        <v>8.1374500000000012</v>
      </c>
    </row>
    <row r="100" spans="1:4">
      <c r="A100" t="s">
        <v>129</v>
      </c>
      <c r="B100" s="2">
        <v>40464</v>
      </c>
      <c r="C100">
        <v>0.189</v>
      </c>
      <c r="D100" s="4">
        <f t="shared" si="0"/>
        <v>27.419550000000001</v>
      </c>
    </row>
    <row r="101" spans="1:4">
      <c r="A101" t="s">
        <v>130</v>
      </c>
      <c r="B101" s="2">
        <v>40464</v>
      </c>
      <c r="C101">
        <v>0.27400000000000002</v>
      </c>
      <c r="D101" s="4">
        <f t="shared" si="0"/>
        <v>40.853800000000007</v>
      </c>
    </row>
    <row r="102" spans="1:4">
      <c r="A102" t="s">
        <v>131</v>
      </c>
      <c r="B102" s="2">
        <v>40464</v>
      </c>
      <c r="C102">
        <v>0.08</v>
      </c>
      <c r="D102" s="4">
        <f t="shared" si="0"/>
        <v>10.192100000000002</v>
      </c>
    </row>
    <row r="103" spans="1:4">
      <c r="A103" t="s">
        <v>132</v>
      </c>
      <c r="B103" s="2">
        <v>40464</v>
      </c>
      <c r="C103">
        <v>0.17499999999999999</v>
      </c>
      <c r="D103" s="4">
        <f t="shared" si="0"/>
        <v>25.206850000000003</v>
      </c>
    </row>
    <row r="104" spans="1:4">
      <c r="A104" t="s">
        <v>133</v>
      </c>
      <c r="B104" s="2">
        <v>40464</v>
      </c>
      <c r="C104">
        <v>0.105</v>
      </c>
      <c r="D104" s="4">
        <f t="shared" si="0"/>
        <v>14.14335</v>
      </c>
    </row>
    <row r="105" spans="1:4">
      <c r="A105" t="s">
        <v>134</v>
      </c>
      <c r="B105" s="2">
        <v>40464</v>
      </c>
      <c r="C105">
        <v>0.11799999999999999</v>
      </c>
      <c r="D105" s="4">
        <f t="shared" si="0"/>
        <v>16.198</v>
      </c>
    </row>
    <row r="106" spans="1:4">
      <c r="A106" t="s">
        <v>135</v>
      </c>
      <c r="B106" s="2">
        <v>40464</v>
      </c>
      <c r="C106">
        <v>8.1000000000000003E-2</v>
      </c>
      <c r="D106" s="4">
        <f t="shared" si="0"/>
        <v>10.350150000000001</v>
      </c>
    </row>
    <row r="107" spans="1:4">
      <c r="A107" t="s">
        <v>288</v>
      </c>
      <c r="B107" s="2">
        <v>40485</v>
      </c>
      <c r="C107">
        <v>0.246</v>
      </c>
      <c r="D107" s="4">
        <f>(159.01*C107)-9.9098</f>
        <v>29.206659999999996</v>
      </c>
    </row>
    <row r="108" spans="1:4">
      <c r="A108" t="s">
        <v>289</v>
      </c>
      <c r="B108" s="2">
        <v>40485</v>
      </c>
      <c r="C108">
        <v>0.14299999999999999</v>
      </c>
      <c r="D108" s="4">
        <f t="shared" ref="D108:D140" si="1">(159.01*C108)-9.9098</f>
        <v>12.828629999999997</v>
      </c>
    </row>
    <row r="109" spans="1:4">
      <c r="A109" t="s">
        <v>290</v>
      </c>
      <c r="B109" s="2">
        <v>40485</v>
      </c>
      <c r="C109">
        <v>0.17</v>
      </c>
      <c r="D109" s="4">
        <f t="shared" si="1"/>
        <v>17.1219</v>
      </c>
    </row>
    <row r="110" spans="1:4">
      <c r="A110" t="s">
        <v>139</v>
      </c>
      <c r="B110" s="2">
        <v>40485</v>
      </c>
      <c r="C110">
        <v>0.14399999999999999</v>
      </c>
      <c r="D110" s="4">
        <f t="shared" si="1"/>
        <v>12.987639999999995</v>
      </c>
    </row>
    <row r="111" spans="1:4">
      <c r="A111" t="s">
        <v>140</v>
      </c>
      <c r="B111" s="2">
        <v>40485</v>
      </c>
      <c r="C111">
        <v>0.28399999999999997</v>
      </c>
      <c r="D111" s="4">
        <f t="shared" si="1"/>
        <v>35.249039999999994</v>
      </c>
    </row>
    <row r="112" spans="1:4">
      <c r="A112" t="s">
        <v>141</v>
      </c>
      <c r="B112" s="2">
        <v>40485</v>
      </c>
      <c r="C112">
        <v>0.318</v>
      </c>
      <c r="D112" s="4">
        <f t="shared" si="1"/>
        <v>40.655379999999994</v>
      </c>
    </row>
    <row r="113" spans="1:4">
      <c r="A113" t="s">
        <v>142</v>
      </c>
      <c r="B113" s="2">
        <v>40485</v>
      </c>
      <c r="C113">
        <v>0.96099999999999997</v>
      </c>
      <c r="D113" s="4">
        <f t="shared" si="1"/>
        <v>142.89881</v>
      </c>
    </row>
    <row r="114" spans="1:4">
      <c r="A114" t="s">
        <v>143</v>
      </c>
      <c r="B114" s="2">
        <v>40485</v>
      </c>
      <c r="C114">
        <v>0.17899999999999999</v>
      </c>
      <c r="D114" s="4">
        <f t="shared" si="1"/>
        <v>18.552989999999998</v>
      </c>
    </row>
    <row r="115" spans="1:4">
      <c r="A115" t="s">
        <v>144</v>
      </c>
      <c r="B115" s="2">
        <v>40485</v>
      </c>
      <c r="C115">
        <v>7.8E-2</v>
      </c>
      <c r="D115" s="4">
        <f t="shared" si="1"/>
        <v>2.4929799999999993</v>
      </c>
    </row>
    <row r="116" spans="1:4">
      <c r="A116" t="s">
        <v>145</v>
      </c>
      <c r="B116" s="2">
        <v>40485</v>
      </c>
      <c r="C116">
        <v>0.20799999999999999</v>
      </c>
      <c r="D116" s="4">
        <f t="shared" si="1"/>
        <v>23.164279999999994</v>
      </c>
    </row>
    <row r="117" spans="1:4">
      <c r="A117" t="s">
        <v>146</v>
      </c>
      <c r="B117" s="2">
        <v>40485</v>
      </c>
      <c r="C117">
        <v>0.13600000000000001</v>
      </c>
      <c r="D117" s="4">
        <f t="shared" si="1"/>
        <v>11.71556</v>
      </c>
    </row>
    <row r="118" spans="1:4">
      <c r="A118" t="s">
        <v>147</v>
      </c>
      <c r="B118" s="2">
        <v>40485</v>
      </c>
      <c r="C118">
        <v>0.2</v>
      </c>
      <c r="D118" s="4">
        <f t="shared" si="1"/>
        <v>21.892199999999999</v>
      </c>
    </row>
    <row r="119" spans="1:4">
      <c r="A119" t="s">
        <v>301</v>
      </c>
      <c r="B119" s="2">
        <v>40485</v>
      </c>
      <c r="C119">
        <v>8.7999999999999995E-2</v>
      </c>
      <c r="D119" s="4">
        <f t="shared" si="1"/>
        <v>4.0830799999999972</v>
      </c>
    </row>
    <row r="120" spans="1:4">
      <c r="A120" t="s">
        <v>302</v>
      </c>
      <c r="B120" s="2">
        <v>40485</v>
      </c>
      <c r="C120">
        <v>0.18099999999999999</v>
      </c>
      <c r="D120" s="4">
        <f t="shared" si="1"/>
        <v>18.871009999999998</v>
      </c>
    </row>
    <row r="121" spans="1:4">
      <c r="A121" t="s">
        <v>303</v>
      </c>
      <c r="B121" s="2">
        <v>40485</v>
      </c>
      <c r="C121">
        <v>0.13300000000000001</v>
      </c>
      <c r="D121" s="4">
        <f t="shared" si="1"/>
        <v>11.238530000000001</v>
      </c>
    </row>
    <row r="122" spans="1:4">
      <c r="A122" t="s">
        <v>304</v>
      </c>
      <c r="B122" s="2">
        <v>40485</v>
      </c>
      <c r="C122">
        <v>0.254</v>
      </c>
      <c r="D122" s="4">
        <f t="shared" si="1"/>
        <v>30.478739999999998</v>
      </c>
    </row>
    <row r="123" spans="1:4">
      <c r="A123" t="s">
        <v>305</v>
      </c>
      <c r="B123" s="2">
        <v>40485</v>
      </c>
      <c r="C123">
        <v>0.252</v>
      </c>
      <c r="D123" s="4">
        <f t="shared" si="1"/>
        <v>30.160719999999994</v>
      </c>
    </row>
    <row r="124" spans="1:4">
      <c r="A124" t="s">
        <v>382</v>
      </c>
      <c r="B124" s="2">
        <v>40485</v>
      </c>
      <c r="C124">
        <v>0.151</v>
      </c>
      <c r="D124" s="4">
        <f t="shared" si="1"/>
        <v>14.100709999999996</v>
      </c>
    </row>
    <row r="125" spans="1:4">
      <c r="A125" t="s">
        <v>383</v>
      </c>
      <c r="B125" s="2">
        <v>40485</v>
      </c>
      <c r="C125">
        <v>0.219</v>
      </c>
      <c r="D125" s="4">
        <f t="shared" si="1"/>
        <v>24.913389999999996</v>
      </c>
    </row>
    <row r="126" spans="1:4">
      <c r="A126" t="s">
        <v>384</v>
      </c>
      <c r="B126" s="2">
        <v>40485</v>
      </c>
      <c r="C126">
        <v>0.125</v>
      </c>
      <c r="D126" s="4">
        <f t="shared" si="1"/>
        <v>9.9664499999999983</v>
      </c>
    </row>
    <row r="127" spans="1:4">
      <c r="A127" t="s">
        <v>385</v>
      </c>
      <c r="B127" s="2">
        <v>40485</v>
      </c>
      <c r="C127">
        <v>0.11600000000000001</v>
      </c>
      <c r="D127" s="4">
        <f t="shared" si="1"/>
        <v>8.5353600000000007</v>
      </c>
    </row>
    <row r="128" spans="1:4">
      <c r="A128" t="s">
        <v>386</v>
      </c>
      <c r="B128" s="2">
        <v>40485</v>
      </c>
      <c r="C128">
        <v>0.216</v>
      </c>
      <c r="D128" s="4">
        <f t="shared" si="1"/>
        <v>24.436359999999997</v>
      </c>
    </row>
    <row r="129" spans="1:4">
      <c r="A129" t="s">
        <v>387</v>
      </c>
      <c r="B129" s="2">
        <v>40485</v>
      </c>
      <c r="C129">
        <v>0.123</v>
      </c>
      <c r="D129" s="4">
        <f t="shared" si="1"/>
        <v>9.6484299999999976</v>
      </c>
    </row>
    <row r="130" spans="1:4">
      <c r="A130" t="s">
        <v>388</v>
      </c>
      <c r="B130" s="2">
        <v>40485</v>
      </c>
      <c r="C130">
        <v>0.21199999999999999</v>
      </c>
      <c r="D130" s="4">
        <f t="shared" si="1"/>
        <v>23.800319999999996</v>
      </c>
    </row>
    <row r="131" spans="1:4">
      <c r="A131" t="s">
        <v>389</v>
      </c>
      <c r="B131" s="2">
        <v>40485</v>
      </c>
      <c r="C131">
        <v>0.115</v>
      </c>
      <c r="D131" s="4">
        <f t="shared" si="1"/>
        <v>8.3763499999999986</v>
      </c>
    </row>
    <row r="132" spans="1:4">
      <c r="A132" t="s">
        <v>390</v>
      </c>
      <c r="B132" s="2">
        <v>40485</v>
      </c>
      <c r="C132">
        <v>0.25700000000000001</v>
      </c>
      <c r="D132" s="4">
        <f t="shared" si="1"/>
        <v>30.955769999999998</v>
      </c>
    </row>
    <row r="133" spans="1:4">
      <c r="A133" t="s">
        <v>391</v>
      </c>
      <c r="B133" s="2">
        <v>40485</v>
      </c>
      <c r="C133">
        <v>0.19800000000000001</v>
      </c>
      <c r="D133" s="4">
        <f t="shared" si="1"/>
        <v>21.574179999999998</v>
      </c>
    </row>
    <row r="134" spans="1:4">
      <c r="A134" t="s">
        <v>392</v>
      </c>
      <c r="B134" s="2">
        <v>40485</v>
      </c>
      <c r="C134">
        <v>0.109</v>
      </c>
      <c r="D134" s="4">
        <f t="shared" si="1"/>
        <v>7.4222899999999967</v>
      </c>
    </row>
    <row r="135" spans="1:4">
      <c r="A135" t="s">
        <v>393</v>
      </c>
      <c r="B135" s="2">
        <v>40485</v>
      </c>
      <c r="C135">
        <v>0.186</v>
      </c>
      <c r="D135" s="4">
        <f t="shared" si="1"/>
        <v>19.666059999999998</v>
      </c>
    </row>
    <row r="136" spans="1:4">
      <c r="A136" t="s">
        <v>394</v>
      </c>
      <c r="B136" s="2">
        <v>40485</v>
      </c>
      <c r="C136">
        <v>0.10199999999999999</v>
      </c>
      <c r="D136" s="4">
        <f t="shared" si="1"/>
        <v>6.3092199999999963</v>
      </c>
    </row>
    <row r="137" spans="1:4">
      <c r="A137" t="s">
        <v>115</v>
      </c>
      <c r="B137" s="2">
        <v>40485</v>
      </c>
      <c r="C137">
        <v>0.20599999999999999</v>
      </c>
      <c r="D137" s="4">
        <f t="shared" si="1"/>
        <v>22.846259999999997</v>
      </c>
    </row>
    <row r="138" spans="1:4">
      <c r="A138" t="s">
        <v>116</v>
      </c>
      <c r="B138" s="2">
        <v>40485</v>
      </c>
      <c r="C138">
        <v>0.41499999999999998</v>
      </c>
      <c r="D138" s="4">
        <f t="shared" si="1"/>
        <v>56.079349999999991</v>
      </c>
    </row>
    <row r="139" spans="1:4">
      <c r="A139" t="s">
        <v>117</v>
      </c>
      <c r="B139" s="2">
        <v>40485</v>
      </c>
      <c r="C139">
        <v>0.5</v>
      </c>
      <c r="D139" s="4">
        <f t="shared" si="1"/>
        <v>69.595199999999991</v>
      </c>
    </row>
    <row r="140" spans="1:4">
      <c r="A140" t="s">
        <v>118</v>
      </c>
      <c r="B140" s="2">
        <v>40485</v>
      </c>
      <c r="C140">
        <v>9.4E-2</v>
      </c>
      <c r="D140" s="4">
        <f t="shared" si="1"/>
        <v>5.0371399999999991</v>
      </c>
    </row>
    <row r="141" spans="1:4">
      <c r="A141" t="s">
        <v>119</v>
      </c>
      <c r="B141" s="2">
        <v>40494</v>
      </c>
      <c r="C141">
        <v>0.20599999999999999</v>
      </c>
      <c r="D141" s="4">
        <f>(177*C141)-8.4612</f>
        <v>28.000799999999998</v>
      </c>
    </row>
    <row r="142" spans="1:4">
      <c r="A142" t="s">
        <v>318</v>
      </c>
      <c r="B142" s="2">
        <v>40494</v>
      </c>
      <c r="C142">
        <v>8.5000000000000006E-2</v>
      </c>
      <c r="D142" s="4">
        <f t="shared" ref="D142:D176" si="2">(177*C142)-8.4612</f>
        <v>6.5838000000000019</v>
      </c>
    </row>
    <row r="143" spans="1:4">
      <c r="A143" t="s">
        <v>319</v>
      </c>
      <c r="B143" s="2">
        <v>40494</v>
      </c>
      <c r="C143">
        <v>0.16600000000000001</v>
      </c>
      <c r="D143" s="4">
        <f t="shared" si="2"/>
        <v>20.9208</v>
      </c>
    </row>
    <row r="144" spans="1:4">
      <c r="A144" t="s">
        <v>320</v>
      </c>
      <c r="B144" s="2">
        <v>40494</v>
      </c>
      <c r="C144">
        <v>0.17499999999999999</v>
      </c>
      <c r="D144" s="4">
        <f t="shared" si="2"/>
        <v>22.513799999999996</v>
      </c>
    </row>
    <row r="145" spans="1:4">
      <c r="A145" t="s">
        <v>321</v>
      </c>
      <c r="B145" s="2">
        <v>40494</v>
      </c>
      <c r="C145">
        <v>0.16900000000000001</v>
      </c>
      <c r="D145" s="4">
        <f t="shared" si="2"/>
        <v>21.451799999999999</v>
      </c>
    </row>
    <row r="146" spans="1:4">
      <c r="A146" t="s">
        <v>322</v>
      </c>
      <c r="B146" s="2">
        <v>40494</v>
      </c>
      <c r="C146">
        <v>0.219</v>
      </c>
      <c r="D146" s="4">
        <f t="shared" si="2"/>
        <v>30.3018</v>
      </c>
    </row>
    <row r="147" spans="1:4">
      <c r="A147" t="s">
        <v>323</v>
      </c>
      <c r="B147" s="2">
        <v>40494</v>
      </c>
      <c r="C147">
        <v>0.12</v>
      </c>
      <c r="D147" s="4">
        <f t="shared" si="2"/>
        <v>12.778799999999999</v>
      </c>
    </row>
    <row r="148" spans="1:4">
      <c r="A148" t="s">
        <v>324</v>
      </c>
      <c r="B148" s="2">
        <v>40494</v>
      </c>
      <c r="C148">
        <v>0.16700000000000001</v>
      </c>
      <c r="D148" s="4">
        <f t="shared" si="2"/>
        <v>21.097799999999999</v>
      </c>
    </row>
    <row r="149" spans="1:4">
      <c r="A149" t="s">
        <v>325</v>
      </c>
      <c r="B149" s="2">
        <v>40494</v>
      </c>
      <c r="C149">
        <v>0.125</v>
      </c>
      <c r="D149" s="4">
        <f t="shared" si="2"/>
        <v>13.6638</v>
      </c>
    </row>
    <row r="150" spans="1:4">
      <c r="A150" t="s">
        <v>326</v>
      </c>
      <c r="B150" s="2">
        <v>40494</v>
      </c>
      <c r="C150">
        <v>0.21099999999999999</v>
      </c>
      <c r="D150" s="4">
        <f t="shared" si="2"/>
        <v>28.885800000000003</v>
      </c>
    </row>
    <row r="151" spans="1:4">
      <c r="A151" t="s">
        <v>327</v>
      </c>
      <c r="B151" s="2">
        <v>40494</v>
      </c>
      <c r="C151">
        <v>0.16500000000000001</v>
      </c>
      <c r="D151" s="4">
        <f t="shared" si="2"/>
        <v>20.7438</v>
      </c>
    </row>
    <row r="152" spans="1:4">
      <c r="A152" t="s">
        <v>328</v>
      </c>
      <c r="B152" s="2">
        <v>40494</v>
      </c>
      <c r="C152">
        <v>0.14499999999999999</v>
      </c>
      <c r="D152" s="4">
        <f t="shared" si="2"/>
        <v>17.203800000000001</v>
      </c>
    </row>
    <row r="153" spans="1:4">
      <c r="A153" t="s">
        <v>329</v>
      </c>
      <c r="B153" s="2">
        <v>40494</v>
      </c>
      <c r="C153">
        <v>9.6000000000000002E-2</v>
      </c>
      <c r="D153" s="4">
        <f t="shared" si="2"/>
        <v>8.530800000000001</v>
      </c>
    </row>
    <row r="154" spans="1:4">
      <c r="A154" t="s">
        <v>330</v>
      </c>
      <c r="B154" s="2">
        <v>40494</v>
      </c>
      <c r="C154">
        <v>0.154</v>
      </c>
      <c r="D154" s="4">
        <f t="shared" si="2"/>
        <v>18.796799999999998</v>
      </c>
    </row>
    <row r="155" spans="1:4">
      <c r="A155" t="s">
        <v>331</v>
      </c>
      <c r="B155" s="2">
        <v>40494</v>
      </c>
      <c r="C155">
        <v>0.111</v>
      </c>
      <c r="D155" s="4">
        <f t="shared" si="2"/>
        <v>11.185800000000002</v>
      </c>
    </row>
    <row r="156" spans="1:4">
      <c r="A156" t="s">
        <v>332</v>
      </c>
      <c r="B156" s="2">
        <v>40494</v>
      </c>
      <c r="C156">
        <v>0.13800000000000001</v>
      </c>
      <c r="D156" s="4">
        <f t="shared" si="2"/>
        <v>15.964800000000002</v>
      </c>
    </row>
    <row r="157" spans="1:4">
      <c r="A157" t="s">
        <v>333</v>
      </c>
      <c r="B157" s="2">
        <v>40494</v>
      </c>
      <c r="C157">
        <v>0.46400000000000002</v>
      </c>
      <c r="D157" s="4">
        <f t="shared" si="2"/>
        <v>73.666799999999995</v>
      </c>
    </row>
    <row r="158" spans="1:4">
      <c r="A158" t="s">
        <v>334</v>
      </c>
      <c r="B158" s="2">
        <v>40494</v>
      </c>
      <c r="C158">
        <v>0.27900000000000003</v>
      </c>
      <c r="D158" s="4">
        <f t="shared" si="2"/>
        <v>40.921800000000005</v>
      </c>
    </row>
    <row r="159" spans="1:4">
      <c r="A159" t="s">
        <v>335</v>
      </c>
      <c r="B159" s="2">
        <v>40494</v>
      </c>
      <c r="C159">
        <v>9.5000000000000001E-2</v>
      </c>
      <c r="D159" s="4">
        <f t="shared" si="2"/>
        <v>8.3538000000000014</v>
      </c>
    </row>
    <row r="160" spans="1:4">
      <c r="A160" t="s">
        <v>336</v>
      </c>
      <c r="B160" s="2">
        <v>40494</v>
      </c>
      <c r="C160">
        <v>0.10199999999999999</v>
      </c>
      <c r="D160" s="4">
        <f t="shared" si="2"/>
        <v>9.5927999999999987</v>
      </c>
    </row>
    <row r="161" spans="1:4">
      <c r="A161" t="s">
        <v>337</v>
      </c>
      <c r="B161" s="2">
        <v>40494</v>
      </c>
      <c r="C161">
        <v>0.25700000000000001</v>
      </c>
      <c r="D161" s="4">
        <f t="shared" si="2"/>
        <v>37.027800000000006</v>
      </c>
    </row>
    <row r="162" spans="1:4">
      <c r="A162" t="s">
        <v>338</v>
      </c>
      <c r="B162" s="2">
        <v>40494</v>
      </c>
      <c r="C162">
        <v>8.5000000000000006E-2</v>
      </c>
      <c r="D162" s="4">
        <f t="shared" si="2"/>
        <v>6.5838000000000019</v>
      </c>
    </row>
    <row r="163" spans="1:4">
      <c r="A163" t="s">
        <v>339</v>
      </c>
      <c r="B163" s="2">
        <v>40494</v>
      </c>
      <c r="C163">
        <v>6.8000000000000005E-2</v>
      </c>
      <c r="D163" s="4">
        <f t="shared" si="2"/>
        <v>3.5748000000000015</v>
      </c>
    </row>
    <row r="164" spans="1:4">
      <c r="A164" t="s">
        <v>340</v>
      </c>
      <c r="B164" s="2">
        <v>40494</v>
      </c>
      <c r="C164">
        <v>0.14199999999999999</v>
      </c>
      <c r="D164" s="4">
        <f t="shared" si="2"/>
        <v>16.672799999999995</v>
      </c>
    </row>
    <row r="165" spans="1:4">
      <c r="A165" t="s">
        <v>341</v>
      </c>
      <c r="B165" s="2">
        <v>40494</v>
      </c>
      <c r="C165">
        <v>0.11600000000000001</v>
      </c>
      <c r="D165" s="4">
        <f t="shared" si="2"/>
        <v>12.0708</v>
      </c>
    </row>
    <row r="166" spans="1:4">
      <c r="A166" t="s">
        <v>342</v>
      </c>
      <c r="B166" s="2">
        <v>40494</v>
      </c>
      <c r="C166">
        <v>0.13900000000000001</v>
      </c>
      <c r="D166" s="4">
        <f t="shared" si="2"/>
        <v>16.141800000000003</v>
      </c>
    </row>
    <row r="167" spans="1:4">
      <c r="A167" t="s">
        <v>343</v>
      </c>
      <c r="B167" s="2">
        <v>40494</v>
      </c>
      <c r="C167">
        <v>0.39900000000000002</v>
      </c>
      <c r="D167" s="4">
        <f t="shared" si="2"/>
        <v>62.161800000000007</v>
      </c>
    </row>
    <row r="168" spans="1:4">
      <c r="A168" t="s">
        <v>274</v>
      </c>
      <c r="B168" s="2">
        <v>40494</v>
      </c>
      <c r="C168">
        <v>0.11700000000000001</v>
      </c>
      <c r="D168" s="4">
        <f t="shared" si="2"/>
        <v>12.2478</v>
      </c>
    </row>
    <row r="169" spans="1:4">
      <c r="A169" t="s">
        <v>275</v>
      </c>
      <c r="B169" s="2">
        <v>40494</v>
      </c>
      <c r="C169">
        <v>0.107</v>
      </c>
      <c r="D169" s="4">
        <f t="shared" si="2"/>
        <v>10.4778</v>
      </c>
    </row>
    <row r="170" spans="1:4">
      <c r="A170" t="s">
        <v>276</v>
      </c>
      <c r="B170" s="2">
        <v>40494</v>
      </c>
      <c r="C170">
        <v>9.2999999999999999E-2</v>
      </c>
      <c r="D170" s="4">
        <f t="shared" si="2"/>
        <v>7.9997999999999987</v>
      </c>
    </row>
    <row r="171" spans="1:4">
      <c r="A171" t="s">
        <v>277</v>
      </c>
      <c r="B171" s="2">
        <v>40494</v>
      </c>
      <c r="C171">
        <v>0.87</v>
      </c>
      <c r="D171" s="4">
        <f t="shared" si="2"/>
        <v>145.52880000000002</v>
      </c>
    </row>
    <row r="172" spans="1:4">
      <c r="A172" t="s">
        <v>278</v>
      </c>
      <c r="B172" s="2">
        <v>40494</v>
      </c>
      <c r="C172">
        <v>0.38900000000000001</v>
      </c>
      <c r="D172" s="4">
        <f t="shared" si="2"/>
        <v>60.391800000000011</v>
      </c>
    </row>
    <row r="173" spans="1:4">
      <c r="A173" t="s">
        <v>279</v>
      </c>
      <c r="B173" s="2">
        <v>40494</v>
      </c>
      <c r="C173">
        <v>0.16800000000000001</v>
      </c>
      <c r="D173" s="4">
        <f t="shared" si="2"/>
        <v>21.274799999999999</v>
      </c>
    </row>
    <row r="174" spans="1:4">
      <c r="A174" t="s">
        <v>280</v>
      </c>
      <c r="B174" s="2">
        <v>40494</v>
      </c>
      <c r="C174">
        <v>0.221</v>
      </c>
      <c r="D174" s="4">
        <f t="shared" si="2"/>
        <v>30.655799999999999</v>
      </c>
    </row>
    <row r="175" spans="1:4">
      <c r="A175" t="s">
        <v>281</v>
      </c>
      <c r="B175" s="2">
        <v>40494</v>
      </c>
      <c r="C175">
        <v>0.32500000000000001</v>
      </c>
      <c r="D175" s="4">
        <f t="shared" si="2"/>
        <v>49.063800000000001</v>
      </c>
    </row>
    <row r="176" spans="1:4">
      <c r="A176" t="s">
        <v>282</v>
      </c>
      <c r="B176" s="2">
        <v>40494</v>
      </c>
      <c r="C176">
        <v>0.16800000000000001</v>
      </c>
      <c r="D176" s="4">
        <f t="shared" si="2"/>
        <v>21.274799999999999</v>
      </c>
    </row>
    <row r="177" spans="1:4">
      <c r="A177" t="s">
        <v>22</v>
      </c>
      <c r="B177" s="5">
        <v>40496</v>
      </c>
      <c r="C177">
        <v>0.14899999999999999</v>
      </c>
      <c r="D177" s="4">
        <f>(151.1*C177)-12.238</f>
        <v>10.2759</v>
      </c>
    </row>
    <row r="178" spans="1:4">
      <c r="A178" t="s">
        <v>23</v>
      </c>
      <c r="B178" s="5">
        <v>40496</v>
      </c>
      <c r="C178">
        <v>0.13500000000000001</v>
      </c>
      <c r="D178" s="4">
        <f t="shared" ref="D178:D225" si="3">(151.1*C178)-12.238</f>
        <v>8.1605000000000025</v>
      </c>
    </row>
    <row r="179" spans="1:4">
      <c r="A179" t="s">
        <v>24</v>
      </c>
      <c r="B179" s="5">
        <v>40496</v>
      </c>
      <c r="C179">
        <v>0.192</v>
      </c>
      <c r="D179" s="4">
        <f t="shared" si="3"/>
        <v>16.773199999999999</v>
      </c>
    </row>
    <row r="180" spans="1:4">
      <c r="A180" t="s">
        <v>25</v>
      </c>
      <c r="B180" s="5">
        <v>40496</v>
      </c>
      <c r="C180">
        <v>0.20100000000000001</v>
      </c>
      <c r="D180" s="4">
        <f t="shared" si="3"/>
        <v>18.133100000000002</v>
      </c>
    </row>
    <row r="181" spans="1:4">
      <c r="A181" t="s">
        <v>26</v>
      </c>
      <c r="B181" s="5">
        <v>40496</v>
      </c>
      <c r="C181">
        <v>0.224</v>
      </c>
      <c r="D181" s="4">
        <f t="shared" si="3"/>
        <v>21.608400000000003</v>
      </c>
    </row>
    <row r="182" spans="1:4">
      <c r="A182" t="s">
        <v>27</v>
      </c>
      <c r="B182" s="5">
        <v>40496</v>
      </c>
      <c r="C182">
        <v>0.16500000000000001</v>
      </c>
      <c r="D182" s="4">
        <f t="shared" si="3"/>
        <v>12.6935</v>
      </c>
    </row>
    <row r="183" spans="1:4">
      <c r="A183" t="s">
        <v>28</v>
      </c>
      <c r="B183" s="5">
        <v>40496</v>
      </c>
      <c r="C183">
        <v>0.13800000000000001</v>
      </c>
      <c r="D183" s="4">
        <f t="shared" si="3"/>
        <v>8.6138000000000012</v>
      </c>
    </row>
    <row r="184" spans="1:4">
      <c r="A184" t="s">
        <v>29</v>
      </c>
      <c r="B184" s="5">
        <v>40496</v>
      </c>
      <c r="C184">
        <v>0.90100000000000002</v>
      </c>
      <c r="D184" s="4">
        <f t="shared" si="3"/>
        <v>123.90309999999999</v>
      </c>
    </row>
    <row r="185" spans="1:4">
      <c r="A185" t="s">
        <v>30</v>
      </c>
      <c r="B185" s="5">
        <v>40496</v>
      </c>
      <c r="C185">
        <v>0.13600000000000001</v>
      </c>
      <c r="D185" s="4">
        <f t="shared" si="3"/>
        <v>8.3116000000000021</v>
      </c>
    </row>
    <row r="186" spans="1:4">
      <c r="A186" t="s">
        <v>31</v>
      </c>
      <c r="B186" s="5">
        <v>40496</v>
      </c>
      <c r="C186">
        <v>0.54900000000000004</v>
      </c>
      <c r="D186" s="4">
        <f t="shared" si="3"/>
        <v>70.715900000000005</v>
      </c>
    </row>
    <row r="187" spans="1:4">
      <c r="A187" t="s">
        <v>207</v>
      </c>
      <c r="B187" s="5">
        <v>40496</v>
      </c>
      <c r="C187">
        <v>0.19600000000000001</v>
      </c>
      <c r="D187" s="4">
        <f t="shared" si="3"/>
        <v>17.377600000000001</v>
      </c>
    </row>
    <row r="188" spans="1:4">
      <c r="A188" t="s">
        <v>208</v>
      </c>
      <c r="B188" s="5">
        <v>40496</v>
      </c>
      <c r="C188">
        <v>0.65700000000000003</v>
      </c>
      <c r="D188" s="4">
        <f t="shared" si="3"/>
        <v>87.034700000000001</v>
      </c>
    </row>
    <row r="189" spans="1:4">
      <c r="A189" t="s">
        <v>209</v>
      </c>
      <c r="B189" s="5">
        <v>40496</v>
      </c>
      <c r="C189">
        <v>0.17799999999999999</v>
      </c>
      <c r="D189" s="4">
        <f t="shared" si="3"/>
        <v>14.657799999999998</v>
      </c>
    </row>
    <row r="190" spans="1:4">
      <c r="A190" t="s">
        <v>210</v>
      </c>
      <c r="B190" s="5">
        <v>40496</v>
      </c>
      <c r="C190">
        <v>0.35299999999999998</v>
      </c>
      <c r="D190" s="4">
        <f t="shared" si="3"/>
        <v>41.100299999999997</v>
      </c>
    </row>
    <row r="191" spans="1:4">
      <c r="A191" t="s">
        <v>211</v>
      </c>
      <c r="B191" s="5">
        <v>40496</v>
      </c>
      <c r="C191">
        <v>0.153</v>
      </c>
      <c r="D191" s="4">
        <f t="shared" si="3"/>
        <v>10.880299999999998</v>
      </c>
    </row>
    <row r="192" spans="1:4">
      <c r="A192" t="s">
        <v>212</v>
      </c>
      <c r="B192" s="5">
        <v>40496</v>
      </c>
      <c r="C192">
        <v>0.17</v>
      </c>
      <c r="D192" s="4">
        <f t="shared" si="3"/>
        <v>13.449000000000002</v>
      </c>
    </row>
    <row r="193" spans="1:4">
      <c r="A193" t="s">
        <v>213</v>
      </c>
      <c r="B193" s="5">
        <v>40496</v>
      </c>
      <c r="C193">
        <v>0.16700000000000001</v>
      </c>
      <c r="D193" s="4">
        <f t="shared" si="3"/>
        <v>12.995699999999999</v>
      </c>
    </row>
    <row r="194" spans="1:4">
      <c r="A194" t="s">
        <v>214</v>
      </c>
      <c r="B194" s="5">
        <v>40496</v>
      </c>
      <c r="C194">
        <v>0.64</v>
      </c>
      <c r="D194" s="4">
        <f t="shared" si="3"/>
        <v>84.465999999999994</v>
      </c>
    </row>
    <row r="195" spans="1:4">
      <c r="A195" t="s">
        <v>215</v>
      </c>
      <c r="B195" s="5">
        <v>40496</v>
      </c>
      <c r="C195">
        <v>0.157</v>
      </c>
      <c r="D195" s="4">
        <f t="shared" si="3"/>
        <v>11.4847</v>
      </c>
    </row>
    <row r="196" spans="1:4">
      <c r="A196" t="s">
        <v>216</v>
      </c>
      <c r="B196" s="5">
        <v>40496</v>
      </c>
      <c r="C196">
        <v>0.183</v>
      </c>
      <c r="D196" s="4">
        <f t="shared" si="3"/>
        <v>15.4133</v>
      </c>
    </row>
    <row r="197" spans="1:4">
      <c r="A197" t="s">
        <v>217</v>
      </c>
      <c r="B197" s="5">
        <v>40496</v>
      </c>
      <c r="C197">
        <v>0.154</v>
      </c>
      <c r="D197" s="4">
        <f t="shared" si="3"/>
        <v>11.031399999999998</v>
      </c>
    </row>
    <row r="198" spans="1:4">
      <c r="A198" t="s">
        <v>218</v>
      </c>
      <c r="B198" s="5">
        <v>40496</v>
      </c>
      <c r="C198">
        <v>0.19</v>
      </c>
      <c r="D198" s="4">
        <f t="shared" si="3"/>
        <v>16.471</v>
      </c>
    </row>
    <row r="199" spans="1:4">
      <c r="A199" t="s">
        <v>219</v>
      </c>
      <c r="B199" s="5">
        <v>40496</v>
      </c>
      <c r="C199">
        <v>0.16500000000000001</v>
      </c>
      <c r="D199" s="4">
        <f t="shared" si="3"/>
        <v>12.6935</v>
      </c>
    </row>
    <row r="200" spans="1:4">
      <c r="A200" t="s">
        <v>89</v>
      </c>
      <c r="B200" s="5">
        <v>40496</v>
      </c>
      <c r="C200">
        <v>0.309</v>
      </c>
      <c r="D200" s="4">
        <f t="shared" si="3"/>
        <v>34.451899999999995</v>
      </c>
    </row>
    <row r="201" spans="1:4">
      <c r="A201" t="s">
        <v>90</v>
      </c>
      <c r="B201" s="5">
        <v>40496</v>
      </c>
      <c r="C201">
        <v>0.159</v>
      </c>
      <c r="D201" s="4">
        <f t="shared" si="3"/>
        <v>11.786899999999999</v>
      </c>
    </row>
    <row r="202" spans="1:4">
      <c r="A202" t="s">
        <v>91</v>
      </c>
      <c r="B202" s="5">
        <v>40496</v>
      </c>
      <c r="C202">
        <v>0.29299999999999998</v>
      </c>
      <c r="D202" s="4">
        <f t="shared" si="3"/>
        <v>32.034299999999995</v>
      </c>
    </row>
    <row r="203" spans="1:4">
      <c r="A203" t="s">
        <v>92</v>
      </c>
      <c r="B203" s="5">
        <v>40496</v>
      </c>
      <c r="C203">
        <v>0.19400000000000001</v>
      </c>
      <c r="D203" s="4">
        <f t="shared" si="3"/>
        <v>17.075400000000002</v>
      </c>
    </row>
    <row r="204" spans="1:4">
      <c r="A204" t="s">
        <v>93</v>
      </c>
      <c r="B204" s="5">
        <v>40496</v>
      </c>
      <c r="C204">
        <v>0.31900000000000001</v>
      </c>
      <c r="D204" s="4">
        <f t="shared" si="3"/>
        <v>35.962899999999998</v>
      </c>
    </row>
    <row r="205" spans="1:4">
      <c r="A205" t="s">
        <v>94</v>
      </c>
      <c r="B205" s="5">
        <v>40496</v>
      </c>
      <c r="C205">
        <v>0.14399999999999999</v>
      </c>
      <c r="D205" s="4">
        <f t="shared" si="3"/>
        <v>9.5203999999999986</v>
      </c>
    </row>
    <row r="206" spans="1:4">
      <c r="A206" t="s">
        <v>95</v>
      </c>
      <c r="B206" s="5">
        <v>40496</v>
      </c>
      <c r="C206">
        <v>0.189</v>
      </c>
      <c r="D206" s="4">
        <f t="shared" si="3"/>
        <v>16.319900000000001</v>
      </c>
    </row>
    <row r="207" spans="1:4">
      <c r="A207" t="s">
        <v>96</v>
      </c>
      <c r="B207" s="5">
        <v>40496</v>
      </c>
      <c r="C207">
        <v>0.26500000000000001</v>
      </c>
      <c r="D207" s="4">
        <f t="shared" si="3"/>
        <v>27.8035</v>
      </c>
    </row>
    <row r="208" spans="1:4">
      <c r="A208" t="s">
        <v>97</v>
      </c>
      <c r="B208" s="5">
        <v>40496</v>
      </c>
      <c r="C208">
        <v>0.16700000000000001</v>
      </c>
      <c r="D208" s="4">
        <f t="shared" si="3"/>
        <v>12.995699999999999</v>
      </c>
    </row>
    <row r="209" spans="1:4">
      <c r="A209" t="s">
        <v>98</v>
      </c>
      <c r="B209" s="5">
        <v>40496</v>
      </c>
      <c r="C209">
        <v>0.216</v>
      </c>
      <c r="D209" s="4">
        <f t="shared" si="3"/>
        <v>20.3996</v>
      </c>
    </row>
    <row r="210" spans="1:4">
      <c r="A210" t="s">
        <v>99</v>
      </c>
      <c r="B210" s="5">
        <v>40496</v>
      </c>
      <c r="C210">
        <v>0.24299999999999999</v>
      </c>
      <c r="D210" s="4">
        <f t="shared" si="3"/>
        <v>24.479299999999995</v>
      </c>
    </row>
    <row r="211" spans="1:4">
      <c r="A211" t="s">
        <v>100</v>
      </c>
      <c r="B211" s="5">
        <v>40496</v>
      </c>
      <c r="C211">
        <v>0.13500000000000001</v>
      </c>
      <c r="D211" s="4">
        <f t="shared" si="3"/>
        <v>8.1605000000000025</v>
      </c>
    </row>
    <row r="212" spans="1:4">
      <c r="A212" t="s">
        <v>101</v>
      </c>
      <c r="B212" s="5">
        <v>40496</v>
      </c>
      <c r="C212">
        <v>0.14699999999999999</v>
      </c>
      <c r="D212" s="4">
        <f t="shared" si="3"/>
        <v>9.9736999999999973</v>
      </c>
    </row>
    <row r="213" spans="1:4">
      <c r="A213" t="s">
        <v>102</v>
      </c>
      <c r="B213" s="5">
        <v>40496</v>
      </c>
      <c r="C213">
        <v>0.30299999999999999</v>
      </c>
      <c r="D213" s="4">
        <f t="shared" si="3"/>
        <v>33.545299999999997</v>
      </c>
    </row>
    <row r="214" spans="1:4">
      <c r="A214" t="s">
        <v>103</v>
      </c>
      <c r="B214" s="5">
        <v>40496</v>
      </c>
      <c r="C214">
        <v>0.53100000000000003</v>
      </c>
      <c r="D214" s="4">
        <f t="shared" si="3"/>
        <v>67.996099999999998</v>
      </c>
    </row>
    <row r="215" spans="1:4">
      <c r="A215" t="s">
        <v>104</v>
      </c>
      <c r="B215" s="5">
        <v>40496</v>
      </c>
      <c r="C215">
        <v>0.47699999999999998</v>
      </c>
      <c r="D215" s="4">
        <f t="shared" si="3"/>
        <v>59.836699999999993</v>
      </c>
    </row>
    <row r="216" spans="1:4">
      <c r="A216" t="s">
        <v>105</v>
      </c>
      <c r="B216" s="5">
        <v>40496</v>
      </c>
      <c r="C216">
        <v>0.26100000000000001</v>
      </c>
      <c r="D216" s="4">
        <f t="shared" si="3"/>
        <v>27.199100000000001</v>
      </c>
    </row>
    <row r="217" spans="1:4">
      <c r="A217" t="s">
        <v>106</v>
      </c>
      <c r="B217" s="5">
        <v>40496</v>
      </c>
      <c r="C217">
        <v>0.23</v>
      </c>
      <c r="D217" s="4">
        <f t="shared" si="3"/>
        <v>22.515000000000001</v>
      </c>
    </row>
    <row r="218" spans="1:4">
      <c r="A218" t="s">
        <v>107</v>
      </c>
      <c r="B218" s="5">
        <v>40496</v>
      </c>
      <c r="C218">
        <v>0.216</v>
      </c>
      <c r="D218" s="4">
        <f t="shared" si="3"/>
        <v>20.3996</v>
      </c>
    </row>
    <row r="219" spans="1:4">
      <c r="A219" t="s">
        <v>108</v>
      </c>
      <c r="B219" s="5">
        <v>40496</v>
      </c>
      <c r="C219">
        <v>0.11700000000000001</v>
      </c>
      <c r="D219" s="4">
        <f t="shared" si="3"/>
        <v>5.4406999999999996</v>
      </c>
    </row>
    <row r="220" spans="1:4">
      <c r="A220" t="s">
        <v>109</v>
      </c>
      <c r="B220" s="5">
        <v>40496</v>
      </c>
      <c r="C220">
        <v>0.13600000000000001</v>
      </c>
      <c r="D220" s="4">
        <f t="shared" si="3"/>
        <v>8.3116000000000021</v>
      </c>
    </row>
    <row r="221" spans="1:4">
      <c r="A221" t="s">
        <v>110</v>
      </c>
      <c r="B221" s="5">
        <v>40496</v>
      </c>
      <c r="C221">
        <v>0.153</v>
      </c>
      <c r="D221" s="4">
        <f t="shared" si="3"/>
        <v>10.880299999999998</v>
      </c>
    </row>
    <row r="222" spans="1:4">
      <c r="A222" t="s">
        <v>111</v>
      </c>
      <c r="B222" s="5">
        <v>40496</v>
      </c>
      <c r="C222">
        <v>0.47099999999999997</v>
      </c>
      <c r="D222" s="4">
        <f t="shared" si="3"/>
        <v>58.930099999999996</v>
      </c>
    </row>
    <row r="223" spans="1:4">
      <c r="A223" t="s">
        <v>112</v>
      </c>
      <c r="B223" s="5">
        <v>40496</v>
      </c>
      <c r="C223">
        <v>0.24099999999999999</v>
      </c>
      <c r="D223" s="4">
        <f t="shared" si="3"/>
        <v>24.177099999999996</v>
      </c>
    </row>
    <row r="224" spans="1:4">
      <c r="A224" t="s">
        <v>113</v>
      </c>
      <c r="B224" s="5">
        <v>40496</v>
      </c>
      <c r="C224">
        <v>0.25</v>
      </c>
      <c r="D224" s="4">
        <f t="shared" si="3"/>
        <v>25.536999999999999</v>
      </c>
    </row>
    <row r="225" spans="1:4">
      <c r="A225" t="s">
        <v>114</v>
      </c>
      <c r="B225" s="5">
        <v>40496</v>
      </c>
      <c r="C225">
        <v>0.17100000000000001</v>
      </c>
      <c r="D225" s="4">
        <f t="shared" si="3"/>
        <v>13.600100000000001</v>
      </c>
    </row>
    <row r="226" spans="1:4">
      <c r="A226" t="s">
        <v>395</v>
      </c>
      <c r="B226" s="6">
        <v>40498</v>
      </c>
      <c r="C226">
        <v>0.44</v>
      </c>
      <c r="D226" s="4">
        <f>(153.52*C226)-3.6311</f>
        <v>63.917699999999996</v>
      </c>
    </row>
    <row r="227" spans="1:4">
      <c r="A227" t="s">
        <v>396</v>
      </c>
      <c r="B227" s="6">
        <v>40498</v>
      </c>
      <c r="C227">
        <v>9.1999999999999998E-2</v>
      </c>
      <c r="D227" s="4">
        <f t="shared" ref="D227:D244" si="4">(153.52*C227)-3.6311</f>
        <v>10.492740000000001</v>
      </c>
    </row>
    <row r="228" spans="1:4">
      <c r="A228" t="s">
        <v>397</v>
      </c>
      <c r="B228" s="6">
        <v>40498</v>
      </c>
      <c r="C228">
        <v>0.17199999999999999</v>
      </c>
      <c r="D228" s="4">
        <f t="shared" si="4"/>
        <v>22.774339999999999</v>
      </c>
    </row>
    <row r="229" spans="1:4">
      <c r="A229" t="s">
        <v>182</v>
      </c>
      <c r="B229" s="6">
        <v>40498</v>
      </c>
      <c r="C229">
        <v>0.14299999999999999</v>
      </c>
      <c r="D229" s="4">
        <f t="shared" si="4"/>
        <v>18.32226</v>
      </c>
    </row>
    <row r="230" spans="1:4">
      <c r="A230" t="s">
        <v>183</v>
      </c>
      <c r="B230" s="6">
        <v>40498</v>
      </c>
      <c r="C230">
        <v>7.4999999999999997E-2</v>
      </c>
      <c r="D230" s="4">
        <f t="shared" si="4"/>
        <v>7.8829000000000011</v>
      </c>
    </row>
    <row r="231" spans="1:4">
      <c r="A231" t="s">
        <v>184</v>
      </c>
      <c r="B231" s="6">
        <v>40498</v>
      </c>
      <c r="C231">
        <v>0.09</v>
      </c>
      <c r="D231" s="4">
        <f t="shared" si="4"/>
        <v>10.185700000000001</v>
      </c>
    </row>
    <row r="232" spans="1:4">
      <c r="A232" t="s">
        <v>185</v>
      </c>
      <c r="B232" s="6">
        <v>40498</v>
      </c>
      <c r="C232">
        <v>0.108</v>
      </c>
      <c r="D232" s="4">
        <f t="shared" si="4"/>
        <v>12.949059999999999</v>
      </c>
    </row>
    <row r="233" spans="1:4">
      <c r="A233" t="s">
        <v>186</v>
      </c>
      <c r="B233" s="6">
        <v>40498</v>
      </c>
      <c r="C233">
        <v>0.12</v>
      </c>
      <c r="D233" s="4">
        <f t="shared" si="4"/>
        <v>14.7913</v>
      </c>
    </row>
    <row r="234" spans="1:4">
      <c r="A234" t="s">
        <v>187</v>
      </c>
      <c r="B234" s="6">
        <v>40498</v>
      </c>
      <c r="C234">
        <v>0.128</v>
      </c>
      <c r="D234" s="4">
        <f t="shared" si="4"/>
        <v>16.019460000000002</v>
      </c>
    </row>
    <row r="235" spans="1:4">
      <c r="A235" t="s">
        <v>188</v>
      </c>
      <c r="B235" s="6">
        <v>40498</v>
      </c>
      <c r="C235">
        <v>0.29699999999999999</v>
      </c>
      <c r="D235" s="4">
        <f t="shared" si="4"/>
        <v>41.964340000000007</v>
      </c>
    </row>
    <row r="236" spans="1:4">
      <c r="A236" t="s">
        <v>189</v>
      </c>
      <c r="B236" s="6">
        <v>40498</v>
      </c>
      <c r="C236">
        <v>0.185</v>
      </c>
      <c r="D236" s="4">
        <f t="shared" si="4"/>
        <v>24.770100000000003</v>
      </c>
    </row>
    <row r="237" spans="1:4">
      <c r="A237" t="s">
        <v>190</v>
      </c>
      <c r="B237" s="6">
        <v>40498</v>
      </c>
      <c r="C237">
        <v>0.17599999999999999</v>
      </c>
      <c r="D237" s="4">
        <f t="shared" si="4"/>
        <v>23.38842</v>
      </c>
    </row>
    <row r="238" spans="1:4">
      <c r="A238" t="s">
        <v>191</v>
      </c>
      <c r="B238" s="6">
        <v>40498</v>
      </c>
      <c r="C238">
        <v>0.16700000000000001</v>
      </c>
      <c r="D238" s="4">
        <f t="shared" si="4"/>
        <v>22.006740000000004</v>
      </c>
    </row>
    <row r="239" spans="1:4">
      <c r="A239" t="s">
        <v>201</v>
      </c>
      <c r="B239" s="6">
        <v>40498</v>
      </c>
      <c r="C239">
        <v>0.14799999999999999</v>
      </c>
      <c r="D239" s="4">
        <f t="shared" si="4"/>
        <v>19.089860000000002</v>
      </c>
    </row>
    <row r="240" spans="1:4">
      <c r="A240" t="s">
        <v>202</v>
      </c>
      <c r="B240" s="6">
        <v>40498</v>
      </c>
      <c r="C240">
        <v>0.14599999999999999</v>
      </c>
      <c r="D240" s="4">
        <f t="shared" si="4"/>
        <v>18.782820000000001</v>
      </c>
    </row>
    <row r="241" spans="1:4">
      <c r="A241" t="s">
        <v>203</v>
      </c>
      <c r="B241" s="6">
        <v>40498</v>
      </c>
      <c r="C241">
        <v>0.191</v>
      </c>
      <c r="D241" s="4">
        <f t="shared" si="4"/>
        <v>25.691220000000001</v>
      </c>
    </row>
    <row r="242" spans="1:4">
      <c r="A242" t="s">
        <v>204</v>
      </c>
      <c r="B242" s="6">
        <v>40498</v>
      </c>
      <c r="C242">
        <v>0.17699999999999999</v>
      </c>
      <c r="D242" s="4">
        <f t="shared" si="4"/>
        <v>23.54194</v>
      </c>
    </row>
    <row r="243" spans="1:4">
      <c r="A243" t="s">
        <v>205</v>
      </c>
      <c r="B243" s="6">
        <v>40498</v>
      </c>
      <c r="C243">
        <v>0.114</v>
      </c>
      <c r="D243" s="4">
        <f t="shared" si="4"/>
        <v>13.870180000000001</v>
      </c>
    </row>
    <row r="244" spans="1:4">
      <c r="A244" t="s">
        <v>206</v>
      </c>
      <c r="B244" s="6">
        <v>40498</v>
      </c>
      <c r="C244">
        <v>0.107</v>
      </c>
      <c r="D244" s="4">
        <f t="shared" si="4"/>
        <v>12.795539999999999</v>
      </c>
    </row>
    <row r="245" spans="1:4">
      <c r="A245" t="s">
        <v>32</v>
      </c>
      <c r="B245" s="7">
        <v>40505</v>
      </c>
      <c r="C245">
        <v>0.112</v>
      </c>
      <c r="D245" s="4">
        <f>(165.74*C245)-5.0422</f>
        <v>13.520679999999999</v>
      </c>
    </row>
    <row r="246" spans="1:4">
      <c r="A246" t="s">
        <v>33</v>
      </c>
      <c r="B246" s="7">
        <v>40505</v>
      </c>
      <c r="C246">
        <v>0.27</v>
      </c>
      <c r="D246" s="4">
        <f t="shared" ref="D246:D294" si="5">(165.74*C246)-5.0422</f>
        <v>39.707600000000006</v>
      </c>
    </row>
    <row r="247" spans="1:4">
      <c r="A247" t="s">
        <v>34</v>
      </c>
      <c r="B247" s="7">
        <v>40505</v>
      </c>
      <c r="C247">
        <v>0.71799999999999997</v>
      </c>
      <c r="D247" s="4">
        <f t="shared" si="5"/>
        <v>113.95912000000001</v>
      </c>
    </row>
    <row r="248" spans="1:4">
      <c r="A248" t="s">
        <v>35</v>
      </c>
      <c r="B248" s="7">
        <v>40505</v>
      </c>
      <c r="C248">
        <v>0.51100000000000001</v>
      </c>
      <c r="D248" s="4">
        <f t="shared" si="5"/>
        <v>79.650940000000006</v>
      </c>
    </row>
    <row r="249" spans="1:4">
      <c r="A249" t="s">
        <v>36</v>
      </c>
      <c r="B249" s="7">
        <v>40505</v>
      </c>
      <c r="C249">
        <v>0.18099999999999999</v>
      </c>
      <c r="D249" s="4">
        <f t="shared" si="5"/>
        <v>24.95674</v>
      </c>
    </row>
    <row r="250" spans="1:4">
      <c r="A250" t="s">
        <v>37</v>
      </c>
      <c r="B250" s="7">
        <v>40505</v>
      </c>
      <c r="C250">
        <v>0.42499999999999999</v>
      </c>
      <c r="D250" s="4">
        <f t="shared" si="5"/>
        <v>65.397300000000001</v>
      </c>
    </row>
    <row r="251" spans="1:4">
      <c r="A251" t="s">
        <v>38</v>
      </c>
      <c r="B251" s="7">
        <v>40505</v>
      </c>
      <c r="C251">
        <v>5.2999999999999999E-2</v>
      </c>
      <c r="D251" s="4">
        <f t="shared" si="5"/>
        <v>3.7420199999999992</v>
      </c>
    </row>
    <row r="252" spans="1:4">
      <c r="A252" t="s">
        <v>39</v>
      </c>
      <c r="B252" s="7">
        <v>40505</v>
      </c>
      <c r="C252">
        <v>0.13200000000000001</v>
      </c>
      <c r="D252" s="4">
        <f t="shared" si="5"/>
        <v>16.83548</v>
      </c>
    </row>
    <row r="253" spans="1:4">
      <c r="A253" t="s">
        <v>40</v>
      </c>
      <c r="B253" s="7">
        <v>40505</v>
      </c>
      <c r="C253">
        <v>0.123</v>
      </c>
      <c r="D253" s="4">
        <f t="shared" si="5"/>
        <v>15.343820000000001</v>
      </c>
    </row>
    <row r="254" spans="1:4">
      <c r="A254" t="s">
        <v>41</v>
      </c>
      <c r="B254" s="7">
        <v>40505</v>
      </c>
      <c r="C254">
        <v>0.107</v>
      </c>
      <c r="D254" s="4">
        <f t="shared" si="5"/>
        <v>12.691980000000001</v>
      </c>
    </row>
    <row r="255" spans="1:4">
      <c r="A255" t="s">
        <v>42</v>
      </c>
      <c r="B255" s="7">
        <v>40505</v>
      </c>
      <c r="C255">
        <v>0.55100000000000005</v>
      </c>
      <c r="D255" s="4">
        <f t="shared" si="5"/>
        <v>86.280540000000016</v>
      </c>
    </row>
    <row r="256" spans="1:4">
      <c r="A256" t="s">
        <v>43</v>
      </c>
      <c r="B256" s="7">
        <v>40505</v>
      </c>
      <c r="C256">
        <v>0.11700000000000001</v>
      </c>
      <c r="D256" s="4">
        <f t="shared" si="5"/>
        <v>14.34938</v>
      </c>
    </row>
    <row r="257" spans="1:4">
      <c r="A257" t="s">
        <v>44</v>
      </c>
      <c r="B257" s="7">
        <v>40505</v>
      </c>
      <c r="C257">
        <v>0.13600000000000001</v>
      </c>
      <c r="D257" s="4">
        <f t="shared" si="5"/>
        <v>17.498440000000002</v>
      </c>
    </row>
    <row r="258" spans="1:4">
      <c r="A258" t="s">
        <v>45</v>
      </c>
      <c r="B258" s="7">
        <v>40505</v>
      </c>
      <c r="C258">
        <v>0.183</v>
      </c>
      <c r="D258" s="4">
        <f t="shared" si="5"/>
        <v>25.288219999999999</v>
      </c>
    </row>
    <row r="259" spans="1:4">
      <c r="A259" t="s">
        <v>46</v>
      </c>
      <c r="B259" s="7">
        <v>40505</v>
      </c>
      <c r="C259">
        <v>0.28399999999999997</v>
      </c>
      <c r="D259" s="4">
        <f t="shared" si="5"/>
        <v>42.02796</v>
      </c>
    </row>
    <row r="260" spans="1:4">
      <c r="A260" t="s">
        <v>47</v>
      </c>
      <c r="B260" s="7">
        <v>40505</v>
      </c>
      <c r="C260">
        <v>0.105</v>
      </c>
      <c r="D260" s="4">
        <f t="shared" si="5"/>
        <v>12.360499999999998</v>
      </c>
    </row>
    <row r="261" spans="1:4">
      <c r="A261" t="s">
        <v>48</v>
      </c>
      <c r="B261" s="7">
        <v>40505</v>
      </c>
      <c r="C261">
        <v>0.17</v>
      </c>
      <c r="D261" s="4">
        <f t="shared" si="5"/>
        <v>23.133600000000001</v>
      </c>
    </row>
    <row r="262" spans="1:4">
      <c r="A262" t="s">
        <v>49</v>
      </c>
      <c r="B262" s="7">
        <v>40505</v>
      </c>
      <c r="C262">
        <v>9.5000000000000001E-2</v>
      </c>
      <c r="D262" s="4">
        <f t="shared" si="5"/>
        <v>10.703099999999999</v>
      </c>
    </row>
    <row r="263" spans="1:4">
      <c r="A263" t="s">
        <v>50</v>
      </c>
      <c r="B263" s="7">
        <v>40505</v>
      </c>
      <c r="C263">
        <v>0.191</v>
      </c>
      <c r="D263" s="4">
        <f t="shared" si="5"/>
        <v>26.614140000000003</v>
      </c>
    </row>
    <row r="264" spans="1:4">
      <c r="A264" t="s">
        <v>51</v>
      </c>
      <c r="B264" s="7">
        <v>40505</v>
      </c>
      <c r="C264">
        <v>0.123</v>
      </c>
      <c r="D264" s="4">
        <f t="shared" si="5"/>
        <v>15.343820000000001</v>
      </c>
    </row>
    <row r="265" spans="1:4">
      <c r="A265" t="s">
        <v>52</v>
      </c>
      <c r="B265" s="7">
        <v>40505</v>
      </c>
      <c r="C265">
        <v>0.67900000000000005</v>
      </c>
      <c r="D265" s="4">
        <f t="shared" si="5"/>
        <v>107.49526000000002</v>
      </c>
    </row>
    <row r="266" spans="1:4">
      <c r="A266" t="s">
        <v>247</v>
      </c>
      <c r="B266" s="7">
        <v>40505</v>
      </c>
      <c r="C266">
        <v>0.121</v>
      </c>
      <c r="D266" s="4">
        <f t="shared" si="5"/>
        <v>15.012339999999998</v>
      </c>
    </row>
    <row r="267" spans="1:4">
      <c r="A267" t="s">
        <v>248</v>
      </c>
      <c r="B267" s="7">
        <v>40505</v>
      </c>
      <c r="C267">
        <v>0.21</v>
      </c>
      <c r="D267" s="4">
        <f t="shared" si="5"/>
        <v>29.763199999999998</v>
      </c>
    </row>
    <row r="268" spans="1:4">
      <c r="A268" t="s">
        <v>249</v>
      </c>
      <c r="B268" s="7">
        <v>40505</v>
      </c>
      <c r="C268">
        <v>0.128</v>
      </c>
      <c r="D268" s="4">
        <f t="shared" si="5"/>
        <v>16.172520000000002</v>
      </c>
    </row>
    <row r="269" spans="1:4">
      <c r="A269" t="s">
        <v>250</v>
      </c>
      <c r="B269" s="7">
        <v>40505</v>
      </c>
      <c r="C269">
        <v>0.13700000000000001</v>
      </c>
      <c r="D269" s="4">
        <f t="shared" si="5"/>
        <v>17.664180000000002</v>
      </c>
    </row>
    <row r="270" spans="1:4">
      <c r="A270" t="s">
        <v>251</v>
      </c>
      <c r="B270" s="7">
        <v>40505</v>
      </c>
      <c r="C270">
        <v>0.14199999999999999</v>
      </c>
      <c r="D270" s="4">
        <f t="shared" si="5"/>
        <v>18.49288</v>
      </c>
    </row>
    <row r="271" spans="1:4">
      <c r="A271" t="s">
        <v>252</v>
      </c>
      <c r="B271" s="7">
        <v>40505</v>
      </c>
      <c r="C271">
        <v>0.20599999999999999</v>
      </c>
      <c r="D271" s="4">
        <f t="shared" si="5"/>
        <v>29.100239999999999</v>
      </c>
    </row>
    <row r="272" spans="1:4">
      <c r="A272" t="s">
        <v>253</v>
      </c>
      <c r="B272" s="7">
        <v>40505</v>
      </c>
      <c r="C272">
        <v>0.214</v>
      </c>
      <c r="D272" s="4">
        <f t="shared" si="5"/>
        <v>30.426160000000003</v>
      </c>
    </row>
    <row r="273" spans="1:4">
      <c r="A273" t="s">
        <v>254</v>
      </c>
      <c r="B273" s="7">
        <v>40505</v>
      </c>
      <c r="C273">
        <v>0.13500000000000001</v>
      </c>
      <c r="D273" s="4">
        <f t="shared" si="5"/>
        <v>17.332700000000003</v>
      </c>
    </row>
    <row r="274" spans="1:4">
      <c r="A274" t="s">
        <v>255</v>
      </c>
      <c r="B274" s="7">
        <v>40505</v>
      </c>
      <c r="C274">
        <v>0.40100000000000002</v>
      </c>
      <c r="D274" s="4">
        <f t="shared" si="5"/>
        <v>61.419540000000005</v>
      </c>
    </row>
    <row r="275" spans="1:4">
      <c r="A275" t="s">
        <v>256</v>
      </c>
      <c r="B275" s="7">
        <v>40505</v>
      </c>
      <c r="C275">
        <v>0.16700000000000001</v>
      </c>
      <c r="D275" s="4">
        <f t="shared" si="5"/>
        <v>22.636380000000003</v>
      </c>
    </row>
    <row r="276" spans="1:4">
      <c r="A276" t="s">
        <v>257</v>
      </c>
      <c r="B276" s="7">
        <v>40505</v>
      </c>
      <c r="C276">
        <v>0.115</v>
      </c>
      <c r="D276" s="4">
        <f t="shared" si="5"/>
        <v>14.017900000000001</v>
      </c>
    </row>
    <row r="277" spans="1:4">
      <c r="A277" t="s">
        <v>258</v>
      </c>
      <c r="B277" s="7">
        <v>40505</v>
      </c>
      <c r="C277">
        <v>0.20499999999999999</v>
      </c>
      <c r="D277" s="4">
        <f t="shared" si="5"/>
        <v>28.9345</v>
      </c>
    </row>
    <row r="278" spans="1:4">
      <c r="A278" t="s">
        <v>259</v>
      </c>
      <c r="B278" s="7">
        <v>40505</v>
      </c>
      <c r="C278">
        <v>0.108</v>
      </c>
      <c r="D278" s="4">
        <f t="shared" si="5"/>
        <v>12.85772</v>
      </c>
    </row>
    <row r="279" spans="1:4">
      <c r="A279" t="s">
        <v>260</v>
      </c>
      <c r="B279" s="7">
        <v>40505</v>
      </c>
      <c r="C279">
        <v>0.14399999999999999</v>
      </c>
      <c r="D279" s="4">
        <f t="shared" si="5"/>
        <v>18.824359999999999</v>
      </c>
    </row>
    <row r="280" spans="1:4">
      <c r="A280" t="s">
        <v>261</v>
      </c>
      <c r="B280" s="7">
        <v>40505</v>
      </c>
      <c r="C280">
        <v>0.113</v>
      </c>
      <c r="D280" s="4">
        <f t="shared" si="5"/>
        <v>13.686420000000002</v>
      </c>
    </row>
    <row r="281" spans="1:4">
      <c r="A281" t="s">
        <v>262</v>
      </c>
      <c r="B281" s="7">
        <v>40505</v>
      </c>
      <c r="C281">
        <v>9.0999999999999998E-2</v>
      </c>
      <c r="D281" s="4">
        <f t="shared" si="5"/>
        <v>10.040140000000001</v>
      </c>
    </row>
    <row r="282" spans="1:4">
      <c r="A282" t="s">
        <v>263</v>
      </c>
      <c r="B282" s="7">
        <v>40505</v>
      </c>
      <c r="C282">
        <v>3.3000000000000002E-2</v>
      </c>
      <c r="D282" s="4">
        <f t="shared" si="5"/>
        <v>0.42722000000000016</v>
      </c>
    </row>
    <row r="283" spans="1:4">
      <c r="A283" t="s">
        <v>264</v>
      </c>
      <c r="B283" s="7">
        <v>40505</v>
      </c>
      <c r="C283">
        <v>0.10199999999999999</v>
      </c>
      <c r="D283" s="4">
        <f t="shared" si="5"/>
        <v>11.86328</v>
      </c>
    </row>
    <row r="284" spans="1:4">
      <c r="A284" t="s">
        <v>265</v>
      </c>
      <c r="B284" s="7">
        <v>40505</v>
      </c>
      <c r="C284">
        <v>0.32400000000000001</v>
      </c>
      <c r="D284" s="4">
        <f t="shared" si="5"/>
        <v>48.657560000000004</v>
      </c>
    </row>
    <row r="285" spans="1:4">
      <c r="A285" t="s">
        <v>266</v>
      </c>
      <c r="B285" s="7">
        <v>40505</v>
      </c>
      <c r="C285">
        <v>8.7999999999999995E-2</v>
      </c>
      <c r="D285" s="4">
        <f t="shared" si="5"/>
        <v>9.5429199999999987</v>
      </c>
    </row>
    <row r="286" spans="1:4">
      <c r="A286" t="s">
        <v>267</v>
      </c>
      <c r="B286" s="7">
        <v>40505</v>
      </c>
      <c r="C286">
        <v>0.112</v>
      </c>
      <c r="D286" s="4">
        <f t="shared" si="5"/>
        <v>13.520679999999999</v>
      </c>
    </row>
    <row r="287" spans="1:4">
      <c r="A287" t="s">
        <v>268</v>
      </c>
      <c r="B287" s="7">
        <v>40505</v>
      </c>
      <c r="C287">
        <v>0.40899999999999997</v>
      </c>
      <c r="D287" s="4">
        <f t="shared" si="5"/>
        <v>62.745460000000001</v>
      </c>
    </row>
    <row r="288" spans="1:4">
      <c r="A288" t="s">
        <v>269</v>
      </c>
      <c r="B288" s="7">
        <v>40505</v>
      </c>
      <c r="C288">
        <v>7.0999999999999994E-2</v>
      </c>
      <c r="D288" s="4">
        <f t="shared" si="5"/>
        <v>6.7253400000000001</v>
      </c>
    </row>
    <row r="289" spans="1:4">
      <c r="A289" t="s">
        <v>270</v>
      </c>
      <c r="B289" s="7">
        <v>40505</v>
      </c>
      <c r="C289">
        <v>0.187</v>
      </c>
      <c r="D289" s="4">
        <f t="shared" si="5"/>
        <v>25.951180000000001</v>
      </c>
    </row>
    <row r="290" spans="1:4">
      <c r="A290" t="s">
        <v>271</v>
      </c>
      <c r="B290" s="7">
        <v>40505</v>
      </c>
      <c r="C290">
        <v>0.214</v>
      </c>
      <c r="D290" s="4">
        <f t="shared" si="5"/>
        <v>30.426160000000003</v>
      </c>
    </row>
    <row r="291" spans="1:4">
      <c r="A291" t="s">
        <v>272</v>
      </c>
      <c r="B291" s="7">
        <v>40505</v>
      </c>
      <c r="C291">
        <v>0.11799999999999999</v>
      </c>
      <c r="D291" s="4">
        <f t="shared" si="5"/>
        <v>14.51512</v>
      </c>
    </row>
    <row r="292" spans="1:4">
      <c r="A292" t="s">
        <v>273</v>
      </c>
      <c r="B292" s="7">
        <v>40505</v>
      </c>
      <c r="C292">
        <v>1.073</v>
      </c>
      <c r="D292" s="4">
        <f t="shared" si="5"/>
        <v>172.79682</v>
      </c>
    </row>
    <row r="293" spans="1:4">
      <c r="A293" t="s">
        <v>192</v>
      </c>
      <c r="B293" s="7">
        <v>40505</v>
      </c>
      <c r="C293">
        <v>0.191</v>
      </c>
      <c r="D293" s="4">
        <f t="shared" si="5"/>
        <v>26.614140000000003</v>
      </c>
    </row>
    <row r="294" spans="1:4">
      <c r="A294" t="s">
        <v>193</v>
      </c>
      <c r="B294" s="7">
        <v>40505</v>
      </c>
      <c r="C294">
        <v>8.5999999999999993E-2</v>
      </c>
      <c r="D294" s="4">
        <f t="shared" si="5"/>
        <v>9.2114399999999996</v>
      </c>
    </row>
    <row r="295" spans="1:4">
      <c r="A295" t="s">
        <v>344</v>
      </c>
      <c r="B295" s="8">
        <v>40513</v>
      </c>
      <c r="C295">
        <v>7.3999999999999996E-2</v>
      </c>
      <c r="D295" s="4">
        <f>157.25*C295-1.884</f>
        <v>9.7524999999999995</v>
      </c>
    </row>
    <row r="296" spans="1:4">
      <c r="A296" t="s">
        <v>345</v>
      </c>
      <c r="B296" s="8">
        <v>40513</v>
      </c>
      <c r="C296">
        <v>0.10199999999999999</v>
      </c>
      <c r="D296" s="4">
        <f t="shared" ref="D296:D329" si="6">157.25*C296-1.884</f>
        <v>14.1555</v>
      </c>
    </row>
    <row r="297" spans="1:4">
      <c r="A297" t="s">
        <v>346</v>
      </c>
      <c r="B297" s="8">
        <v>40513</v>
      </c>
      <c r="C297">
        <v>0.108</v>
      </c>
      <c r="D297" s="4">
        <f t="shared" si="6"/>
        <v>15.099</v>
      </c>
    </row>
    <row r="298" spans="1:4">
      <c r="A298" t="s">
        <v>347</v>
      </c>
      <c r="B298" s="8">
        <v>40513</v>
      </c>
      <c r="C298">
        <v>0.28100000000000003</v>
      </c>
      <c r="D298" s="4">
        <f t="shared" si="6"/>
        <v>42.303250000000006</v>
      </c>
    </row>
    <row r="299" spans="1:4">
      <c r="A299" t="s">
        <v>348</v>
      </c>
      <c r="B299" s="8">
        <v>40513</v>
      </c>
      <c r="C299">
        <v>4.8000000000000001E-2</v>
      </c>
      <c r="D299" s="4">
        <f t="shared" si="6"/>
        <v>5.6639999999999997</v>
      </c>
    </row>
    <row r="300" spans="1:4">
      <c r="A300" t="s">
        <v>349</v>
      </c>
      <c r="B300" s="8">
        <v>40513</v>
      </c>
      <c r="C300">
        <v>6.9000000000000006E-2</v>
      </c>
      <c r="D300" s="4">
        <f t="shared" si="6"/>
        <v>8.9662500000000005</v>
      </c>
    </row>
    <row r="301" spans="1:4">
      <c r="A301" t="s">
        <v>291</v>
      </c>
      <c r="B301" s="8">
        <v>40513</v>
      </c>
      <c r="C301">
        <v>0.113</v>
      </c>
      <c r="D301" s="4">
        <f t="shared" si="6"/>
        <v>15.885249999999999</v>
      </c>
    </row>
    <row r="302" spans="1:4">
      <c r="A302" t="s">
        <v>292</v>
      </c>
      <c r="B302" s="8">
        <v>40513</v>
      </c>
      <c r="C302">
        <v>0.128</v>
      </c>
      <c r="D302" s="4">
        <f t="shared" si="6"/>
        <v>18.244</v>
      </c>
    </row>
    <row r="303" spans="1:4">
      <c r="A303" t="s">
        <v>293</v>
      </c>
      <c r="B303" s="8">
        <v>40513</v>
      </c>
      <c r="C303">
        <v>0.11</v>
      </c>
      <c r="D303" s="4">
        <f t="shared" si="6"/>
        <v>15.413499999999999</v>
      </c>
    </row>
    <row r="304" spans="1:4">
      <c r="A304" t="s">
        <v>294</v>
      </c>
      <c r="B304" s="8">
        <v>40513</v>
      </c>
      <c r="C304">
        <v>0.107</v>
      </c>
      <c r="D304" s="4">
        <f t="shared" si="6"/>
        <v>14.941749999999999</v>
      </c>
    </row>
    <row r="305" spans="1:4">
      <c r="A305" t="s">
        <v>295</v>
      </c>
      <c r="B305" s="8">
        <v>40513</v>
      </c>
      <c r="C305">
        <v>0.152</v>
      </c>
      <c r="D305" s="4">
        <f t="shared" si="6"/>
        <v>22.018000000000001</v>
      </c>
    </row>
    <row r="306" spans="1:4">
      <c r="A306" t="s">
        <v>296</v>
      </c>
      <c r="B306" s="8">
        <v>40513</v>
      </c>
      <c r="C306">
        <v>9.4E-2</v>
      </c>
      <c r="D306" s="4">
        <f t="shared" si="6"/>
        <v>12.897499999999999</v>
      </c>
    </row>
    <row r="307" spans="1:4">
      <c r="A307" t="s">
        <v>297</v>
      </c>
      <c r="B307" s="8">
        <v>40513</v>
      </c>
      <c r="C307">
        <v>0.17799999999999999</v>
      </c>
      <c r="D307" s="4">
        <f t="shared" si="6"/>
        <v>26.106499999999997</v>
      </c>
    </row>
    <row r="308" spans="1:4">
      <c r="A308" t="s">
        <v>298</v>
      </c>
      <c r="B308" s="8">
        <v>40513</v>
      </c>
      <c r="C308">
        <v>0.156</v>
      </c>
      <c r="D308" s="4">
        <f t="shared" si="6"/>
        <v>22.646999999999998</v>
      </c>
    </row>
    <row r="309" spans="1:4">
      <c r="A309" t="s">
        <v>299</v>
      </c>
      <c r="B309" s="8">
        <v>40513</v>
      </c>
      <c r="C309">
        <v>0.151</v>
      </c>
      <c r="D309" s="4">
        <f t="shared" si="6"/>
        <v>21.860749999999999</v>
      </c>
    </row>
    <row r="310" spans="1:4">
      <c r="A310" t="s">
        <v>300</v>
      </c>
      <c r="B310" s="8">
        <v>40513</v>
      </c>
      <c r="C310">
        <v>0.16700000000000001</v>
      </c>
      <c r="D310" s="4">
        <f t="shared" si="6"/>
        <v>24.376750000000001</v>
      </c>
    </row>
    <row r="311" spans="1:4">
      <c r="A311" t="s">
        <v>398</v>
      </c>
      <c r="B311" s="8">
        <v>40513</v>
      </c>
      <c r="C311">
        <v>0.40400000000000003</v>
      </c>
      <c r="D311" s="4">
        <f t="shared" si="6"/>
        <v>61.645000000000003</v>
      </c>
    </row>
    <row r="312" spans="1:4">
      <c r="A312" t="s">
        <v>399</v>
      </c>
      <c r="B312" s="8">
        <v>40513</v>
      </c>
      <c r="C312">
        <v>0.38100000000000001</v>
      </c>
      <c r="D312" s="4">
        <f t="shared" si="6"/>
        <v>58.02825</v>
      </c>
    </row>
    <row r="313" spans="1:4">
      <c r="A313" t="s">
        <v>400</v>
      </c>
      <c r="B313" s="8">
        <v>40513</v>
      </c>
      <c r="C313">
        <v>0.14099999999999999</v>
      </c>
      <c r="D313" s="4">
        <f t="shared" si="6"/>
        <v>20.288249999999998</v>
      </c>
    </row>
    <row r="314" spans="1:4">
      <c r="A314" t="s">
        <v>401</v>
      </c>
      <c r="B314" s="8">
        <v>40513</v>
      </c>
      <c r="C314">
        <v>0.114</v>
      </c>
      <c r="D314" s="4">
        <f t="shared" si="6"/>
        <v>16.0425</v>
      </c>
    </row>
    <row r="315" spans="1:4">
      <c r="A315" t="s">
        <v>402</v>
      </c>
      <c r="B315" s="8">
        <v>40513</v>
      </c>
      <c r="C315">
        <v>0.1</v>
      </c>
      <c r="D315" s="4">
        <f t="shared" si="6"/>
        <v>13.841000000000001</v>
      </c>
    </row>
    <row r="316" spans="1:4">
      <c r="A316" t="s">
        <v>403</v>
      </c>
      <c r="B316" s="8">
        <v>40513</v>
      </c>
      <c r="C316">
        <v>0.22900000000000001</v>
      </c>
      <c r="D316" s="4">
        <f t="shared" si="6"/>
        <v>34.126249999999999</v>
      </c>
    </row>
    <row r="317" spans="1:4">
      <c r="A317" t="s">
        <v>404</v>
      </c>
      <c r="B317" s="8">
        <v>40513</v>
      </c>
      <c r="C317">
        <v>0.29599999999999999</v>
      </c>
      <c r="D317" s="4">
        <f t="shared" si="6"/>
        <v>44.661999999999999</v>
      </c>
    </row>
    <row r="318" spans="1:4">
      <c r="A318" t="s">
        <v>405</v>
      </c>
      <c r="B318" s="8">
        <v>40513</v>
      </c>
      <c r="C318">
        <v>0.14399999999999999</v>
      </c>
      <c r="D318" s="4">
        <f t="shared" si="6"/>
        <v>20.759999999999998</v>
      </c>
    </row>
    <row r="319" spans="1:4">
      <c r="A319" t="s">
        <v>406</v>
      </c>
      <c r="B319" s="8">
        <v>40513</v>
      </c>
      <c r="C319">
        <v>9.6000000000000002E-2</v>
      </c>
      <c r="D319" s="4">
        <f t="shared" si="6"/>
        <v>13.212</v>
      </c>
    </row>
    <row r="320" spans="1:4">
      <c r="A320" t="s">
        <v>407</v>
      </c>
      <c r="B320" s="8">
        <v>40513</v>
      </c>
      <c r="C320">
        <v>9.0999999999999998E-2</v>
      </c>
      <c r="D320" s="4">
        <f t="shared" si="6"/>
        <v>12.425749999999999</v>
      </c>
    </row>
    <row r="321" spans="1:4">
      <c r="A321" t="s">
        <v>408</v>
      </c>
      <c r="B321" s="8">
        <v>40513</v>
      </c>
      <c r="C321">
        <v>0.182</v>
      </c>
      <c r="D321" s="4">
        <f t="shared" si="6"/>
        <v>26.735499999999998</v>
      </c>
    </row>
    <row r="322" spans="1:4">
      <c r="A322" t="s">
        <v>409</v>
      </c>
      <c r="B322" s="8">
        <v>40513</v>
      </c>
      <c r="C322">
        <v>9.8000000000000004E-2</v>
      </c>
      <c r="D322" s="4">
        <f t="shared" si="6"/>
        <v>13.5265</v>
      </c>
    </row>
    <row r="323" spans="1:4">
      <c r="A323" t="s">
        <v>410</v>
      </c>
      <c r="B323" s="8">
        <v>40513</v>
      </c>
      <c r="C323">
        <v>0.16300000000000001</v>
      </c>
      <c r="D323" s="4">
        <f t="shared" si="6"/>
        <v>23.74775</v>
      </c>
    </row>
    <row r="324" spans="1:4">
      <c r="A324" t="s">
        <v>411</v>
      </c>
      <c r="B324" s="8">
        <v>40513</v>
      </c>
      <c r="C324">
        <v>9.5000000000000001E-2</v>
      </c>
      <c r="D324" s="4">
        <f t="shared" si="6"/>
        <v>13.05475</v>
      </c>
    </row>
    <row r="325" spans="1:4">
      <c r="A325" t="s">
        <v>412</v>
      </c>
      <c r="B325" s="8">
        <v>40513</v>
      </c>
      <c r="C325">
        <v>0.14699999999999999</v>
      </c>
      <c r="D325" s="4">
        <f t="shared" si="6"/>
        <v>21.231749999999998</v>
      </c>
    </row>
    <row r="326" spans="1:4">
      <c r="A326" t="s">
        <v>413</v>
      </c>
      <c r="B326" s="8">
        <v>40513</v>
      </c>
      <c r="C326">
        <v>0.32100000000000001</v>
      </c>
      <c r="D326" s="4">
        <f t="shared" si="6"/>
        <v>48.593249999999998</v>
      </c>
    </row>
    <row r="327" spans="1:4">
      <c r="A327" t="s">
        <v>198</v>
      </c>
      <c r="B327" s="8">
        <v>40513</v>
      </c>
      <c r="C327">
        <v>0.27300000000000002</v>
      </c>
      <c r="D327" s="4">
        <f t="shared" si="6"/>
        <v>41.045250000000003</v>
      </c>
    </row>
    <row r="328" spans="1:4">
      <c r="A328" t="s">
        <v>199</v>
      </c>
      <c r="B328" s="8">
        <v>40513</v>
      </c>
      <c r="C328">
        <v>0.35299999999999998</v>
      </c>
      <c r="D328" s="4">
        <f t="shared" si="6"/>
        <v>53.625249999999994</v>
      </c>
    </row>
    <row r="329" spans="1:4">
      <c r="A329" t="s">
        <v>200</v>
      </c>
      <c r="B329" s="8">
        <v>40513</v>
      </c>
      <c r="C329">
        <v>0.38400000000000001</v>
      </c>
      <c r="D329" s="4">
        <f t="shared" si="6"/>
        <v>58.5</v>
      </c>
    </row>
    <row r="330" spans="1:4">
      <c r="A330" t="s">
        <v>148</v>
      </c>
      <c r="B330" s="9">
        <v>40516</v>
      </c>
      <c r="C330">
        <v>0.22900000000000001</v>
      </c>
      <c r="D330" s="4">
        <f>158.7*C330-4.3884</f>
        <v>31.953900000000001</v>
      </c>
    </row>
    <row r="331" spans="1:4">
      <c r="A331" t="s">
        <v>149</v>
      </c>
      <c r="B331" s="9">
        <v>40516</v>
      </c>
      <c r="C331">
        <v>0.14699999999999999</v>
      </c>
      <c r="D331" s="4">
        <f t="shared" ref="D331:D369" si="7">158.7*C331-4.3884</f>
        <v>18.940499999999997</v>
      </c>
    </row>
    <row r="332" spans="1:4">
      <c r="A332" t="s">
        <v>150</v>
      </c>
      <c r="B332" s="9">
        <v>40516</v>
      </c>
      <c r="C332">
        <v>0.08</v>
      </c>
      <c r="D332" s="4">
        <f t="shared" si="7"/>
        <v>8.3076000000000008</v>
      </c>
    </row>
    <row r="333" spans="1:4">
      <c r="A333" t="s">
        <v>151</v>
      </c>
      <c r="B333" s="9">
        <v>40516</v>
      </c>
      <c r="C333">
        <v>0.10100000000000001</v>
      </c>
      <c r="D333" s="4">
        <f t="shared" si="7"/>
        <v>11.6403</v>
      </c>
    </row>
    <row r="334" spans="1:4">
      <c r="A334" t="s">
        <v>152</v>
      </c>
      <c r="B334" s="9">
        <v>40516</v>
      </c>
      <c r="C334">
        <v>0.222</v>
      </c>
      <c r="D334" s="4">
        <f t="shared" si="7"/>
        <v>30.843</v>
      </c>
    </row>
    <row r="335" spans="1:4">
      <c r="A335" t="s">
        <v>153</v>
      </c>
      <c r="B335" s="9">
        <v>40516</v>
      </c>
      <c r="C335">
        <v>0.316</v>
      </c>
      <c r="D335" s="4">
        <f t="shared" si="7"/>
        <v>45.760800000000003</v>
      </c>
    </row>
    <row r="336" spans="1:4">
      <c r="A336" t="s">
        <v>154</v>
      </c>
      <c r="B336" s="9">
        <v>40516</v>
      </c>
      <c r="C336">
        <v>0.45500000000000002</v>
      </c>
      <c r="D336" s="4">
        <f t="shared" si="7"/>
        <v>67.820099999999996</v>
      </c>
    </row>
    <row r="337" spans="1:4">
      <c r="A337" t="s">
        <v>155</v>
      </c>
      <c r="B337" s="9">
        <v>40516</v>
      </c>
      <c r="C337">
        <v>0.126</v>
      </c>
      <c r="D337" s="4">
        <f t="shared" si="7"/>
        <v>15.607799999999997</v>
      </c>
    </row>
    <row r="338" spans="1:4">
      <c r="A338" t="s">
        <v>156</v>
      </c>
      <c r="B338" s="9">
        <v>40516</v>
      </c>
      <c r="C338">
        <v>0.16700000000000001</v>
      </c>
      <c r="D338" s="4">
        <f t="shared" si="7"/>
        <v>22.1145</v>
      </c>
    </row>
    <row r="339" spans="1:4">
      <c r="A339" t="s">
        <v>157</v>
      </c>
      <c r="B339" s="9">
        <v>40516</v>
      </c>
      <c r="C339">
        <v>0.157</v>
      </c>
      <c r="D339" s="4">
        <f t="shared" si="7"/>
        <v>20.527499999999996</v>
      </c>
    </row>
    <row r="340" spans="1:4">
      <c r="A340" t="s">
        <v>158</v>
      </c>
      <c r="B340" s="9">
        <v>40516</v>
      </c>
      <c r="C340">
        <v>0.252</v>
      </c>
      <c r="D340" s="4">
        <f t="shared" si="7"/>
        <v>35.603999999999999</v>
      </c>
    </row>
    <row r="341" spans="1:4">
      <c r="A341" t="s">
        <v>159</v>
      </c>
      <c r="B341" s="9">
        <v>40516</v>
      </c>
      <c r="C341">
        <v>9.9000000000000005E-2</v>
      </c>
      <c r="D341" s="4">
        <f t="shared" si="7"/>
        <v>11.322900000000001</v>
      </c>
    </row>
    <row r="342" spans="1:4">
      <c r="A342" t="s">
        <v>160</v>
      </c>
      <c r="B342" s="9">
        <v>40516</v>
      </c>
      <c r="C342">
        <v>0.13700000000000001</v>
      </c>
      <c r="D342" s="4">
        <f t="shared" si="7"/>
        <v>17.3535</v>
      </c>
    </row>
    <row r="343" spans="1:4">
      <c r="A343" t="s">
        <v>161</v>
      </c>
      <c r="B343" s="9">
        <v>40516</v>
      </c>
      <c r="C343">
        <v>0.49199999999999999</v>
      </c>
      <c r="D343" s="4">
        <f t="shared" si="7"/>
        <v>73.691999999999993</v>
      </c>
    </row>
    <row r="344" spans="1:4">
      <c r="A344" t="s">
        <v>162</v>
      </c>
      <c r="B344" s="9">
        <v>40516</v>
      </c>
      <c r="C344">
        <v>0.25700000000000001</v>
      </c>
      <c r="D344" s="4">
        <f t="shared" si="7"/>
        <v>36.397500000000001</v>
      </c>
    </row>
    <row r="345" spans="1:4">
      <c r="A345" t="s">
        <v>163</v>
      </c>
      <c r="B345" s="9">
        <v>40516</v>
      </c>
      <c r="C345">
        <v>0.39500000000000002</v>
      </c>
      <c r="D345" s="4">
        <f t="shared" si="7"/>
        <v>58.298099999999998</v>
      </c>
    </row>
    <row r="346" spans="1:4">
      <c r="A346" t="s">
        <v>164</v>
      </c>
      <c r="B346" s="9">
        <v>40516</v>
      </c>
      <c r="C346">
        <v>0.12</v>
      </c>
      <c r="D346" s="4">
        <f t="shared" si="7"/>
        <v>14.655599999999996</v>
      </c>
    </row>
    <row r="347" spans="1:4">
      <c r="A347" t="s">
        <v>165</v>
      </c>
      <c r="B347" s="9">
        <v>40516</v>
      </c>
      <c r="C347">
        <v>0.155</v>
      </c>
      <c r="D347" s="4">
        <f t="shared" si="7"/>
        <v>20.210099999999997</v>
      </c>
    </row>
    <row r="348" spans="1:4">
      <c r="A348" t="s">
        <v>166</v>
      </c>
      <c r="B348" s="9">
        <v>40516</v>
      </c>
      <c r="C348">
        <v>0.32</v>
      </c>
      <c r="D348" s="4">
        <f t="shared" si="7"/>
        <v>46.395600000000002</v>
      </c>
    </row>
    <row r="349" spans="1:4">
      <c r="A349" t="s">
        <v>167</v>
      </c>
      <c r="B349" s="9">
        <v>40516</v>
      </c>
      <c r="C349">
        <v>0.442</v>
      </c>
      <c r="D349" s="4">
        <f t="shared" si="7"/>
        <v>65.756999999999991</v>
      </c>
    </row>
    <row r="350" spans="1:4">
      <c r="A350" t="s">
        <v>168</v>
      </c>
      <c r="B350" s="9">
        <v>40516</v>
      </c>
      <c r="C350">
        <v>0.34100000000000003</v>
      </c>
      <c r="D350" s="4">
        <f t="shared" si="7"/>
        <v>49.728300000000004</v>
      </c>
    </row>
    <row r="351" spans="1:4">
      <c r="A351" t="s">
        <v>169</v>
      </c>
      <c r="B351" s="9">
        <v>40516</v>
      </c>
      <c r="C351">
        <v>0.214</v>
      </c>
      <c r="D351" s="4">
        <f t="shared" si="7"/>
        <v>29.573399999999996</v>
      </c>
    </row>
    <row r="352" spans="1:4">
      <c r="A352" t="s">
        <v>170</v>
      </c>
      <c r="B352" s="9">
        <v>40516</v>
      </c>
      <c r="C352">
        <v>0.35</v>
      </c>
      <c r="D352" s="4">
        <f t="shared" si="7"/>
        <v>51.156599999999997</v>
      </c>
    </row>
    <row r="353" spans="1:4">
      <c r="A353" t="s">
        <v>171</v>
      </c>
      <c r="B353" s="9">
        <v>40516</v>
      </c>
      <c r="C353">
        <v>0.32300000000000001</v>
      </c>
      <c r="D353" s="4">
        <f t="shared" si="7"/>
        <v>46.871700000000004</v>
      </c>
    </row>
    <row r="354" spans="1:4">
      <c r="A354" t="s">
        <v>172</v>
      </c>
      <c r="B354" s="9">
        <v>40516</v>
      </c>
      <c r="C354">
        <v>0.23899999999999999</v>
      </c>
      <c r="D354" s="4">
        <f t="shared" si="7"/>
        <v>33.540900000000001</v>
      </c>
    </row>
    <row r="355" spans="1:4">
      <c r="A355" t="s">
        <v>173</v>
      </c>
      <c r="B355" s="9">
        <v>40516</v>
      </c>
      <c r="C355">
        <v>0.09</v>
      </c>
      <c r="D355" s="4">
        <f t="shared" si="7"/>
        <v>9.894599999999997</v>
      </c>
    </row>
    <row r="356" spans="1:4">
      <c r="A356" t="s">
        <v>174</v>
      </c>
      <c r="B356" s="9">
        <v>40516</v>
      </c>
      <c r="C356">
        <v>0.11799999999999999</v>
      </c>
      <c r="D356" s="4">
        <f t="shared" si="7"/>
        <v>14.338199999999997</v>
      </c>
    </row>
    <row r="357" spans="1:4">
      <c r="A357" t="s">
        <v>175</v>
      </c>
      <c r="B357" s="9">
        <v>40516</v>
      </c>
      <c r="C357">
        <v>7.4999999999999997E-2</v>
      </c>
      <c r="D357" s="4">
        <f t="shared" si="7"/>
        <v>7.5140999999999982</v>
      </c>
    </row>
    <row r="358" spans="1:4">
      <c r="A358" t="s">
        <v>176</v>
      </c>
      <c r="B358" s="9">
        <v>40516</v>
      </c>
      <c r="C358">
        <v>0.14000000000000001</v>
      </c>
      <c r="D358" s="4">
        <f t="shared" si="7"/>
        <v>17.829599999999999</v>
      </c>
    </row>
    <row r="359" spans="1:4">
      <c r="A359" t="s">
        <v>177</v>
      </c>
      <c r="B359" s="9">
        <v>40516</v>
      </c>
      <c r="C359">
        <v>0.13600000000000001</v>
      </c>
      <c r="D359" s="4">
        <f t="shared" si="7"/>
        <v>17.194800000000001</v>
      </c>
    </row>
    <row r="360" spans="1:4">
      <c r="A360" t="s">
        <v>178</v>
      </c>
      <c r="B360" s="9">
        <v>40516</v>
      </c>
      <c r="C360">
        <v>0.28499999999999998</v>
      </c>
      <c r="D360" s="4">
        <f t="shared" si="7"/>
        <v>40.841099999999997</v>
      </c>
    </row>
    <row r="361" spans="1:4">
      <c r="A361" t="s">
        <v>179</v>
      </c>
      <c r="B361" s="9">
        <v>40516</v>
      </c>
      <c r="C361">
        <v>0.14599999999999999</v>
      </c>
      <c r="D361" s="4">
        <f t="shared" si="7"/>
        <v>18.781799999999997</v>
      </c>
    </row>
    <row r="362" spans="1:4">
      <c r="A362" t="s">
        <v>180</v>
      </c>
      <c r="B362" s="9">
        <v>40516</v>
      </c>
      <c r="C362">
        <v>0.16700000000000001</v>
      </c>
      <c r="D362" s="4">
        <f t="shared" si="7"/>
        <v>22.1145</v>
      </c>
    </row>
    <row r="363" spans="1:4">
      <c r="A363" t="s">
        <v>181</v>
      </c>
      <c r="B363" s="9">
        <v>40516</v>
      </c>
      <c r="C363">
        <v>0.14599999999999999</v>
      </c>
      <c r="D363" s="4">
        <f t="shared" si="7"/>
        <v>18.781799999999997</v>
      </c>
    </row>
    <row r="364" spans="1:4">
      <c r="A364" t="s">
        <v>350</v>
      </c>
      <c r="B364" s="9">
        <v>40516</v>
      </c>
      <c r="C364">
        <v>0.122</v>
      </c>
      <c r="D364" s="4">
        <f t="shared" si="7"/>
        <v>14.972999999999999</v>
      </c>
    </row>
    <row r="365" spans="1:4">
      <c r="A365" t="s">
        <v>351</v>
      </c>
      <c r="B365" s="9">
        <v>40516</v>
      </c>
      <c r="C365">
        <v>0.26500000000000001</v>
      </c>
      <c r="D365" s="4">
        <f t="shared" si="7"/>
        <v>37.667100000000005</v>
      </c>
    </row>
    <row r="366" spans="1:4">
      <c r="A366" t="s">
        <v>352</v>
      </c>
      <c r="B366" s="9">
        <v>40516</v>
      </c>
      <c r="C366">
        <v>0.13300000000000001</v>
      </c>
      <c r="D366" s="4">
        <f t="shared" si="7"/>
        <v>16.718699999999998</v>
      </c>
    </row>
    <row r="367" spans="1:4">
      <c r="A367" t="s">
        <v>353</v>
      </c>
      <c r="B367" s="9">
        <v>40516</v>
      </c>
      <c r="C367">
        <v>0.10100000000000001</v>
      </c>
      <c r="D367" s="4">
        <f t="shared" si="7"/>
        <v>11.6403</v>
      </c>
    </row>
    <row r="368" spans="1:4">
      <c r="A368" t="s">
        <v>354</v>
      </c>
      <c r="B368" s="9">
        <v>40516</v>
      </c>
      <c r="C368">
        <v>0.187</v>
      </c>
      <c r="D368" s="4">
        <f t="shared" si="7"/>
        <v>25.288499999999996</v>
      </c>
    </row>
    <row r="369" spans="1:5">
      <c r="A369" t="s">
        <v>53</v>
      </c>
      <c r="B369" s="11">
        <v>40523</v>
      </c>
      <c r="C369">
        <v>0.127</v>
      </c>
      <c r="D369" s="4">
        <f>157.31*C369-10.451</f>
        <v>9.5273700000000012</v>
      </c>
    </row>
    <row r="370" spans="1:5">
      <c r="A370" t="s">
        <v>54</v>
      </c>
      <c r="B370" s="11">
        <v>40523</v>
      </c>
      <c r="C370">
        <v>1.1379999999999999</v>
      </c>
      <c r="D370" s="4">
        <f t="shared" ref="D370:D406" si="8">157.31*C370-10.451</f>
        <v>168.56778</v>
      </c>
    </row>
    <row r="371" spans="1:5">
      <c r="A371" t="s">
        <v>56</v>
      </c>
      <c r="B371" s="11">
        <v>40523</v>
      </c>
      <c r="C371">
        <v>0.17199999999999999</v>
      </c>
      <c r="D371" s="4">
        <f t="shared" si="8"/>
        <v>16.606319999999997</v>
      </c>
    </row>
    <row r="372" spans="1:5">
      <c r="A372" t="s">
        <v>57</v>
      </c>
      <c r="B372" s="11">
        <v>40523</v>
      </c>
      <c r="C372">
        <v>0.17799999999999999</v>
      </c>
      <c r="D372" s="4">
        <f t="shared" si="8"/>
        <v>17.550179999999997</v>
      </c>
    </row>
    <row r="373" spans="1:5">
      <c r="A373" t="s">
        <v>58</v>
      </c>
      <c r="B373" s="11">
        <v>40523</v>
      </c>
      <c r="C373">
        <v>0.65100000000000002</v>
      </c>
      <c r="D373" s="4">
        <f t="shared" si="8"/>
        <v>91.957809999999995</v>
      </c>
      <c r="E373" t="s">
        <v>4</v>
      </c>
    </row>
    <row r="374" spans="1:5">
      <c r="A374" t="s">
        <v>59</v>
      </c>
      <c r="B374" s="11">
        <v>40523</v>
      </c>
      <c r="C374">
        <v>0.34699999999999998</v>
      </c>
      <c r="D374" s="4">
        <f t="shared" si="8"/>
        <v>44.135569999999994</v>
      </c>
    </row>
    <row r="375" spans="1:5">
      <c r="A375" t="s">
        <v>60</v>
      </c>
      <c r="B375" s="11">
        <v>40523</v>
      </c>
      <c r="C375">
        <v>0.20899999999999999</v>
      </c>
      <c r="D375" s="4">
        <f t="shared" si="8"/>
        <v>22.426789999999997</v>
      </c>
    </row>
    <row r="376" spans="1:5">
      <c r="A376" t="s">
        <v>61</v>
      </c>
      <c r="B376" s="11">
        <v>40523</v>
      </c>
      <c r="C376">
        <v>0.16500000000000001</v>
      </c>
      <c r="D376" s="4">
        <f t="shared" si="8"/>
        <v>15.50515</v>
      </c>
    </row>
    <row r="377" spans="1:5">
      <c r="A377" t="s">
        <v>62</v>
      </c>
      <c r="B377" s="11">
        <v>40523</v>
      </c>
      <c r="C377">
        <v>0.39100000000000001</v>
      </c>
      <c r="D377" s="4">
        <f t="shared" si="8"/>
        <v>51.057210000000005</v>
      </c>
      <c r="E377" t="s">
        <v>4</v>
      </c>
    </row>
    <row r="378" spans="1:5">
      <c r="A378" t="s">
        <v>63</v>
      </c>
      <c r="B378" s="11">
        <v>40523</v>
      </c>
      <c r="C378">
        <v>0.19900000000000001</v>
      </c>
      <c r="D378" s="4">
        <f t="shared" si="8"/>
        <v>20.85369</v>
      </c>
    </row>
    <row r="379" spans="1:5">
      <c r="A379" t="s">
        <v>64</v>
      </c>
      <c r="B379" s="11">
        <v>40523</v>
      </c>
      <c r="C379">
        <v>0.11700000000000001</v>
      </c>
      <c r="D379" s="4">
        <f t="shared" si="8"/>
        <v>7.9542700000000011</v>
      </c>
    </row>
    <row r="380" spans="1:5">
      <c r="A380" t="s">
        <v>65</v>
      </c>
      <c r="B380" s="11">
        <v>40523</v>
      </c>
      <c r="C380">
        <v>0.10299999999999999</v>
      </c>
      <c r="D380" s="4">
        <f t="shared" si="8"/>
        <v>5.751929999999998</v>
      </c>
    </row>
    <row r="381" spans="1:5">
      <c r="A381" t="s">
        <v>66</v>
      </c>
      <c r="B381" s="11">
        <v>40523</v>
      </c>
      <c r="C381">
        <v>0.32100000000000001</v>
      </c>
      <c r="D381" s="4">
        <f t="shared" si="8"/>
        <v>40.04551</v>
      </c>
    </row>
    <row r="382" spans="1:5">
      <c r="A382" t="s">
        <v>67</v>
      </c>
      <c r="B382" s="11">
        <v>40523</v>
      </c>
      <c r="C382">
        <v>9.8000000000000004E-2</v>
      </c>
      <c r="D382" s="4">
        <f t="shared" si="8"/>
        <v>4.9653799999999997</v>
      </c>
    </row>
    <row r="383" spans="1:5">
      <c r="A383" t="s">
        <v>68</v>
      </c>
      <c r="B383" s="11">
        <v>40523</v>
      </c>
      <c r="C383">
        <v>0.21099999999999999</v>
      </c>
      <c r="D383" s="4">
        <f t="shared" si="8"/>
        <v>22.741410000000002</v>
      </c>
    </row>
    <row r="384" spans="1:5">
      <c r="A384" t="s">
        <v>69</v>
      </c>
      <c r="B384" s="11">
        <v>40523</v>
      </c>
      <c r="C384">
        <v>0.33700000000000002</v>
      </c>
      <c r="D384" s="4">
        <f t="shared" si="8"/>
        <v>42.562470000000005</v>
      </c>
    </row>
    <row r="385" spans="1:4">
      <c r="A385" t="s">
        <v>70</v>
      </c>
      <c r="B385" s="11">
        <v>40523</v>
      </c>
      <c r="C385">
        <v>0.13200000000000001</v>
      </c>
      <c r="D385" s="4">
        <f t="shared" si="8"/>
        <v>10.31392</v>
      </c>
    </row>
    <row r="386" spans="1:4">
      <c r="A386" t="s">
        <v>71</v>
      </c>
      <c r="B386" s="11">
        <v>40523</v>
      </c>
      <c r="C386">
        <v>0.48399999999999999</v>
      </c>
      <c r="D386" s="4">
        <f t="shared" si="8"/>
        <v>65.687039999999996</v>
      </c>
    </row>
    <row r="387" spans="1:4">
      <c r="A387" t="s">
        <v>72</v>
      </c>
      <c r="B387" s="11">
        <v>40523</v>
      </c>
      <c r="C387">
        <v>0.23899999999999999</v>
      </c>
      <c r="D387" s="4">
        <f t="shared" si="8"/>
        <v>27.146090000000001</v>
      </c>
    </row>
    <row r="388" spans="1:4">
      <c r="A388" t="s">
        <v>73</v>
      </c>
      <c r="B388" s="11">
        <v>40523</v>
      </c>
      <c r="C388">
        <v>0.51</v>
      </c>
      <c r="D388" s="4">
        <f t="shared" si="8"/>
        <v>69.77709999999999</v>
      </c>
    </row>
    <row r="389" spans="1:4">
      <c r="A389" t="s">
        <v>74</v>
      </c>
      <c r="B389" s="11">
        <v>40523</v>
      </c>
      <c r="C389">
        <v>0.47</v>
      </c>
      <c r="D389" s="4">
        <f t="shared" si="8"/>
        <v>63.484699999999997</v>
      </c>
    </row>
    <row r="390" spans="1:4">
      <c r="A390" t="s">
        <v>75</v>
      </c>
      <c r="B390" s="11">
        <v>40523</v>
      </c>
      <c r="C390">
        <v>0.252</v>
      </c>
      <c r="D390" s="4">
        <f t="shared" si="8"/>
        <v>29.191119999999998</v>
      </c>
    </row>
    <row r="391" spans="1:4">
      <c r="A391" t="s">
        <v>76</v>
      </c>
      <c r="B391" s="11">
        <v>40523</v>
      </c>
      <c r="C391">
        <v>0.23200000000000001</v>
      </c>
      <c r="D391" s="4">
        <f t="shared" si="8"/>
        <v>26.044920000000005</v>
      </c>
    </row>
    <row r="392" spans="1:4">
      <c r="A392" t="s">
        <v>77</v>
      </c>
      <c r="B392" s="11">
        <v>40523</v>
      </c>
      <c r="C392">
        <v>0.29399999999999998</v>
      </c>
      <c r="D392" s="4">
        <f t="shared" si="8"/>
        <v>35.798139999999997</v>
      </c>
    </row>
    <row r="393" spans="1:4">
      <c r="A393" t="s">
        <v>78</v>
      </c>
      <c r="B393" s="11">
        <v>40523</v>
      </c>
      <c r="C393">
        <v>0.52400000000000002</v>
      </c>
      <c r="D393" s="4">
        <f t="shared" si="8"/>
        <v>71.979440000000011</v>
      </c>
    </row>
    <row r="394" spans="1:4">
      <c r="A394" t="s">
        <v>79</v>
      </c>
      <c r="B394" s="11">
        <v>40523</v>
      </c>
      <c r="C394">
        <v>0.17100000000000001</v>
      </c>
      <c r="D394" s="4">
        <f t="shared" si="8"/>
        <v>16.449010000000001</v>
      </c>
    </row>
    <row r="395" spans="1:4">
      <c r="A395" t="s">
        <v>80</v>
      </c>
      <c r="B395" s="11">
        <v>40523</v>
      </c>
      <c r="C395">
        <v>0.17699999999999999</v>
      </c>
      <c r="D395" s="4">
        <f t="shared" si="8"/>
        <v>17.392869999999998</v>
      </c>
    </row>
    <row r="396" spans="1:4">
      <c r="A396" t="s">
        <v>81</v>
      </c>
      <c r="B396" s="11">
        <v>40523</v>
      </c>
      <c r="C396">
        <v>0.92100000000000004</v>
      </c>
      <c r="D396" s="4">
        <f t="shared" si="8"/>
        <v>134.43151</v>
      </c>
    </row>
    <row r="397" spans="1:4">
      <c r="A397" t="s">
        <v>82</v>
      </c>
      <c r="B397" s="11">
        <v>40523</v>
      </c>
      <c r="C397">
        <v>0.24299999999999999</v>
      </c>
      <c r="D397" s="4">
        <f t="shared" si="8"/>
        <v>27.775329999999997</v>
      </c>
    </row>
    <row r="398" spans="1:4">
      <c r="A398" t="s">
        <v>83</v>
      </c>
      <c r="B398" s="11">
        <v>40523</v>
      </c>
      <c r="C398">
        <v>0.30599999999999999</v>
      </c>
      <c r="D398" s="4">
        <f t="shared" si="8"/>
        <v>37.685859999999998</v>
      </c>
    </row>
    <row r="399" spans="1:4">
      <c r="A399" t="s">
        <v>84</v>
      </c>
      <c r="B399" s="11">
        <v>40523</v>
      </c>
      <c r="C399">
        <v>0.34699999999999998</v>
      </c>
      <c r="D399" s="4">
        <f t="shared" si="8"/>
        <v>44.135569999999994</v>
      </c>
    </row>
    <row r="400" spans="1:4">
      <c r="A400" t="s">
        <v>85</v>
      </c>
      <c r="B400" s="11">
        <v>40523</v>
      </c>
      <c r="C400">
        <v>0.22900000000000001</v>
      </c>
      <c r="D400" s="4">
        <f t="shared" si="8"/>
        <v>25.572990000000004</v>
      </c>
    </row>
    <row r="401" spans="1:5">
      <c r="A401" t="s">
        <v>86</v>
      </c>
      <c r="B401" s="11">
        <v>40523</v>
      </c>
      <c r="C401">
        <v>0.23300000000000001</v>
      </c>
      <c r="D401" s="4">
        <f t="shared" si="8"/>
        <v>26.20223</v>
      </c>
    </row>
    <row r="402" spans="1:5">
      <c r="A402" t="s">
        <v>87</v>
      </c>
      <c r="B402" s="11">
        <v>40523</v>
      </c>
      <c r="C402">
        <v>0.18099999999999999</v>
      </c>
      <c r="D402" s="4">
        <f t="shared" si="8"/>
        <v>18.022109999999998</v>
      </c>
    </row>
    <row r="403" spans="1:5">
      <c r="A403" t="s">
        <v>88</v>
      </c>
      <c r="B403" s="11">
        <v>40523</v>
      </c>
      <c r="C403">
        <v>0.96399999999999997</v>
      </c>
      <c r="D403" s="4">
        <f t="shared" si="8"/>
        <v>141.19584</v>
      </c>
    </row>
    <row r="404" spans="1:5">
      <c r="A404" t="s">
        <v>0</v>
      </c>
      <c r="B404" s="11">
        <v>40523</v>
      </c>
      <c r="C404">
        <v>0.123</v>
      </c>
      <c r="D404" s="4">
        <f t="shared" si="8"/>
        <v>8.8981299999999983</v>
      </c>
    </row>
    <row r="405" spans="1:5">
      <c r="A405" t="s">
        <v>1</v>
      </c>
      <c r="B405" s="11">
        <v>40523</v>
      </c>
      <c r="C405">
        <v>0.98699999999999999</v>
      </c>
      <c r="D405" s="4">
        <f t="shared" si="8"/>
        <v>144.81397000000001</v>
      </c>
    </row>
    <row r="406" spans="1:5">
      <c r="A406" t="s">
        <v>2</v>
      </c>
      <c r="B406" s="11">
        <v>40523</v>
      </c>
      <c r="D406" s="4"/>
      <c r="E406" t="s">
        <v>3</v>
      </c>
    </row>
  </sheetData>
  <sheetCalcPr fullCalcOnLoad="1"/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7"/>
  <sheetViews>
    <sheetView workbookViewId="0">
      <selection activeCell="H41" sqref="H41"/>
    </sheetView>
  </sheetViews>
  <sheetFormatPr baseColWidth="10" defaultRowHeight="13"/>
  <sheetData>
    <row r="1" spans="1:2">
      <c r="A1">
        <v>0</v>
      </c>
      <c r="B1">
        <v>1.2999999999999999E-2</v>
      </c>
    </row>
    <row r="2" spans="1:2">
      <c r="A2">
        <v>5</v>
      </c>
      <c r="B2">
        <v>4.3999999999999997E-2</v>
      </c>
    </row>
    <row r="3" spans="1:2">
      <c r="A3">
        <v>10</v>
      </c>
      <c r="B3">
        <v>9.0999999999999998E-2</v>
      </c>
    </row>
    <row r="4" spans="1:2">
      <c r="A4">
        <v>25</v>
      </c>
      <c r="B4">
        <v>0.20599999999999999</v>
      </c>
    </row>
    <row r="5" spans="1:2">
      <c r="A5">
        <v>50</v>
      </c>
      <c r="B5">
        <v>0.35899999999999999</v>
      </c>
    </row>
    <row r="6" spans="1:2">
      <c r="A6">
        <v>100</v>
      </c>
      <c r="B6">
        <v>0.65700000000000003</v>
      </c>
    </row>
    <row r="7" spans="1:2">
      <c r="A7">
        <v>200</v>
      </c>
      <c r="B7">
        <v>1.2809999999999999</v>
      </c>
    </row>
  </sheetData>
  <sheetCalcPr fullCalcOnLoad="1"/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7"/>
  <sheetViews>
    <sheetView workbookViewId="0">
      <selection activeCell="B6" sqref="B6"/>
    </sheetView>
  </sheetViews>
  <sheetFormatPr baseColWidth="10" defaultRowHeight="13"/>
  <sheetData>
    <row r="1" spans="1:2">
      <c r="A1">
        <v>0</v>
      </c>
      <c r="B1">
        <v>6.3E-2</v>
      </c>
    </row>
    <row r="2" spans="1:2">
      <c r="A2">
        <v>5</v>
      </c>
      <c r="B2">
        <v>9.5000000000000001E-2</v>
      </c>
    </row>
    <row r="3" spans="1:2">
      <c r="A3">
        <v>10</v>
      </c>
    </row>
    <row r="4" spans="1:2">
      <c r="A4">
        <v>25</v>
      </c>
      <c r="B4">
        <v>0.2</v>
      </c>
    </row>
    <row r="5" spans="1:2">
      <c r="A5">
        <v>50</v>
      </c>
    </row>
    <row r="6" spans="1:2">
      <c r="A6">
        <v>100</v>
      </c>
      <c r="B6">
        <v>0.77</v>
      </c>
    </row>
    <row r="7" spans="1:2">
      <c r="A7">
        <v>200</v>
      </c>
      <c r="B7">
        <v>1.302</v>
      </c>
    </row>
  </sheetData>
  <sheetCalcPr fullCalcOnLoad="1"/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7"/>
  <sheetViews>
    <sheetView workbookViewId="0">
      <selection activeCell="G38" sqref="G38"/>
    </sheetView>
  </sheetViews>
  <sheetFormatPr baseColWidth="10" defaultRowHeight="13"/>
  <sheetData>
    <row r="1" spans="1:2">
      <c r="A1" s="1" t="s">
        <v>360</v>
      </c>
      <c r="B1" s="1" t="s">
        <v>361</v>
      </c>
    </row>
    <row r="2" spans="1:2">
      <c r="A2">
        <v>5</v>
      </c>
      <c r="B2">
        <v>6.2E-2</v>
      </c>
    </row>
    <row r="3" spans="1:2">
      <c r="A3">
        <v>10</v>
      </c>
      <c r="B3">
        <v>7.1999999999999995E-2</v>
      </c>
    </row>
    <row r="4" spans="1:2">
      <c r="A4">
        <v>25</v>
      </c>
      <c r="B4">
        <v>0.20300000000000001</v>
      </c>
    </row>
    <row r="5" spans="1:2">
      <c r="A5">
        <v>50</v>
      </c>
      <c r="B5">
        <v>0.34899999999999998</v>
      </c>
    </row>
    <row r="6" spans="1:2">
      <c r="A6">
        <v>100</v>
      </c>
      <c r="B6">
        <v>0.63200000000000001</v>
      </c>
    </row>
    <row r="7" spans="1:2">
      <c r="A7">
        <v>200</v>
      </c>
      <c r="B7">
        <v>1.29</v>
      </c>
    </row>
  </sheetData>
  <sheetCalcPr fullCalcOnLoad="1"/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7"/>
  <sheetViews>
    <sheetView workbookViewId="0">
      <selection activeCell="A6" sqref="A6:B6"/>
    </sheetView>
  </sheetViews>
  <sheetFormatPr baseColWidth="10" defaultRowHeight="13"/>
  <sheetData>
    <row r="1" spans="1:2">
      <c r="A1">
        <v>0</v>
      </c>
      <c r="B1">
        <v>2.3E-2</v>
      </c>
    </row>
    <row r="2" spans="1:2">
      <c r="A2">
        <v>5</v>
      </c>
      <c r="B2">
        <v>5.8000000000000003E-2</v>
      </c>
    </row>
    <row r="3" spans="1:2">
      <c r="A3">
        <v>10</v>
      </c>
      <c r="B3">
        <v>8.5000000000000006E-2</v>
      </c>
    </row>
    <row r="4" spans="1:2">
      <c r="A4">
        <v>25</v>
      </c>
      <c r="B4">
        <v>0.16400000000000001</v>
      </c>
    </row>
    <row r="5" spans="1:2">
      <c r="A5">
        <v>50</v>
      </c>
      <c r="B5">
        <v>0.312</v>
      </c>
    </row>
    <row r="7" spans="1:2">
      <c r="A7">
        <v>200</v>
      </c>
      <c r="B7">
        <v>1.286</v>
      </c>
    </row>
  </sheetData>
  <sheetCalcPr fullCalcOnLoad="1"/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7"/>
  <sheetViews>
    <sheetView workbookViewId="0">
      <selection activeCell="G44" sqref="G44"/>
    </sheetView>
  </sheetViews>
  <sheetFormatPr baseColWidth="10" defaultRowHeight="13"/>
  <sheetData>
    <row r="1" spans="1:2">
      <c r="A1">
        <v>0</v>
      </c>
      <c r="B1">
        <v>7.4999999999999997E-2</v>
      </c>
    </row>
    <row r="2" spans="1:2">
      <c r="A2">
        <v>5</v>
      </c>
      <c r="B2">
        <v>9.8000000000000004E-2</v>
      </c>
    </row>
    <row r="3" spans="1:2">
      <c r="A3">
        <v>10</v>
      </c>
      <c r="B3">
        <v>0.127</v>
      </c>
    </row>
    <row r="4" spans="1:2">
      <c r="A4">
        <v>25</v>
      </c>
      <c r="B4">
        <v>0.23200000000000001</v>
      </c>
    </row>
    <row r="5" spans="1:2">
      <c r="A5">
        <v>50</v>
      </c>
      <c r="B5">
        <v>0.36399999999999999</v>
      </c>
    </row>
    <row r="6" spans="1:2">
      <c r="A6">
        <v>100</v>
      </c>
      <c r="B6">
        <v>0.65500000000000003</v>
      </c>
    </row>
    <row r="7" spans="1:2">
      <c r="A7">
        <v>200</v>
      </c>
      <c r="B7">
        <v>1.3380000000000001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7"/>
  <sheetViews>
    <sheetView workbookViewId="0">
      <selection sqref="A1:B7"/>
    </sheetView>
  </sheetViews>
  <sheetFormatPr baseColWidth="10" defaultRowHeight="13"/>
  <sheetData>
    <row r="1" spans="1:2">
      <c r="A1">
        <v>0</v>
      </c>
      <c r="B1">
        <v>2.5999999999999999E-2</v>
      </c>
    </row>
    <row r="2" spans="1:2">
      <c r="A2">
        <v>5</v>
      </c>
      <c r="B2">
        <v>9.9000000000000005E-2</v>
      </c>
    </row>
    <row r="3" spans="1:2">
      <c r="A3">
        <v>10</v>
      </c>
      <c r="B3">
        <v>0.105</v>
      </c>
    </row>
    <row r="4" spans="1:2">
      <c r="A4">
        <v>25</v>
      </c>
      <c r="B4">
        <v>0.18</v>
      </c>
    </row>
    <row r="5" spans="1:2">
      <c r="A5">
        <v>50</v>
      </c>
      <c r="B5">
        <v>0.32700000000000001</v>
      </c>
    </row>
    <row r="6" spans="1:2">
      <c r="A6">
        <v>100</v>
      </c>
      <c r="B6">
        <v>0.63400000000000001</v>
      </c>
    </row>
    <row r="7" spans="1:2">
      <c r="A7">
        <v>200</v>
      </c>
      <c r="B7">
        <v>1.167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7"/>
  <sheetViews>
    <sheetView workbookViewId="0">
      <selection activeCell="G34" sqref="G34"/>
    </sheetView>
  </sheetViews>
  <sheetFormatPr baseColWidth="10" defaultRowHeight="13"/>
  <sheetData>
    <row r="1" spans="1:2">
      <c r="A1">
        <v>0</v>
      </c>
      <c r="B1">
        <v>9.7000000000000003E-2</v>
      </c>
    </row>
    <row r="2" spans="1:2">
      <c r="A2">
        <v>5</v>
      </c>
      <c r="B2">
        <v>0.125</v>
      </c>
    </row>
    <row r="3" spans="1:2">
      <c r="A3">
        <v>10</v>
      </c>
      <c r="B3">
        <v>0.152</v>
      </c>
    </row>
    <row r="4" spans="1:2">
      <c r="A4">
        <v>25</v>
      </c>
      <c r="B4">
        <v>0.24199999999999999</v>
      </c>
    </row>
    <row r="5" spans="1:2">
      <c r="A5">
        <v>50</v>
      </c>
      <c r="B5">
        <v>0.39500000000000002</v>
      </c>
    </row>
    <row r="6" spans="1:2">
      <c r="A6">
        <v>100</v>
      </c>
      <c r="B6">
        <v>0.71599999999999997</v>
      </c>
    </row>
    <row r="7" spans="1:2">
      <c r="A7">
        <v>200</v>
      </c>
      <c r="B7">
        <v>1.421</v>
      </c>
    </row>
  </sheetData>
  <sheetCalcPr fullCalcOnLoad="1"/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7"/>
  <sheetViews>
    <sheetView workbookViewId="0">
      <selection sqref="A1:B7"/>
    </sheetView>
  </sheetViews>
  <sheetFormatPr baseColWidth="10" defaultRowHeight="13"/>
  <sheetData>
    <row r="1" spans="1:2">
      <c r="A1">
        <v>0</v>
      </c>
      <c r="B1">
        <v>2.9000000000000001E-2</v>
      </c>
    </row>
    <row r="2" spans="1:2">
      <c r="A2">
        <v>5</v>
      </c>
      <c r="B2">
        <v>5.6000000000000001E-2</v>
      </c>
    </row>
    <row r="3" spans="1:2">
      <c r="A3">
        <v>10</v>
      </c>
      <c r="B3">
        <v>8.7999999999999995E-2</v>
      </c>
    </row>
    <row r="4" spans="1:2">
      <c r="A4">
        <v>25</v>
      </c>
      <c r="B4">
        <v>0.21299999999999999</v>
      </c>
    </row>
    <row r="5" spans="1:2">
      <c r="A5">
        <v>50</v>
      </c>
      <c r="B5">
        <v>0.32300000000000001</v>
      </c>
    </row>
    <row r="6" spans="1:2">
      <c r="A6">
        <v>100</v>
      </c>
      <c r="B6">
        <v>0.66200000000000003</v>
      </c>
    </row>
    <row r="7" spans="1:2">
      <c r="A7">
        <v>200</v>
      </c>
      <c r="B7">
        <v>1.335</v>
      </c>
    </row>
  </sheetData>
  <sheetCalcPr fullCalcOnLoad="1"/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7"/>
  <sheetViews>
    <sheetView workbookViewId="0">
      <selection activeCell="H36" sqref="H36"/>
    </sheetView>
  </sheetViews>
  <sheetFormatPr baseColWidth="10" defaultRowHeight="13"/>
  <sheetData>
    <row r="1" spans="1:2">
      <c r="A1">
        <v>0</v>
      </c>
      <c r="B1">
        <v>3.3000000000000002E-2</v>
      </c>
    </row>
    <row r="2" spans="1:2">
      <c r="A2">
        <v>5</v>
      </c>
      <c r="B2">
        <v>4.3999999999999997E-2</v>
      </c>
    </row>
    <row r="3" spans="1:2">
      <c r="A3">
        <v>10</v>
      </c>
      <c r="B3">
        <v>7.0999999999999994E-2</v>
      </c>
    </row>
    <row r="4" spans="1:2">
      <c r="A4">
        <v>25</v>
      </c>
      <c r="B4">
        <v>0.27100000000000002</v>
      </c>
    </row>
    <row r="5" spans="1:2">
      <c r="A5">
        <v>50</v>
      </c>
      <c r="B5">
        <v>0.312</v>
      </c>
    </row>
    <row r="6" spans="1:2">
      <c r="A6">
        <v>100</v>
      </c>
      <c r="B6">
        <v>0.59</v>
      </c>
    </row>
    <row r="7" spans="1:2">
      <c r="A7">
        <v>200</v>
      </c>
      <c r="B7">
        <v>1.2450000000000001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7"/>
  <sheetViews>
    <sheetView workbookViewId="0">
      <selection activeCell="F42" sqref="F42"/>
    </sheetView>
  </sheetViews>
  <sheetFormatPr baseColWidth="10" defaultRowHeight="13"/>
  <sheetData>
    <row r="1" spans="1:2">
      <c r="A1">
        <v>0</v>
      </c>
      <c r="B1">
        <v>2.9000000000000001E-2</v>
      </c>
    </row>
    <row r="2" spans="1:2">
      <c r="A2">
        <v>5</v>
      </c>
      <c r="B2">
        <v>0.04</v>
      </c>
    </row>
    <row r="3" spans="1:2">
      <c r="A3">
        <v>10</v>
      </c>
      <c r="B3">
        <v>7.0999999999999994E-2</v>
      </c>
    </row>
    <row r="4" spans="1:2">
      <c r="A4">
        <v>25</v>
      </c>
      <c r="B4">
        <v>0.16</v>
      </c>
    </row>
    <row r="5" spans="1:2">
      <c r="A5">
        <v>50</v>
      </c>
      <c r="B5">
        <v>0.32400000000000001</v>
      </c>
    </row>
    <row r="6" spans="1:2">
      <c r="A6">
        <v>100</v>
      </c>
      <c r="B6">
        <v>0.65900000000000003</v>
      </c>
    </row>
    <row r="7" spans="1:2">
      <c r="A7">
        <v>200</v>
      </c>
      <c r="B7">
        <v>1.2809999999999999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raw data</vt:lpstr>
      <vt:lpstr>SC 10-10-14</vt:lpstr>
      <vt:lpstr>SC 10-14-14</vt:lpstr>
      <vt:lpstr>SC 11-4-14</vt:lpstr>
      <vt:lpstr>SC 11-13-14</vt:lpstr>
      <vt:lpstr>SC 11-15-14</vt:lpstr>
      <vt:lpstr>SC 11-17-14</vt:lpstr>
      <vt:lpstr>SC 11-24-14</vt:lpstr>
      <vt:lpstr>SC 12-2-14</vt:lpstr>
      <vt:lpstr>SC 12-5-14</vt:lpstr>
      <vt:lpstr>SC 12-12-14</vt:lpstr>
    </vt:vector>
  </TitlesOfParts>
  <Company>UW-La Crosse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Kelly</dc:creator>
  <cp:lastModifiedBy>Patrick Kelly</cp:lastModifiedBy>
  <dcterms:created xsi:type="dcterms:W3CDTF">2014-10-13T15:03:23Z</dcterms:created>
  <dcterms:modified xsi:type="dcterms:W3CDTF">2014-12-15T14:32:28Z</dcterms:modified>
</cp:coreProperties>
</file>