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35900" yWindow="-1640" windowWidth="33360" windowHeight="18620"/>
  </bookViews>
  <sheets>
    <sheet name="database Template" sheetId="1" r:id="rId1"/>
    <sheet name="OTU" sheetId="2" r:id="rId2"/>
    <sheet name="Fish template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S4" i="1"/>
  <c r="T4"/>
  <c r="U4"/>
  <c r="V4"/>
  <c r="W4"/>
  <c r="X4"/>
  <c r="Y4"/>
  <c r="Z4"/>
  <c r="S5"/>
  <c r="T5"/>
  <c r="U5"/>
  <c r="V5"/>
  <c r="W5"/>
  <c r="X5"/>
  <c r="Y5"/>
  <c r="Z5"/>
  <c r="S6"/>
  <c r="T6"/>
  <c r="U6"/>
  <c r="V6"/>
  <c r="W6"/>
  <c r="X6"/>
  <c r="Y6"/>
  <c r="Z6"/>
  <c r="S7"/>
  <c r="T7"/>
  <c r="U7"/>
  <c r="V7"/>
  <c r="W7"/>
  <c r="X7"/>
  <c r="Y7"/>
  <c r="Z7"/>
  <c r="S8"/>
  <c r="T8"/>
  <c r="U8"/>
  <c r="V8"/>
  <c r="W8"/>
  <c r="X8"/>
  <c r="Y8"/>
  <c r="Z8"/>
  <c r="S9"/>
  <c r="T9"/>
  <c r="U9"/>
  <c r="V9"/>
  <c r="W9"/>
  <c r="X9"/>
  <c r="Y9"/>
  <c r="Z9"/>
  <c r="S10"/>
  <c r="T10"/>
  <c r="U10"/>
  <c r="V10"/>
  <c r="W10"/>
  <c r="X10"/>
  <c r="Y10"/>
  <c r="Z10"/>
  <c r="S11"/>
  <c r="T11"/>
  <c r="U11"/>
  <c r="V11"/>
  <c r="W11"/>
  <c r="X11"/>
  <c r="Y11"/>
  <c r="Z11"/>
  <c r="S12"/>
  <c r="T12"/>
  <c r="U12"/>
  <c r="V12"/>
  <c r="W12"/>
  <c r="X12"/>
  <c r="Y12"/>
  <c r="Z12"/>
  <c r="S13"/>
  <c r="T13"/>
  <c r="U13"/>
  <c r="V13"/>
  <c r="W13"/>
  <c r="X13"/>
  <c r="Y13"/>
  <c r="Z13"/>
  <c r="S14"/>
  <c r="T14"/>
  <c r="U14"/>
  <c r="V14"/>
  <c r="W14"/>
  <c r="X14"/>
  <c r="Y14"/>
  <c r="Z14"/>
  <c r="S15"/>
  <c r="T15"/>
  <c r="U15"/>
  <c r="V15"/>
  <c r="W15"/>
  <c r="X15"/>
  <c r="Y15"/>
  <c r="Z15"/>
  <c r="S16"/>
  <c r="T16"/>
  <c r="U16"/>
  <c r="V16"/>
  <c r="W16"/>
  <c r="X16"/>
  <c r="Y16"/>
  <c r="Z16"/>
  <c r="S17"/>
  <c r="T17"/>
  <c r="U17"/>
  <c r="V17"/>
  <c r="W17"/>
  <c r="X17"/>
  <c r="Y17"/>
  <c r="Z17"/>
  <c r="S18"/>
  <c r="T18"/>
  <c r="U18"/>
  <c r="V18"/>
  <c r="W18"/>
  <c r="X18"/>
  <c r="Y18"/>
  <c r="Z18"/>
  <c r="S19"/>
  <c r="T19"/>
  <c r="U19"/>
  <c r="V19"/>
  <c r="W19"/>
  <c r="X19"/>
  <c r="Y19"/>
  <c r="Z19"/>
  <c r="S20"/>
  <c r="T20"/>
  <c r="U20"/>
  <c r="V20"/>
  <c r="W20"/>
  <c r="X20"/>
  <c r="Y20"/>
  <c r="Z20"/>
  <c r="S21"/>
  <c r="T21"/>
  <c r="U21"/>
  <c r="V21"/>
  <c r="W21"/>
  <c r="X21"/>
  <c r="Y21"/>
  <c r="Z21"/>
  <c r="S22"/>
  <c r="T22"/>
  <c r="U22"/>
  <c r="V22"/>
  <c r="W22"/>
  <c r="X22"/>
  <c r="Y22"/>
  <c r="Z22"/>
  <c r="S23"/>
  <c r="T23"/>
  <c r="U23"/>
  <c r="V23"/>
  <c r="W23"/>
  <c r="X23"/>
  <c r="Y23"/>
  <c r="Z23"/>
  <c r="S24"/>
  <c r="T24"/>
  <c r="U24"/>
  <c r="V24"/>
  <c r="W24"/>
  <c r="X24"/>
  <c r="Y24"/>
  <c r="Z24"/>
  <c r="S25"/>
  <c r="T25"/>
  <c r="U25"/>
  <c r="V25"/>
  <c r="W25"/>
  <c r="X25"/>
  <c r="Y25"/>
  <c r="Z25"/>
  <c r="S26"/>
  <c r="T26"/>
  <c r="U26"/>
  <c r="V26"/>
  <c r="W26"/>
  <c r="X26"/>
  <c r="Y26"/>
  <c r="Z26"/>
  <c r="S27"/>
  <c r="T27"/>
  <c r="U27"/>
  <c r="V27"/>
  <c r="W27"/>
  <c r="X27"/>
  <c r="Y27"/>
  <c r="Z27"/>
  <c r="S28"/>
  <c r="T28"/>
  <c r="U28"/>
  <c r="V28"/>
  <c r="W28"/>
  <c r="X28"/>
  <c r="Y28"/>
  <c r="Z28"/>
  <c r="S29"/>
  <c r="T29"/>
  <c r="U29"/>
  <c r="V29"/>
  <c r="W29"/>
  <c r="X29"/>
  <c r="Y29"/>
  <c r="Z29"/>
  <c r="S30"/>
  <c r="T30"/>
  <c r="U30"/>
  <c r="V30"/>
  <c r="W30"/>
  <c r="X30"/>
  <c r="Y30"/>
  <c r="Z30"/>
  <c r="S31"/>
  <c r="T31"/>
  <c r="U31"/>
  <c r="V31"/>
  <c r="W31"/>
  <c r="X31"/>
  <c r="Y31"/>
  <c r="Z31"/>
  <c r="S32"/>
  <c r="T32"/>
  <c r="U32"/>
  <c r="V32"/>
  <c r="W32"/>
  <c r="X32"/>
  <c r="Y32"/>
  <c r="Z32"/>
  <c r="S33"/>
  <c r="T33"/>
  <c r="U33"/>
  <c r="V33"/>
  <c r="W33"/>
  <c r="X33"/>
  <c r="Y33"/>
  <c r="Z33"/>
  <c r="S34"/>
  <c r="T34"/>
  <c r="U34"/>
  <c r="V34"/>
  <c r="W34"/>
  <c r="X34"/>
  <c r="Y34"/>
  <c r="Z34"/>
  <c r="S35"/>
  <c r="T35"/>
  <c r="U35"/>
  <c r="V35"/>
  <c r="W35"/>
  <c r="X35"/>
  <c r="Y35"/>
  <c r="Z35"/>
  <c r="S36"/>
  <c r="T36"/>
  <c r="U36"/>
  <c r="V36"/>
  <c r="W36"/>
  <c r="X36"/>
  <c r="Y36"/>
  <c r="Z36"/>
  <c r="S37"/>
  <c r="T37"/>
  <c r="U37"/>
  <c r="V37"/>
  <c r="W37"/>
  <c r="X37"/>
  <c r="Y37"/>
  <c r="Z37"/>
  <c r="S38"/>
  <c r="T38"/>
  <c r="U38"/>
  <c r="V38"/>
  <c r="W38"/>
  <c r="X38"/>
  <c r="Y38"/>
  <c r="Z38"/>
  <c r="S39"/>
  <c r="T39"/>
  <c r="U39"/>
  <c r="V39"/>
  <c r="W39"/>
  <c r="X39"/>
  <c r="Y39"/>
  <c r="Z39"/>
  <c r="S40"/>
  <c r="T40"/>
  <c r="U40"/>
  <c r="V40"/>
  <c r="W40"/>
  <c r="X40"/>
  <c r="Y40"/>
  <c r="Z40"/>
  <c r="S41"/>
  <c r="T41"/>
  <c r="U41"/>
  <c r="V41"/>
  <c r="W41"/>
  <c r="X41"/>
  <c r="Y41"/>
  <c r="Z41"/>
  <c r="S42"/>
  <c r="T42"/>
  <c r="U42"/>
  <c r="V42"/>
  <c r="W42"/>
  <c r="X42"/>
  <c r="Y42"/>
  <c r="Z42"/>
  <c r="S43"/>
  <c r="T43"/>
  <c r="U43"/>
  <c r="V43"/>
  <c r="W43"/>
  <c r="X43"/>
  <c r="Y43"/>
  <c r="Z43"/>
  <c r="S44"/>
  <c r="T44"/>
  <c r="U44"/>
  <c r="V44"/>
  <c r="W44"/>
  <c r="X44"/>
  <c r="Y44"/>
  <c r="Z44"/>
  <c r="S45"/>
  <c r="T45"/>
  <c r="U45"/>
  <c r="V45"/>
  <c r="W45"/>
  <c r="X45"/>
  <c r="Y45"/>
  <c r="Z45"/>
  <c r="S46"/>
  <c r="T46"/>
  <c r="U46"/>
  <c r="V46"/>
  <c r="W46"/>
  <c r="X46"/>
  <c r="Y46"/>
  <c r="Z46"/>
  <c r="S47"/>
  <c r="T47"/>
  <c r="U47"/>
  <c r="V47"/>
  <c r="W47"/>
  <c r="X47"/>
  <c r="Y47"/>
  <c r="Z47"/>
  <c r="S48"/>
  <c r="T48"/>
  <c r="U48"/>
  <c r="V48"/>
  <c r="W48"/>
  <c r="X48"/>
  <c r="Y48"/>
  <c r="Z48"/>
  <c r="S49"/>
  <c r="T49"/>
  <c r="U49"/>
  <c r="V49"/>
  <c r="W49"/>
  <c r="X49"/>
  <c r="Y49"/>
  <c r="Z49"/>
  <c r="S50"/>
  <c r="T50"/>
  <c r="U50"/>
  <c r="V50"/>
  <c r="W50"/>
  <c r="X50"/>
  <c r="Y50"/>
  <c r="Z50"/>
  <c r="S51"/>
  <c r="T51"/>
  <c r="U51"/>
  <c r="V51"/>
  <c r="W51"/>
  <c r="X51"/>
  <c r="Y51"/>
  <c r="Z51"/>
  <c r="S52"/>
  <c r="T52"/>
  <c r="U52"/>
  <c r="V52"/>
  <c r="W52"/>
  <c r="X52"/>
  <c r="Y52"/>
  <c r="Z52"/>
  <c r="S53"/>
  <c r="T53"/>
  <c r="U53"/>
  <c r="V53"/>
  <c r="W53"/>
  <c r="X53"/>
  <c r="Y53"/>
  <c r="Z53"/>
  <c r="S54"/>
  <c r="T54"/>
  <c r="U54"/>
  <c r="V54"/>
  <c r="W54"/>
  <c r="X54"/>
  <c r="Y54"/>
  <c r="Z54"/>
  <c r="S55"/>
  <c r="T55"/>
  <c r="U55"/>
  <c r="V55"/>
  <c r="W55"/>
  <c r="X55"/>
  <c r="Y55"/>
  <c r="Z55"/>
  <c r="S56"/>
  <c r="T56"/>
  <c r="U56"/>
  <c r="V56"/>
  <c r="W56"/>
  <c r="X56"/>
  <c r="Y56"/>
  <c r="Z56"/>
  <c r="S57"/>
  <c r="T57"/>
  <c r="U57"/>
  <c r="V57"/>
  <c r="W57"/>
  <c r="X57"/>
  <c r="Y57"/>
  <c r="Z57"/>
  <c r="S58"/>
  <c r="T58"/>
  <c r="U58"/>
  <c r="V58"/>
  <c r="W58"/>
  <c r="X58"/>
  <c r="Y58"/>
  <c r="Z58"/>
  <c r="S59"/>
  <c r="T59"/>
  <c r="U59"/>
  <c r="V59"/>
  <c r="W59"/>
  <c r="X59"/>
  <c r="Y59"/>
  <c r="Z59"/>
  <c r="S60"/>
  <c r="T60"/>
  <c r="U60"/>
  <c r="V60"/>
  <c r="W60"/>
  <c r="X60"/>
  <c r="Y60"/>
  <c r="Z60"/>
  <c r="S61"/>
  <c r="T61"/>
  <c r="U61"/>
  <c r="V61"/>
  <c r="W61"/>
  <c r="X61"/>
  <c r="Y61"/>
  <c r="Z61"/>
  <c r="S62"/>
  <c r="T62"/>
  <c r="U62"/>
  <c r="V62"/>
  <c r="W62"/>
  <c r="X62"/>
  <c r="Y62"/>
  <c r="Z62"/>
  <c r="S63"/>
  <c r="T63"/>
  <c r="U63"/>
  <c r="V63"/>
  <c r="W63"/>
  <c r="X63"/>
  <c r="Y63"/>
  <c r="Z63"/>
  <c r="S64"/>
  <c r="T64"/>
  <c r="U64"/>
  <c r="V64"/>
  <c r="W64"/>
  <c r="X64"/>
  <c r="Y64"/>
  <c r="Z64"/>
  <c r="S65"/>
  <c r="T65"/>
  <c r="U65"/>
  <c r="V65"/>
  <c r="W65"/>
  <c r="X65"/>
  <c r="Y65"/>
  <c r="Z65"/>
  <c r="S66"/>
  <c r="T66"/>
  <c r="U66"/>
  <c r="V66"/>
  <c r="W66"/>
  <c r="X66"/>
  <c r="Y66"/>
  <c r="Z66"/>
  <c r="S67"/>
  <c r="T67"/>
  <c r="U67"/>
  <c r="V67"/>
  <c r="W67"/>
  <c r="X67"/>
  <c r="Y67"/>
  <c r="Z67"/>
  <c r="S68"/>
  <c r="T68"/>
  <c r="U68"/>
  <c r="V68"/>
  <c r="W68"/>
  <c r="X68"/>
  <c r="Y68"/>
  <c r="Z68"/>
  <c r="S69"/>
  <c r="T69"/>
  <c r="U69"/>
  <c r="V69"/>
  <c r="W69"/>
  <c r="X69"/>
  <c r="Y69"/>
  <c r="Z69"/>
  <c r="S70"/>
  <c r="T70"/>
  <c r="U70"/>
  <c r="V70"/>
  <c r="W70"/>
  <c r="X70"/>
  <c r="Y70"/>
  <c r="Z70"/>
  <c r="S71"/>
  <c r="T71"/>
  <c r="U71"/>
  <c r="V71"/>
  <c r="W71"/>
  <c r="X71"/>
  <c r="Y71"/>
  <c r="Z71"/>
  <c r="S72"/>
  <c r="T72"/>
  <c r="U72"/>
  <c r="V72"/>
  <c r="W72"/>
  <c r="X72"/>
  <c r="Y72"/>
  <c r="Z72"/>
  <c r="S73"/>
  <c r="T73"/>
  <c r="U73"/>
  <c r="V73"/>
  <c r="W73"/>
  <c r="X73"/>
  <c r="Y73"/>
  <c r="Z73"/>
  <c r="S74"/>
  <c r="T74"/>
  <c r="U74"/>
  <c r="V74"/>
  <c r="W74"/>
  <c r="X74"/>
  <c r="Y74"/>
  <c r="Z74"/>
  <c r="S75"/>
  <c r="T75"/>
  <c r="U75"/>
  <c r="V75"/>
  <c r="W75"/>
  <c r="X75"/>
  <c r="Y75"/>
  <c r="Z75"/>
  <c r="S76"/>
  <c r="T76"/>
  <c r="U76"/>
  <c r="V76"/>
  <c r="W76"/>
  <c r="X76"/>
  <c r="Y76"/>
  <c r="Z76"/>
  <c r="S77"/>
  <c r="T77"/>
  <c r="U77"/>
  <c r="V77"/>
  <c r="W77"/>
  <c r="X77"/>
  <c r="Y77"/>
  <c r="Z77"/>
  <c r="S78"/>
  <c r="T78"/>
  <c r="U78"/>
  <c r="V78"/>
  <c r="W78"/>
  <c r="X78"/>
  <c r="Y78"/>
  <c r="Z78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Z3"/>
  <c r="Y3"/>
  <c r="X3"/>
  <c r="W3"/>
  <c r="V3"/>
  <c r="U3"/>
  <c r="T3"/>
  <c r="A3"/>
  <c r="G3"/>
  <c r="H3"/>
  <c r="S3"/>
  <c r="A5" i="3"/>
  <c r="G5"/>
  <c r="H5"/>
  <c r="V5"/>
  <c r="W5"/>
  <c r="A4"/>
  <c r="G4"/>
  <c r="H4"/>
  <c r="V4"/>
  <c r="W4"/>
  <c r="A3"/>
  <c r="G3"/>
  <c r="H3"/>
  <c r="V3"/>
  <c r="W3"/>
</calcChain>
</file>

<file path=xl/sharedStrings.xml><?xml version="1.0" encoding="utf-8"?>
<sst xmlns="http://schemas.openxmlformats.org/spreadsheetml/2006/main" count="688" uniqueCount="125">
  <si>
    <t xml:space="preserve">All fish samples need to be entered into the SITES, FISH_SAMPLES, and FISH_INFO tables.
Then other fish tables such as FISH_DIETS and FISH_OTOLITHS must contain the same fishID as in the FISH_INFO table.  This links the data back to the FISH_INFO and then to the FISH_SAMPLES table with the sampleID.  
</t>
  </si>
  <si>
    <t>THIS IS FOR FISH DATA ONLY - for limno and other data use the main database template sheet</t>
  </si>
  <si>
    <t>WL</t>
  </si>
  <si>
    <t>Inlet</t>
  </si>
  <si>
    <t>Outlet</t>
  </si>
  <si>
    <t>outlet</t>
  </si>
  <si>
    <t>2013-04-28 00:00:00</t>
  </si>
  <si>
    <t>2013-04-30 00:00:00</t>
  </si>
  <si>
    <t>2013-05-01 00:00:00</t>
  </si>
  <si>
    <t>2013-05-04 00:00:00</t>
  </si>
  <si>
    <t>2013-05-15 00:00:00</t>
  </si>
  <si>
    <t>2013-05-22 00:00:00</t>
  </si>
  <si>
    <t>2013-05-29 00:00:00</t>
  </si>
  <si>
    <t>2013-06-05 00:00:00</t>
  </si>
  <si>
    <t>2013-06-12 00:00:00</t>
  </si>
  <si>
    <t>2013-06-19 00:00:00</t>
  </si>
  <si>
    <t>2013-06-26 00:00:00</t>
  </si>
  <si>
    <t>2013-07-03 00:00:00</t>
  </si>
  <si>
    <t>2013-07-10 00:00:00</t>
  </si>
  <si>
    <t>2013-07-17 00:00:00</t>
  </si>
  <si>
    <t>2013-07-25 00:00:00</t>
  </si>
  <si>
    <t>2013-07-31 00:00:00</t>
  </si>
  <si>
    <t>2013-08-06 00:00:00</t>
  </si>
  <si>
    <t>2013-08-14 00:00:00</t>
  </si>
  <si>
    <t>Surface</t>
  </si>
  <si>
    <t>Hypo</t>
  </si>
  <si>
    <t>Meta</t>
    <phoneticPr fontId="12" type="noConversion"/>
  </si>
  <si>
    <t>Iso.POC.CEST.20121206</t>
    <phoneticPr fontId="12" type="noConversion"/>
  </si>
  <si>
    <t>sampleType</t>
    <phoneticPr fontId="12" type="noConversion"/>
  </si>
  <si>
    <t>sampleAmount</t>
    <phoneticPr fontId="12" type="noConversion"/>
  </si>
  <si>
    <t>filter</t>
    <phoneticPr fontId="12" type="noConversion"/>
  </si>
  <si>
    <t>filterVol</t>
    <phoneticPr fontId="12" type="noConversion"/>
  </si>
  <si>
    <t>POC</t>
    <phoneticPr fontId="12" type="noConversion"/>
  </si>
  <si>
    <t>PON</t>
    <phoneticPr fontId="12" type="noConversion"/>
  </si>
  <si>
    <t>flag</t>
    <phoneticPr fontId="12" type="noConversion"/>
  </si>
  <si>
    <t>vol not recorded</t>
  </si>
  <si>
    <t>volume not recorded</t>
  </si>
  <si>
    <t>no N peak</t>
    <phoneticPr fontId="12" type="noConversion"/>
  </si>
  <si>
    <t>sample didn’t combust</t>
    <phoneticPr fontId="12" type="noConversion"/>
  </si>
  <si>
    <t>SITES</t>
  </si>
  <si>
    <t>SAMPLES</t>
  </si>
  <si>
    <t>siteID</t>
  </si>
  <si>
    <t>lakeID</t>
  </si>
  <si>
    <t>siteName</t>
  </si>
  <si>
    <t>lat</t>
  </si>
  <si>
    <t>long</t>
  </si>
  <si>
    <t>UTM</t>
  </si>
  <si>
    <t>sampleID</t>
  </si>
  <si>
    <t>dateSample</t>
  </si>
  <si>
    <t>dateTimeSample</t>
  </si>
  <si>
    <t>depthClass</t>
  </si>
  <si>
    <t>depthTop</t>
  </si>
  <si>
    <t>depthBottom</t>
  </si>
  <si>
    <t>crew</t>
  </si>
  <si>
    <t>weather</t>
  </si>
  <si>
    <t>comments</t>
  </si>
  <si>
    <t>metadataID</t>
  </si>
  <si>
    <t>DeepHole</t>
  </si>
  <si>
    <t>PML</t>
  </si>
  <si>
    <t>projectID</t>
  </si>
  <si>
    <t>EXAMPLE</t>
  </si>
  <si>
    <t>habitat</t>
  </si>
  <si>
    <t>grouping</t>
  </si>
  <si>
    <t>order</t>
  </si>
  <si>
    <t>family</t>
  </si>
  <si>
    <t>genus</t>
  </si>
  <si>
    <t>species</t>
  </si>
  <si>
    <t>otu</t>
  </si>
  <si>
    <t>pelagic</t>
  </si>
  <si>
    <t>zooplankton</t>
  </si>
  <si>
    <t/>
  </si>
  <si>
    <t>gibberum</t>
  </si>
  <si>
    <t>example</t>
  </si>
  <si>
    <t>diptera</t>
  </si>
  <si>
    <t>cladoceran</t>
  </si>
  <si>
    <t>chaoboridae</t>
  </si>
  <si>
    <t>holopedidae</t>
  </si>
  <si>
    <t>chaoborus</t>
  </si>
  <si>
    <t>holopedium</t>
  </si>
  <si>
    <t>FISH_SAMPLES</t>
  </si>
  <si>
    <t>FISH_INFO</t>
  </si>
  <si>
    <t>dateSet</t>
  </si>
  <si>
    <t>dateTimeSet</t>
  </si>
  <si>
    <t>gear</t>
  </si>
  <si>
    <t>effort</t>
  </si>
  <si>
    <t>effortUnits</t>
  </si>
  <si>
    <t>useCPUE</t>
  </si>
  <si>
    <t>useSampleMarkRecap</t>
  </si>
  <si>
    <t>fishID</t>
  </si>
  <si>
    <t>fishNum</t>
  </si>
  <si>
    <t>fishLength</t>
  </si>
  <si>
    <t>fishWeight</t>
  </si>
  <si>
    <t>jumperDescription</t>
  </si>
  <si>
    <t>useTagMarkRecap</t>
  </si>
  <si>
    <t>tagID</t>
  </si>
  <si>
    <t>oldTag</t>
  </si>
  <si>
    <t>tagApply</t>
  </si>
  <si>
    <t>tagRecapture</t>
  </si>
  <si>
    <t>tagApplyType</t>
  </si>
  <si>
    <t>tagRecaptureType</t>
  </si>
  <si>
    <t>clipApply</t>
  </si>
  <si>
    <t>clipRecapture</t>
  </si>
  <si>
    <t>sex</t>
  </si>
  <si>
    <t>mortality</t>
  </si>
  <si>
    <t>removed</t>
  </si>
  <si>
    <t>otolithSample</t>
  </si>
  <si>
    <t>tissueSampled</t>
  </si>
  <si>
    <t>dietSampled</t>
  </si>
  <si>
    <t>comment</t>
  </si>
  <si>
    <t>EL</t>
  </si>
  <si>
    <t>16T 307679E 5123358W</t>
  </si>
  <si>
    <t>yes</t>
  </si>
  <si>
    <t>MarkRecap.20120228</t>
  </si>
  <si>
    <t>sampleGroup</t>
  </si>
  <si>
    <t>WholeShoreline</t>
  </si>
  <si>
    <t>NC, JZ, AS</t>
  </si>
  <si>
    <t>AN</t>
  </si>
  <si>
    <t>EL_2012_summer_survey</t>
  </si>
  <si>
    <t>angler hours</t>
  </si>
  <si>
    <t>largemouth_bass</t>
  </si>
  <si>
    <t>177417913</t>
  </si>
  <si>
    <t>pit</t>
  </si>
  <si>
    <t>2008233</t>
  </si>
  <si>
    <t>floy</t>
  </si>
  <si>
    <t>177417908</t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</si>
</sst>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\ h:mm;@"/>
    <numFmt numFmtId="165" formatCode="dd/mm/yyyy;@"/>
    <numFmt numFmtId="166" formatCode="yyyy\-mm\-dd\ hh:mm:ss"/>
  </numFmts>
  <fonts count="15">
    <font>
      <sz val="11"/>
      <color theme="1"/>
      <name val="Calibri"/>
      <family val="2"/>
      <scheme val="minor"/>
    </font>
    <font>
      <sz val="10"/>
      <name val="Verdana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10"/>
      <name val="Calibri"/>
      <family val="2"/>
    </font>
    <font>
      <sz val="12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Verdana"/>
    </font>
    <font>
      <sz val="12"/>
      <color indexed="8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0" fontId="8" fillId="0" borderId="0"/>
  </cellStyleXfs>
  <cellXfs count="50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164" fontId="0" fillId="3" borderId="0" xfId="0" applyNumberFormat="1" applyFill="1"/>
    <xf numFmtId="0" fontId="2" fillId="3" borderId="0" xfId="0" applyFont="1" applyFill="1"/>
    <xf numFmtId="0" fontId="3" fillId="0" borderId="0" xfId="1" applyFill="1"/>
    <xf numFmtId="0" fontId="4" fillId="2" borderId="0" xfId="0" applyFont="1" applyFill="1"/>
    <xf numFmtId="20" fontId="4" fillId="3" borderId="0" xfId="0" applyNumberFormat="1" applyFont="1" applyFill="1" applyBorder="1"/>
    <xf numFmtId="0" fontId="0" fillId="4" borderId="1" xfId="0" applyFill="1" applyBorder="1"/>
    <xf numFmtId="0" fontId="6" fillId="5" borderId="1" xfId="2" applyFont="1" applyFill="1" applyBorder="1" applyAlignment="1">
      <alignment horizontal="center"/>
    </xf>
    <xf numFmtId="2" fontId="6" fillId="5" borderId="1" xfId="2" applyNumberFormat="1" applyFont="1" applyFill="1" applyBorder="1" applyAlignment="1">
      <alignment horizontal="center"/>
    </xf>
    <xf numFmtId="0" fontId="2" fillId="4" borderId="1" xfId="0" applyFont="1" applyFill="1" applyBorder="1"/>
    <xf numFmtId="0" fontId="7" fillId="0" borderId="0" xfId="1" applyFont="1" applyFill="1"/>
    <xf numFmtId="20" fontId="4" fillId="0" borderId="0" xfId="0" applyNumberFormat="1" applyFont="1" applyFill="1" applyBorder="1"/>
    <xf numFmtId="0" fontId="4" fillId="0" borderId="0" xfId="0" applyFont="1" applyFill="1"/>
    <xf numFmtId="14" fontId="4" fillId="0" borderId="0" xfId="0" applyNumberFormat="1" applyFont="1" applyFill="1"/>
    <xf numFmtId="164" fontId="4" fillId="0" borderId="0" xfId="0" applyNumberFormat="1" applyFont="1" applyFill="1"/>
    <xf numFmtId="2" fontId="4" fillId="0" borderId="0" xfId="0" applyNumberFormat="1" applyFont="1" applyFill="1"/>
    <xf numFmtId="0" fontId="4" fillId="0" borderId="0" xfId="0" applyFont="1"/>
    <xf numFmtId="0" fontId="9" fillId="6" borderId="2" xfId="3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9" fillId="0" borderId="3" xfId="3" applyFont="1" applyFill="1" applyBorder="1" applyAlignment="1"/>
    <xf numFmtId="0" fontId="9" fillId="0" borderId="4" xfId="3" applyFont="1" applyFill="1" applyBorder="1" applyAlignment="1"/>
    <xf numFmtId="0" fontId="10" fillId="2" borderId="0" xfId="0" applyFont="1" applyFill="1"/>
    <xf numFmtId="0" fontId="10" fillId="3" borderId="0" xfId="0" applyFont="1" applyFill="1"/>
    <xf numFmtId="14" fontId="10" fillId="3" borderId="0" xfId="0" applyNumberFormat="1" applyFont="1" applyFill="1"/>
    <xf numFmtId="165" fontId="10" fillId="3" borderId="0" xfId="0" applyNumberFormat="1" applyFont="1" applyFill="1"/>
    <xf numFmtId="0" fontId="10" fillId="4" borderId="0" xfId="0" applyFont="1" applyFill="1"/>
    <xf numFmtId="0" fontId="11" fillId="2" borderId="0" xfId="0" applyFont="1" applyFill="1"/>
    <xf numFmtId="0" fontId="11" fillId="3" borderId="0" xfId="0" applyFont="1" applyFill="1"/>
    <xf numFmtId="164" fontId="10" fillId="3" borderId="0" xfId="0" applyNumberFormat="1" applyFont="1" applyFill="1"/>
    <xf numFmtId="0" fontId="11" fillId="4" borderId="0" xfId="0" applyFont="1" applyFill="1"/>
    <xf numFmtId="49" fontId="10" fillId="4" borderId="0" xfId="0" applyNumberFormat="1" applyFont="1" applyFill="1"/>
    <xf numFmtId="0" fontId="10" fillId="0" borderId="0" xfId="0" applyFont="1"/>
    <xf numFmtId="0" fontId="0" fillId="0" borderId="0" xfId="0" applyFont="1"/>
    <xf numFmtId="14" fontId="2" fillId="0" borderId="0" xfId="0" applyNumberFormat="1" applyFont="1" applyFill="1"/>
    <xf numFmtId="164" fontId="0" fillId="0" borderId="0" xfId="0" applyNumberFormat="1"/>
    <xf numFmtId="22" fontId="0" fillId="0" borderId="0" xfId="0" applyNumberFormat="1"/>
    <xf numFmtId="1" fontId="0" fillId="0" borderId="0" xfId="0" applyNumberFormat="1"/>
    <xf numFmtId="49" fontId="0" fillId="0" borderId="0" xfId="0" applyNumberForma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166" fontId="0" fillId="0" borderId="0" xfId="0" applyNumberFormat="1"/>
    <xf numFmtId="0" fontId="1" fillId="0" borderId="0" xfId="0" applyFont="1"/>
    <xf numFmtId="0" fontId="13" fillId="0" borderId="0" xfId="1" applyFont="1" applyFill="1"/>
    <xf numFmtId="2" fontId="14" fillId="5" borderId="1" xfId="2" applyNumberFormat="1" applyFont="1" applyFill="1" applyBorder="1" applyAlignment="1">
      <alignment horizontal="center"/>
    </xf>
  </cellXfs>
  <cellStyles count="4">
    <cellStyle name="Normal" xfId="0" builtinId="0"/>
    <cellStyle name="Normal 2" xfId="1"/>
    <cellStyle name="Normal_Sheet2" xfId="2"/>
    <cellStyle name="Normal_Sheet2_1" xf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H78"/>
  <sheetViews>
    <sheetView tabSelected="1" topLeftCell="P1" workbookViewId="0">
      <selection activeCell="S3" sqref="S3:Z78"/>
    </sheetView>
  </sheetViews>
  <sheetFormatPr baseColWidth="10" defaultColWidth="8.625" defaultRowHeight="15"/>
  <cols>
    <col min="1" max="1" width="13.625" style="19" bestFit="1" customWidth="1"/>
    <col min="3" max="3" width="10.125" bestFit="1" customWidth="1"/>
    <col min="4" max="4" width="9" bestFit="1" customWidth="1"/>
    <col min="5" max="5" width="9.75" bestFit="1" customWidth="1"/>
    <col min="6" max="6" width="24" bestFit="1" customWidth="1"/>
    <col min="7" max="7" width="12.25" style="19" customWidth="1"/>
    <col min="8" max="8" width="60.875" style="19" bestFit="1" customWidth="1"/>
    <col min="9" max="9" width="19" customWidth="1"/>
    <col min="10" max="10" width="16.125" bestFit="1" customWidth="1"/>
    <col min="11" max="11" width="10.375" customWidth="1"/>
    <col min="12" max="12" width="9.75" customWidth="1"/>
    <col min="13" max="13" width="13.25" customWidth="1"/>
    <col min="14" max="14" width="7.75" customWidth="1"/>
    <col min="15" max="15" width="17.75" bestFit="1" customWidth="1"/>
    <col min="16" max="16" width="10.25" bestFit="1" customWidth="1"/>
    <col min="17" max="17" width="28" bestFit="1" customWidth="1"/>
    <col min="23" max="23" width="16.125" bestFit="1" customWidth="1"/>
    <col min="24" max="24" width="10.75" bestFit="1" customWidth="1"/>
    <col min="26" max="27" width="12.125" customWidth="1"/>
    <col min="28" max="28" width="9.125" customWidth="1"/>
    <col min="29" max="29" width="11.25" customWidth="1"/>
    <col min="33" max="33" width="18.625" customWidth="1"/>
    <col min="34" max="34" width="10.25" bestFit="1" customWidth="1"/>
  </cols>
  <sheetData>
    <row r="1" spans="1:34">
      <c r="A1" s="42" t="s">
        <v>39</v>
      </c>
      <c r="B1" s="42"/>
      <c r="C1" s="42"/>
      <c r="D1" s="42"/>
      <c r="E1" s="42"/>
      <c r="F1" s="42"/>
      <c r="G1" s="43" t="s">
        <v>40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4" t="s">
        <v>60</v>
      </c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</row>
    <row r="2" spans="1:34">
      <c r="A2" s="7" t="s">
        <v>41</v>
      </c>
      <c r="B2" s="1" t="s">
        <v>42</v>
      </c>
      <c r="C2" s="1" t="s">
        <v>43</v>
      </c>
      <c r="D2" s="1" t="s">
        <v>44</v>
      </c>
      <c r="E2" s="1" t="s">
        <v>45</v>
      </c>
      <c r="F2" s="2" t="s">
        <v>46</v>
      </c>
      <c r="G2" s="8" t="s">
        <v>41</v>
      </c>
      <c r="H2" s="8" t="s">
        <v>47</v>
      </c>
      <c r="I2" s="3" t="s">
        <v>48</v>
      </c>
      <c r="J2" s="4" t="s">
        <v>49</v>
      </c>
      <c r="K2" s="3" t="s">
        <v>50</v>
      </c>
      <c r="L2" s="3" t="s">
        <v>51</v>
      </c>
      <c r="M2" s="3" t="s">
        <v>52</v>
      </c>
      <c r="N2" s="3" t="s">
        <v>53</v>
      </c>
      <c r="O2" s="3" t="s">
        <v>54</v>
      </c>
      <c r="P2" s="3" t="s">
        <v>55</v>
      </c>
      <c r="Q2" s="5" t="s">
        <v>56</v>
      </c>
      <c r="R2" s="9" t="s">
        <v>59</v>
      </c>
      <c r="S2" s="10" t="s">
        <v>47</v>
      </c>
      <c r="T2" s="10" t="s">
        <v>42</v>
      </c>
      <c r="U2" s="10" t="s">
        <v>43</v>
      </c>
      <c r="V2" s="10" t="s">
        <v>48</v>
      </c>
      <c r="W2" s="10" t="s">
        <v>49</v>
      </c>
      <c r="X2" s="10" t="s">
        <v>50</v>
      </c>
      <c r="Y2" s="11" t="s">
        <v>51</v>
      </c>
      <c r="Z2" s="11" t="s">
        <v>52</v>
      </c>
      <c r="AA2" s="49" t="s">
        <v>31</v>
      </c>
      <c r="AB2" s="9" t="s">
        <v>28</v>
      </c>
      <c r="AC2" s="9" t="s">
        <v>29</v>
      </c>
      <c r="AD2" s="9" t="s">
        <v>32</v>
      </c>
      <c r="AE2" s="9" t="s">
        <v>33</v>
      </c>
      <c r="AF2" s="9" t="s">
        <v>34</v>
      </c>
      <c r="AG2" s="12" t="s">
        <v>56</v>
      </c>
      <c r="AH2" s="9" t="s">
        <v>55</v>
      </c>
    </row>
    <row r="3" spans="1:34" ht="16">
      <c r="A3" s="13" t="str">
        <f>CONCATENATE(B3,"_",C3)</f>
        <v>EL_Inlet</v>
      </c>
      <c r="B3" t="s">
        <v>109</v>
      </c>
      <c r="C3" t="s">
        <v>3</v>
      </c>
      <c r="D3" s="6"/>
      <c r="E3" s="6"/>
      <c r="F3" s="6"/>
      <c r="G3" s="14" t="str">
        <f t="shared" ref="G3" si="0">A3</f>
        <v>EL_Inlet</v>
      </c>
      <c r="H3" s="15" t="str">
        <f>CONCATENATE(G3,"_",TEXT(I3,"yyyymmdd"),"_",TEXT(J3,"hhmm"),"_",K3,"_",M3,"_",Q3)</f>
        <v>EL_Inlet_20130428_1530_Surface_0_Iso.POC.CEST.20121206</v>
      </c>
      <c r="I3" s="46" t="s">
        <v>6</v>
      </c>
      <c r="J3" s="46">
        <v>41392.645833333336</v>
      </c>
      <c r="K3" t="s">
        <v>24</v>
      </c>
      <c r="L3">
        <v>0</v>
      </c>
      <c r="M3" s="47">
        <v>0</v>
      </c>
      <c r="N3" s="6"/>
      <c r="O3" s="6"/>
      <c r="P3" s="6"/>
      <c r="Q3" s="48" t="s">
        <v>27</v>
      </c>
      <c r="R3">
        <v>15</v>
      </c>
      <c r="S3" s="15" t="str">
        <f t="shared" ref="S3" si="1">H3</f>
        <v>EL_Inlet_20130428_1530_Surface_0_Iso.POC.CEST.20121206</v>
      </c>
      <c r="T3" s="15" t="str">
        <f t="shared" ref="T3:U3" si="2">B3</f>
        <v>EL</v>
      </c>
      <c r="U3" s="15" t="str">
        <f t="shared" si="2"/>
        <v>Inlet</v>
      </c>
      <c r="V3" s="16" t="str">
        <f t="shared" ref="V3:Z3" si="3">I3</f>
        <v>2013-04-28 00:00:00</v>
      </c>
      <c r="W3" s="17">
        <f t="shared" si="3"/>
        <v>41392.645833333336</v>
      </c>
      <c r="X3" s="15" t="str">
        <f t="shared" si="3"/>
        <v>Surface</v>
      </c>
      <c r="Y3" s="18">
        <f t="shared" si="3"/>
        <v>0</v>
      </c>
      <c r="Z3" s="18">
        <f t="shared" si="3"/>
        <v>0</v>
      </c>
      <c r="AA3">
        <v>180</v>
      </c>
      <c r="AB3" t="s">
        <v>30</v>
      </c>
      <c r="AC3">
        <v>0</v>
      </c>
      <c r="AD3">
        <v>0.94740111111111114</v>
      </c>
      <c r="AE3">
        <v>0.11174777777777778</v>
      </c>
      <c r="AF3">
        <v>0</v>
      </c>
      <c r="AG3" s="48" t="s">
        <v>27</v>
      </c>
    </row>
    <row r="4" spans="1:34" ht="16">
      <c r="A4" s="13" t="str">
        <f t="shared" ref="A4:A67" si="4">CONCATENATE(B4,"_",C4)</f>
        <v>EL_Inlet</v>
      </c>
      <c r="B4" t="s">
        <v>109</v>
      </c>
      <c r="C4" t="s">
        <v>3</v>
      </c>
      <c r="G4" s="14" t="str">
        <f t="shared" ref="G4:G67" si="5">A4</f>
        <v>EL_Inlet</v>
      </c>
      <c r="H4" s="15" t="str">
        <f t="shared" ref="H4:H67" si="6">CONCATENATE(G4,"_",TEXT(I4,"yyyymmdd"),"_",TEXT(J4,"hhmm"),"_",K4,"_",M4,"_",Q4)</f>
        <v>EL_Inlet_20130430_1125_Surface_0_Iso.POC.CEST.20121206</v>
      </c>
      <c r="I4" s="46" t="s">
        <v>7</v>
      </c>
      <c r="J4" s="46">
        <v>41394.475694444445</v>
      </c>
      <c r="K4" t="s">
        <v>24</v>
      </c>
      <c r="L4">
        <v>0</v>
      </c>
      <c r="M4" s="47">
        <v>0</v>
      </c>
      <c r="Q4" s="48" t="s">
        <v>27</v>
      </c>
      <c r="R4">
        <v>15</v>
      </c>
      <c r="S4" s="15" t="str">
        <f t="shared" ref="S4:S67" si="7">H4</f>
        <v>EL_Inlet_20130430_1125_Surface_0_Iso.POC.CEST.20121206</v>
      </c>
      <c r="T4" s="15" t="str">
        <f t="shared" ref="T4:T67" si="8">B4</f>
        <v>EL</v>
      </c>
      <c r="U4" s="15" t="str">
        <f t="shared" ref="U4:U67" si="9">C4</f>
        <v>Inlet</v>
      </c>
      <c r="V4" s="16" t="str">
        <f t="shared" ref="V4:V67" si="10">I4</f>
        <v>2013-04-30 00:00:00</v>
      </c>
      <c r="W4" s="17">
        <f t="shared" ref="W4:W67" si="11">J4</f>
        <v>41394.475694444445</v>
      </c>
      <c r="X4" s="15" t="str">
        <f t="shared" ref="X4:X67" si="12">K4</f>
        <v>Surface</v>
      </c>
      <c r="Y4" s="18">
        <f t="shared" ref="Y4:Y67" si="13">L4</f>
        <v>0</v>
      </c>
      <c r="Z4" s="18">
        <f t="shared" ref="Z4:Z67" si="14">M4</f>
        <v>0</v>
      </c>
      <c r="AA4">
        <v>180</v>
      </c>
      <c r="AB4" t="s">
        <v>30</v>
      </c>
      <c r="AC4">
        <v>0</v>
      </c>
      <c r="AD4">
        <v>0.95048388888888891</v>
      </c>
      <c r="AE4">
        <v>0.13023777777777779</v>
      </c>
      <c r="AF4">
        <v>0</v>
      </c>
      <c r="AG4" s="48" t="s">
        <v>27</v>
      </c>
    </row>
    <row r="5" spans="1:34" ht="16">
      <c r="A5" s="13" t="str">
        <f t="shared" si="4"/>
        <v>EL_Inlet</v>
      </c>
      <c r="B5" t="s">
        <v>109</v>
      </c>
      <c r="C5" t="s">
        <v>3</v>
      </c>
      <c r="G5" s="14" t="str">
        <f t="shared" si="5"/>
        <v>EL_Inlet</v>
      </c>
      <c r="H5" s="15" t="str">
        <f t="shared" si="6"/>
        <v>EL_Inlet_20130501_1239_Surface_0_Iso.POC.CEST.20121206</v>
      </c>
      <c r="I5" s="46" t="s">
        <v>8</v>
      </c>
      <c r="J5" s="46">
        <v>41395.527083333334</v>
      </c>
      <c r="K5" t="s">
        <v>24</v>
      </c>
      <c r="L5">
        <v>0</v>
      </c>
      <c r="M5" s="47">
        <v>0</v>
      </c>
      <c r="Q5" s="48" t="s">
        <v>27</v>
      </c>
      <c r="R5">
        <v>15</v>
      </c>
      <c r="S5" s="15" t="str">
        <f t="shared" si="7"/>
        <v>EL_Inlet_20130501_1239_Surface_0_Iso.POC.CEST.20121206</v>
      </c>
      <c r="T5" s="15" t="str">
        <f t="shared" si="8"/>
        <v>EL</v>
      </c>
      <c r="U5" s="15" t="str">
        <f t="shared" si="9"/>
        <v>Inlet</v>
      </c>
      <c r="V5" s="16" t="str">
        <f t="shared" si="10"/>
        <v>2013-05-01 00:00:00</v>
      </c>
      <c r="W5" s="17">
        <f t="shared" si="11"/>
        <v>41395.527083333334</v>
      </c>
      <c r="X5" s="15" t="str">
        <f t="shared" si="12"/>
        <v>Surface</v>
      </c>
      <c r="Y5" s="18">
        <f t="shared" si="13"/>
        <v>0</v>
      </c>
      <c r="Z5" s="18">
        <f t="shared" si="14"/>
        <v>0</v>
      </c>
      <c r="AA5">
        <v>180</v>
      </c>
      <c r="AB5" t="s">
        <v>30</v>
      </c>
      <c r="AC5">
        <v>0</v>
      </c>
      <c r="AD5">
        <v>0.99732222222222233</v>
      </c>
      <c r="AE5">
        <v>0.12947333333333336</v>
      </c>
      <c r="AF5">
        <v>0</v>
      </c>
      <c r="AG5" s="48" t="s">
        <v>27</v>
      </c>
    </row>
    <row r="6" spans="1:34" ht="16">
      <c r="A6" s="13" t="str">
        <f t="shared" si="4"/>
        <v>EL_Inlet</v>
      </c>
      <c r="B6" t="s">
        <v>109</v>
      </c>
      <c r="C6" t="s">
        <v>3</v>
      </c>
      <c r="G6" s="14" t="str">
        <f t="shared" si="5"/>
        <v>EL_Inlet</v>
      </c>
      <c r="H6" s="15" t="str">
        <f t="shared" si="6"/>
        <v>EL_Inlet_20130504_1707_Surface_0_Iso.POC.CEST.20121206</v>
      </c>
      <c r="I6" s="46" t="s">
        <v>9</v>
      </c>
      <c r="J6" s="46">
        <v>41398.713194444441</v>
      </c>
      <c r="K6" t="s">
        <v>24</v>
      </c>
      <c r="L6">
        <v>0</v>
      </c>
      <c r="M6" s="47">
        <v>0</v>
      </c>
      <c r="Q6" s="48" t="s">
        <v>27</v>
      </c>
      <c r="R6">
        <v>15</v>
      </c>
      <c r="S6" s="15" t="str">
        <f t="shared" si="7"/>
        <v>EL_Inlet_20130504_1707_Surface_0_Iso.POC.CEST.20121206</v>
      </c>
      <c r="T6" s="15" t="str">
        <f t="shared" si="8"/>
        <v>EL</v>
      </c>
      <c r="U6" s="15" t="str">
        <f t="shared" si="9"/>
        <v>Inlet</v>
      </c>
      <c r="V6" s="16" t="str">
        <f t="shared" si="10"/>
        <v>2013-05-04 00:00:00</v>
      </c>
      <c r="W6" s="17">
        <f t="shared" si="11"/>
        <v>41398.713194444441</v>
      </c>
      <c r="X6" s="15" t="str">
        <f t="shared" si="12"/>
        <v>Surface</v>
      </c>
      <c r="Y6" s="18">
        <f t="shared" si="13"/>
        <v>0</v>
      </c>
      <c r="Z6" s="18">
        <f t="shared" si="14"/>
        <v>0</v>
      </c>
      <c r="AA6">
        <v>180</v>
      </c>
      <c r="AB6" t="s">
        <v>30</v>
      </c>
      <c r="AC6">
        <v>0</v>
      </c>
      <c r="AD6">
        <v>0.64329999999999998</v>
      </c>
      <c r="AE6">
        <v>7.319111111111111E-2</v>
      </c>
      <c r="AF6">
        <v>0</v>
      </c>
      <c r="AG6" s="48" t="s">
        <v>27</v>
      </c>
    </row>
    <row r="7" spans="1:34" ht="16">
      <c r="A7" s="13" t="str">
        <f t="shared" si="4"/>
        <v>WL_DeepHole</v>
      </c>
      <c r="B7" t="s">
        <v>2</v>
      </c>
      <c r="C7" t="s">
        <v>57</v>
      </c>
      <c r="G7" s="14" t="str">
        <f t="shared" si="5"/>
        <v>WL_DeepHole</v>
      </c>
      <c r="H7" s="15" t="str">
        <f t="shared" si="6"/>
        <v>WL_DeepHole_20130515_0830_Hypo_8_Iso.POC.CEST.20121206</v>
      </c>
      <c r="I7" s="46" t="s">
        <v>10</v>
      </c>
      <c r="J7" s="46">
        <v>41409.354166666664</v>
      </c>
      <c r="K7" t="s">
        <v>25</v>
      </c>
      <c r="L7">
        <v>8</v>
      </c>
      <c r="M7" s="47">
        <v>8</v>
      </c>
      <c r="Q7" s="48" t="s">
        <v>27</v>
      </c>
      <c r="R7">
        <v>3</v>
      </c>
      <c r="S7" s="15" t="str">
        <f t="shared" si="7"/>
        <v>WL_DeepHole_20130515_0830_Hypo_8_Iso.POC.CEST.20121206</v>
      </c>
      <c r="T7" s="15" t="str">
        <f t="shared" si="8"/>
        <v>WL</v>
      </c>
      <c r="U7" s="15" t="str">
        <f t="shared" si="9"/>
        <v>DeepHole</v>
      </c>
      <c r="V7" s="16" t="str">
        <f t="shared" si="10"/>
        <v>2013-05-15 00:00:00</v>
      </c>
      <c r="W7" s="17">
        <f t="shared" si="11"/>
        <v>41409.354166666664</v>
      </c>
      <c r="X7" s="15" t="str">
        <f t="shared" si="12"/>
        <v>Hypo</v>
      </c>
      <c r="Y7" s="18">
        <f t="shared" si="13"/>
        <v>8</v>
      </c>
      <c r="Z7" s="18">
        <f t="shared" si="14"/>
        <v>8</v>
      </c>
      <c r="AA7">
        <v>180</v>
      </c>
      <c r="AB7" t="s">
        <v>30</v>
      </c>
      <c r="AC7">
        <v>0</v>
      </c>
      <c r="AD7">
        <v>1.0542044444444445</v>
      </c>
      <c r="AE7">
        <v>0.13716555555555557</v>
      </c>
      <c r="AF7">
        <v>0</v>
      </c>
      <c r="AG7" s="48" t="s">
        <v>27</v>
      </c>
    </row>
    <row r="8" spans="1:34" ht="16">
      <c r="A8" s="13" t="str">
        <f t="shared" si="4"/>
        <v>EL_DeepHole</v>
      </c>
      <c r="B8" t="s">
        <v>109</v>
      </c>
      <c r="C8" t="s">
        <v>57</v>
      </c>
      <c r="G8" s="14" t="str">
        <f t="shared" si="5"/>
        <v>EL_DeepHole</v>
      </c>
      <c r="H8" s="15" t="str">
        <f t="shared" si="6"/>
        <v>EL_DeepHole_20130515_0930_PML_0.25_Iso.POC.CEST.20121206</v>
      </c>
      <c r="I8" s="46" t="s">
        <v>10</v>
      </c>
      <c r="J8" s="46">
        <v>41409.395833333336</v>
      </c>
      <c r="K8" t="s">
        <v>58</v>
      </c>
      <c r="L8">
        <v>0</v>
      </c>
      <c r="M8" s="47">
        <v>0.25</v>
      </c>
      <c r="Q8" s="48" t="s">
        <v>27</v>
      </c>
      <c r="R8">
        <v>3</v>
      </c>
      <c r="S8" s="15" t="str">
        <f t="shared" si="7"/>
        <v>EL_DeepHole_20130515_0930_PML_0.25_Iso.POC.CEST.20121206</v>
      </c>
      <c r="T8" s="15" t="str">
        <f t="shared" si="8"/>
        <v>EL</v>
      </c>
      <c r="U8" s="15" t="str">
        <f t="shared" si="9"/>
        <v>DeepHole</v>
      </c>
      <c r="V8" s="16" t="str">
        <f t="shared" si="10"/>
        <v>2013-05-15 00:00:00</v>
      </c>
      <c r="W8" s="17">
        <f t="shared" si="11"/>
        <v>41409.395833333336</v>
      </c>
      <c r="X8" s="15" t="str">
        <f t="shared" si="12"/>
        <v>PML</v>
      </c>
      <c r="Y8" s="18">
        <f t="shared" si="13"/>
        <v>0</v>
      </c>
      <c r="Z8" s="18">
        <f t="shared" si="14"/>
        <v>0.25</v>
      </c>
      <c r="AA8">
        <v>180</v>
      </c>
      <c r="AB8" t="s">
        <v>30</v>
      </c>
      <c r="AC8">
        <v>0</v>
      </c>
      <c r="AD8">
        <v>1.379188888888889</v>
      </c>
      <c r="AE8">
        <v>0.21155555555555558</v>
      </c>
      <c r="AF8">
        <v>0</v>
      </c>
      <c r="AG8" s="48" t="s">
        <v>27</v>
      </c>
    </row>
    <row r="9" spans="1:34" ht="15" customHeight="1">
      <c r="A9" s="13" t="str">
        <f t="shared" si="4"/>
        <v>EL_DeepHole</v>
      </c>
      <c r="B9" t="s">
        <v>109</v>
      </c>
      <c r="C9" t="s">
        <v>57</v>
      </c>
      <c r="D9" s="22"/>
      <c r="E9" s="22"/>
      <c r="F9" s="22"/>
      <c r="G9" s="14" t="str">
        <f t="shared" si="5"/>
        <v>EL_DeepHole</v>
      </c>
      <c r="H9" s="15" t="str">
        <f t="shared" si="6"/>
        <v>EL_DeepHole_20130515_0930_Hypo_8_Iso.POC.CEST.20121206</v>
      </c>
      <c r="I9" s="46" t="s">
        <v>10</v>
      </c>
      <c r="J9" s="46">
        <v>41409.395833333336</v>
      </c>
      <c r="K9" t="s">
        <v>25</v>
      </c>
      <c r="L9">
        <v>8</v>
      </c>
      <c r="M9" s="47">
        <v>8</v>
      </c>
      <c r="Q9" s="48" t="s">
        <v>27</v>
      </c>
      <c r="R9">
        <v>3</v>
      </c>
      <c r="S9" s="15" t="str">
        <f t="shared" si="7"/>
        <v>EL_DeepHole_20130515_0930_Hypo_8_Iso.POC.CEST.20121206</v>
      </c>
      <c r="T9" s="15" t="str">
        <f t="shared" si="8"/>
        <v>EL</v>
      </c>
      <c r="U9" s="15" t="str">
        <f t="shared" si="9"/>
        <v>DeepHole</v>
      </c>
      <c r="V9" s="16" t="str">
        <f t="shared" si="10"/>
        <v>2013-05-15 00:00:00</v>
      </c>
      <c r="W9" s="17">
        <f t="shared" si="11"/>
        <v>41409.395833333336</v>
      </c>
      <c r="X9" s="15" t="str">
        <f t="shared" si="12"/>
        <v>Hypo</v>
      </c>
      <c r="Y9" s="18">
        <f t="shared" si="13"/>
        <v>8</v>
      </c>
      <c r="Z9" s="18">
        <f t="shared" si="14"/>
        <v>8</v>
      </c>
      <c r="AA9">
        <v>180</v>
      </c>
      <c r="AB9" t="s">
        <v>30</v>
      </c>
      <c r="AC9">
        <v>0</v>
      </c>
      <c r="AD9">
        <v>0.96868222222222233</v>
      </c>
      <c r="AE9">
        <v>8.7094444444444447E-2</v>
      </c>
      <c r="AF9">
        <v>0</v>
      </c>
      <c r="AG9" s="48" t="s">
        <v>27</v>
      </c>
    </row>
    <row r="10" spans="1:34" ht="16">
      <c r="A10" s="13" t="str">
        <f t="shared" si="4"/>
        <v>EL_Outlet</v>
      </c>
      <c r="B10" t="s">
        <v>109</v>
      </c>
      <c r="C10" t="s">
        <v>4</v>
      </c>
      <c r="D10" s="22"/>
      <c r="E10" s="22"/>
      <c r="F10" s="22"/>
      <c r="G10" s="14" t="str">
        <f t="shared" si="5"/>
        <v>EL_Outlet</v>
      </c>
      <c r="H10" s="15" t="str">
        <f t="shared" si="6"/>
        <v>EL_Outlet_20130515_1100_Surface_0_Iso.POC.CEST.20121206</v>
      </c>
      <c r="I10" s="46" t="s">
        <v>10</v>
      </c>
      <c r="J10" s="46">
        <v>41409.458333333336</v>
      </c>
      <c r="K10" t="s">
        <v>24</v>
      </c>
      <c r="L10">
        <v>0</v>
      </c>
      <c r="M10" s="47">
        <v>0</v>
      </c>
      <c r="Q10" s="48" t="s">
        <v>27</v>
      </c>
      <c r="R10">
        <v>3</v>
      </c>
      <c r="S10" s="15" t="str">
        <f t="shared" si="7"/>
        <v>EL_Outlet_20130515_1100_Surface_0_Iso.POC.CEST.20121206</v>
      </c>
      <c r="T10" s="15" t="str">
        <f t="shared" si="8"/>
        <v>EL</v>
      </c>
      <c r="U10" s="15" t="str">
        <f t="shared" si="9"/>
        <v>Outlet</v>
      </c>
      <c r="V10" s="16" t="str">
        <f t="shared" si="10"/>
        <v>2013-05-15 00:00:00</v>
      </c>
      <c r="W10" s="17">
        <f t="shared" si="11"/>
        <v>41409.458333333336</v>
      </c>
      <c r="X10" s="15" t="str">
        <f t="shared" si="12"/>
        <v>Surface</v>
      </c>
      <c r="Y10" s="18">
        <f t="shared" si="13"/>
        <v>0</v>
      </c>
      <c r="Z10" s="18">
        <f t="shared" si="14"/>
        <v>0</v>
      </c>
      <c r="AA10">
        <v>180</v>
      </c>
      <c r="AB10" t="s">
        <v>30</v>
      </c>
      <c r="AC10">
        <v>0</v>
      </c>
      <c r="AD10">
        <v>0.89608777777777771</v>
      </c>
      <c r="AE10">
        <v>0.10023333333333333</v>
      </c>
      <c r="AF10">
        <v>0</v>
      </c>
      <c r="AG10" s="48" t="s">
        <v>27</v>
      </c>
    </row>
    <row r="11" spans="1:34" ht="16">
      <c r="A11" s="13" t="str">
        <f t="shared" si="4"/>
        <v>EL_Inlet</v>
      </c>
      <c r="B11" t="s">
        <v>109</v>
      </c>
      <c r="C11" t="s">
        <v>3</v>
      </c>
      <c r="D11" s="21"/>
      <c r="E11" s="21"/>
      <c r="F11" s="21"/>
      <c r="G11" s="14" t="str">
        <f t="shared" si="5"/>
        <v>EL_Inlet</v>
      </c>
      <c r="H11" s="15" t="str">
        <f t="shared" si="6"/>
        <v>EL_Inlet_20130515_1205_Surface_0_Iso.POC.CEST.20121206</v>
      </c>
      <c r="I11" s="46" t="s">
        <v>10</v>
      </c>
      <c r="J11" s="46">
        <v>41409.503472222219</v>
      </c>
      <c r="K11" t="s">
        <v>24</v>
      </c>
      <c r="L11">
        <v>0</v>
      </c>
      <c r="M11" s="47">
        <v>0</v>
      </c>
      <c r="Q11" s="48" t="s">
        <v>27</v>
      </c>
      <c r="R11">
        <v>3</v>
      </c>
      <c r="S11" s="15" t="str">
        <f t="shared" si="7"/>
        <v>EL_Inlet_20130515_1205_Surface_0_Iso.POC.CEST.20121206</v>
      </c>
      <c r="T11" s="15" t="str">
        <f t="shared" si="8"/>
        <v>EL</v>
      </c>
      <c r="U11" s="15" t="str">
        <f t="shared" si="9"/>
        <v>Inlet</v>
      </c>
      <c r="V11" s="16" t="str">
        <f t="shared" si="10"/>
        <v>2013-05-15 00:00:00</v>
      </c>
      <c r="W11" s="17">
        <f t="shared" si="11"/>
        <v>41409.503472222219</v>
      </c>
      <c r="X11" s="15" t="str">
        <f t="shared" si="12"/>
        <v>Surface</v>
      </c>
      <c r="Y11" s="18">
        <f t="shared" si="13"/>
        <v>0</v>
      </c>
      <c r="Z11" s="18">
        <f t="shared" si="14"/>
        <v>0</v>
      </c>
      <c r="AA11">
        <v>180</v>
      </c>
      <c r="AB11" t="s">
        <v>30</v>
      </c>
      <c r="AC11">
        <v>0</v>
      </c>
      <c r="AD11">
        <v>0.71291111111111105</v>
      </c>
      <c r="AE11">
        <v>3.1767777777777777E-2</v>
      </c>
      <c r="AF11">
        <v>0</v>
      </c>
      <c r="AG11" s="48" t="s">
        <v>27</v>
      </c>
    </row>
    <row r="12" spans="1:34" ht="16">
      <c r="A12" s="13" t="str">
        <f t="shared" si="4"/>
        <v>WL_DeepHole</v>
      </c>
      <c r="B12" t="s">
        <v>2</v>
      </c>
      <c r="C12" t="s">
        <v>57</v>
      </c>
      <c r="G12" s="14" t="str">
        <f t="shared" si="5"/>
        <v>WL_DeepHole</v>
      </c>
      <c r="H12" s="15" t="str">
        <f t="shared" si="6"/>
        <v>WL_DeepHole_20130522_0845_PML_1_Iso.POC.CEST.20121206</v>
      </c>
      <c r="I12" s="46" t="s">
        <v>11</v>
      </c>
      <c r="J12" s="46">
        <v>41416.364583333336</v>
      </c>
      <c r="K12" t="s">
        <v>58</v>
      </c>
      <c r="L12">
        <v>0</v>
      </c>
      <c r="M12" s="47">
        <v>1</v>
      </c>
      <c r="Q12" s="48" t="s">
        <v>27</v>
      </c>
      <c r="R12">
        <v>3</v>
      </c>
      <c r="S12" s="15" t="str">
        <f t="shared" si="7"/>
        <v>WL_DeepHole_20130522_0845_PML_1_Iso.POC.CEST.20121206</v>
      </c>
      <c r="T12" s="15" t="str">
        <f t="shared" si="8"/>
        <v>WL</v>
      </c>
      <c r="U12" s="15" t="str">
        <f t="shared" si="9"/>
        <v>DeepHole</v>
      </c>
      <c r="V12" s="16" t="str">
        <f t="shared" si="10"/>
        <v>2013-05-22 00:00:00</v>
      </c>
      <c r="W12" s="17">
        <f t="shared" si="11"/>
        <v>41416.364583333336</v>
      </c>
      <c r="X12" s="15" t="str">
        <f t="shared" si="12"/>
        <v>PML</v>
      </c>
      <c r="Y12" s="18">
        <f t="shared" si="13"/>
        <v>0</v>
      </c>
      <c r="Z12" s="18">
        <f t="shared" si="14"/>
        <v>1</v>
      </c>
      <c r="AA12">
        <v>180</v>
      </c>
      <c r="AB12" t="s">
        <v>30</v>
      </c>
      <c r="AC12">
        <v>0</v>
      </c>
      <c r="AD12">
        <v>0.92751222222222218</v>
      </c>
      <c r="AE12">
        <v>0.10620555555555555</v>
      </c>
      <c r="AF12">
        <v>0</v>
      </c>
      <c r="AG12" s="48" t="s">
        <v>27</v>
      </c>
    </row>
    <row r="13" spans="1:34" ht="16">
      <c r="A13" s="13" t="str">
        <f t="shared" si="4"/>
        <v>WL_DeepHole</v>
      </c>
      <c r="B13" t="s">
        <v>2</v>
      </c>
      <c r="C13" t="s">
        <v>57</v>
      </c>
      <c r="G13" s="14" t="str">
        <f t="shared" si="5"/>
        <v>WL_DeepHole</v>
      </c>
      <c r="H13" s="15" t="str">
        <f t="shared" si="6"/>
        <v>WL_DeepHole_20130522_0845_Hypo_10_Iso.POC.CEST.20121206</v>
      </c>
      <c r="I13" s="46" t="s">
        <v>11</v>
      </c>
      <c r="J13" s="46">
        <v>41416.364583333336</v>
      </c>
      <c r="K13" t="s">
        <v>25</v>
      </c>
      <c r="L13">
        <v>10</v>
      </c>
      <c r="M13" s="47">
        <v>10</v>
      </c>
      <c r="Q13" s="48" t="s">
        <v>27</v>
      </c>
      <c r="R13">
        <v>3</v>
      </c>
      <c r="S13" s="15" t="str">
        <f t="shared" si="7"/>
        <v>WL_DeepHole_20130522_0845_Hypo_10_Iso.POC.CEST.20121206</v>
      </c>
      <c r="T13" s="15" t="str">
        <f t="shared" si="8"/>
        <v>WL</v>
      </c>
      <c r="U13" s="15" t="str">
        <f t="shared" si="9"/>
        <v>DeepHole</v>
      </c>
      <c r="V13" s="16" t="str">
        <f t="shared" si="10"/>
        <v>2013-05-22 00:00:00</v>
      </c>
      <c r="W13" s="17">
        <f t="shared" si="11"/>
        <v>41416.364583333336</v>
      </c>
      <c r="X13" s="15" t="str">
        <f t="shared" si="12"/>
        <v>Hypo</v>
      </c>
      <c r="Y13" s="18">
        <f t="shared" si="13"/>
        <v>10</v>
      </c>
      <c r="Z13" s="18">
        <f t="shared" si="14"/>
        <v>10</v>
      </c>
      <c r="AA13">
        <v>140</v>
      </c>
      <c r="AB13" t="s">
        <v>30</v>
      </c>
      <c r="AC13">
        <v>0</v>
      </c>
      <c r="AD13">
        <v>0.98461999999999983</v>
      </c>
      <c r="AE13">
        <v>0.10724857142857142</v>
      </c>
      <c r="AF13">
        <v>0</v>
      </c>
      <c r="AG13" s="48" t="s">
        <v>27</v>
      </c>
    </row>
    <row r="14" spans="1:34" ht="16">
      <c r="A14" s="13" t="str">
        <f t="shared" si="4"/>
        <v>EL_DeepHole</v>
      </c>
      <c r="B14" t="s">
        <v>109</v>
      </c>
      <c r="C14" t="s">
        <v>57</v>
      </c>
      <c r="G14" s="14" t="str">
        <f t="shared" si="5"/>
        <v>EL_DeepHole</v>
      </c>
      <c r="H14" s="15" t="str">
        <f t="shared" si="6"/>
        <v>EL_DeepHole_20130522_1126_PML_1_Iso.POC.CEST.20121206</v>
      </c>
      <c r="I14" s="46" t="s">
        <v>11</v>
      </c>
      <c r="J14" s="46">
        <v>41416.476388888892</v>
      </c>
      <c r="K14" t="s">
        <v>58</v>
      </c>
      <c r="L14">
        <v>0</v>
      </c>
      <c r="M14" s="47">
        <v>1</v>
      </c>
      <c r="Q14" s="48" t="s">
        <v>27</v>
      </c>
      <c r="R14">
        <v>3</v>
      </c>
      <c r="S14" s="15" t="str">
        <f t="shared" si="7"/>
        <v>EL_DeepHole_20130522_1126_PML_1_Iso.POC.CEST.20121206</v>
      </c>
      <c r="T14" s="15" t="str">
        <f t="shared" si="8"/>
        <v>EL</v>
      </c>
      <c r="U14" s="15" t="str">
        <f t="shared" si="9"/>
        <v>DeepHole</v>
      </c>
      <c r="V14" s="16" t="str">
        <f t="shared" si="10"/>
        <v>2013-05-22 00:00:00</v>
      </c>
      <c r="W14" s="17">
        <f t="shared" si="11"/>
        <v>41416.476388888892</v>
      </c>
      <c r="X14" s="15" t="str">
        <f t="shared" si="12"/>
        <v>PML</v>
      </c>
      <c r="Y14" s="18">
        <f t="shared" si="13"/>
        <v>0</v>
      </c>
      <c r="Z14" s="18">
        <f t="shared" si="14"/>
        <v>1</v>
      </c>
      <c r="AA14">
        <v>140</v>
      </c>
      <c r="AB14" t="s">
        <v>30</v>
      </c>
      <c r="AC14">
        <v>0</v>
      </c>
      <c r="AD14">
        <v>1.5790278571428571</v>
      </c>
      <c r="AE14">
        <v>0.21591571428571427</v>
      </c>
      <c r="AF14">
        <v>0</v>
      </c>
      <c r="AG14" s="48" t="s">
        <v>27</v>
      </c>
    </row>
    <row r="15" spans="1:34" ht="16">
      <c r="A15" s="13" t="str">
        <f t="shared" si="4"/>
        <v>EL_DeepHole</v>
      </c>
      <c r="B15" t="s">
        <v>109</v>
      </c>
      <c r="C15" t="s">
        <v>57</v>
      </c>
      <c r="G15" s="14" t="str">
        <f t="shared" si="5"/>
        <v>EL_DeepHole</v>
      </c>
      <c r="H15" s="15" t="str">
        <f t="shared" si="6"/>
        <v>EL_DeepHole_20130522_1126_Hypo_10_Iso.POC.CEST.20121206</v>
      </c>
      <c r="I15" s="46" t="s">
        <v>11</v>
      </c>
      <c r="J15" s="46">
        <v>41416.476388888892</v>
      </c>
      <c r="K15" t="s">
        <v>25</v>
      </c>
      <c r="L15">
        <v>10</v>
      </c>
      <c r="M15" s="47">
        <v>10</v>
      </c>
      <c r="Q15" s="48" t="s">
        <v>27</v>
      </c>
      <c r="R15">
        <v>3</v>
      </c>
      <c r="S15" s="15" t="str">
        <f t="shared" si="7"/>
        <v>EL_DeepHole_20130522_1126_Hypo_10_Iso.POC.CEST.20121206</v>
      </c>
      <c r="T15" s="15" t="str">
        <f t="shared" si="8"/>
        <v>EL</v>
      </c>
      <c r="U15" s="15" t="str">
        <f t="shared" si="9"/>
        <v>DeepHole</v>
      </c>
      <c r="V15" s="16" t="str">
        <f t="shared" si="10"/>
        <v>2013-05-22 00:00:00</v>
      </c>
      <c r="W15" s="17">
        <f t="shared" si="11"/>
        <v>41416.476388888892</v>
      </c>
      <c r="X15" s="15" t="str">
        <f t="shared" si="12"/>
        <v>Hypo</v>
      </c>
      <c r="Y15" s="18">
        <f t="shared" si="13"/>
        <v>10</v>
      </c>
      <c r="Z15" s="18">
        <f t="shared" si="14"/>
        <v>10</v>
      </c>
      <c r="AA15">
        <v>150</v>
      </c>
      <c r="AB15" t="s">
        <v>30</v>
      </c>
      <c r="AC15">
        <v>0</v>
      </c>
      <c r="AD15">
        <v>0.9855666666666667</v>
      </c>
      <c r="AE15">
        <v>0.10359600000000001</v>
      </c>
      <c r="AF15">
        <v>0</v>
      </c>
      <c r="AG15" s="48" t="s">
        <v>27</v>
      </c>
    </row>
    <row r="16" spans="1:34" ht="16">
      <c r="A16" s="13" t="str">
        <f t="shared" si="4"/>
        <v>EL_Outlet</v>
      </c>
      <c r="B16" t="s">
        <v>109</v>
      </c>
      <c r="C16" t="s">
        <v>4</v>
      </c>
      <c r="G16" s="14" t="str">
        <f t="shared" si="5"/>
        <v>EL_Outlet</v>
      </c>
      <c r="H16" s="15" t="str">
        <f t="shared" si="6"/>
        <v>EL_Outlet_20130522_1800_Surface_0_Iso.POC.CEST.20121206</v>
      </c>
      <c r="I16" s="46" t="s">
        <v>11</v>
      </c>
      <c r="J16" s="46">
        <v>41416.75</v>
      </c>
      <c r="K16" t="s">
        <v>24</v>
      </c>
      <c r="L16">
        <v>0</v>
      </c>
      <c r="M16" s="47">
        <v>0</v>
      </c>
      <c r="Q16" s="48" t="s">
        <v>27</v>
      </c>
      <c r="R16">
        <v>15</v>
      </c>
      <c r="S16" s="15" t="str">
        <f t="shared" si="7"/>
        <v>EL_Outlet_20130522_1800_Surface_0_Iso.POC.CEST.20121206</v>
      </c>
      <c r="T16" s="15" t="str">
        <f t="shared" si="8"/>
        <v>EL</v>
      </c>
      <c r="U16" s="15" t="str">
        <f t="shared" si="9"/>
        <v>Outlet</v>
      </c>
      <c r="V16" s="16" t="str">
        <f t="shared" si="10"/>
        <v>2013-05-22 00:00:00</v>
      </c>
      <c r="W16" s="17">
        <f t="shared" si="11"/>
        <v>41416.75</v>
      </c>
      <c r="X16" s="15" t="str">
        <f t="shared" si="12"/>
        <v>Surface</v>
      </c>
      <c r="Y16" s="18">
        <f t="shared" si="13"/>
        <v>0</v>
      </c>
      <c r="Z16" s="18">
        <f t="shared" si="14"/>
        <v>0</v>
      </c>
      <c r="AA16">
        <v>180</v>
      </c>
      <c r="AB16" t="s">
        <v>30</v>
      </c>
      <c r="AC16">
        <v>0</v>
      </c>
      <c r="AD16">
        <v>0.87709388888888884</v>
      </c>
      <c r="AE16">
        <v>0.10224000000000001</v>
      </c>
      <c r="AF16">
        <v>0</v>
      </c>
      <c r="AG16" s="48" t="s">
        <v>27</v>
      </c>
    </row>
    <row r="17" spans="1:34" ht="16">
      <c r="A17" s="13" t="str">
        <f t="shared" si="4"/>
        <v>EL_Inlet</v>
      </c>
      <c r="B17" t="s">
        <v>109</v>
      </c>
      <c r="C17" t="s">
        <v>3</v>
      </c>
      <c r="G17" s="14" t="str">
        <f t="shared" si="5"/>
        <v>EL_Inlet</v>
      </c>
      <c r="H17" s="15" t="str">
        <f t="shared" si="6"/>
        <v>EL_Inlet_20130522_1825_Surface_0_Iso.POC.CEST.20121206</v>
      </c>
      <c r="I17" s="46" t="s">
        <v>11</v>
      </c>
      <c r="J17" s="46">
        <v>41416.767361111109</v>
      </c>
      <c r="K17" t="s">
        <v>24</v>
      </c>
      <c r="L17">
        <v>0</v>
      </c>
      <c r="M17" s="47">
        <v>0</v>
      </c>
      <c r="Q17" s="48" t="s">
        <v>27</v>
      </c>
      <c r="R17">
        <v>15</v>
      </c>
      <c r="S17" s="15" t="str">
        <f t="shared" si="7"/>
        <v>EL_Inlet_20130522_1825_Surface_0_Iso.POC.CEST.20121206</v>
      </c>
      <c r="T17" s="15" t="str">
        <f t="shared" si="8"/>
        <v>EL</v>
      </c>
      <c r="U17" s="15" t="str">
        <f t="shared" si="9"/>
        <v>Inlet</v>
      </c>
      <c r="V17" s="16" t="str">
        <f t="shared" si="10"/>
        <v>2013-05-22 00:00:00</v>
      </c>
      <c r="W17" s="17">
        <f t="shared" si="11"/>
        <v>41416.767361111109</v>
      </c>
      <c r="X17" s="15" t="str">
        <f t="shared" si="12"/>
        <v>Surface</v>
      </c>
      <c r="Y17" s="18">
        <f t="shared" si="13"/>
        <v>0</v>
      </c>
      <c r="Z17" s="18">
        <f t="shared" si="14"/>
        <v>0</v>
      </c>
      <c r="AA17">
        <v>180</v>
      </c>
      <c r="AB17" t="s">
        <v>30</v>
      </c>
      <c r="AC17">
        <v>0</v>
      </c>
      <c r="AD17">
        <v>0.4308866666666667</v>
      </c>
      <c r="AE17">
        <v>3.3057777777777776E-2</v>
      </c>
      <c r="AF17">
        <v>0</v>
      </c>
      <c r="AG17" s="48" t="s">
        <v>27</v>
      </c>
    </row>
    <row r="18" spans="1:34" ht="16">
      <c r="A18" s="13" t="str">
        <f t="shared" si="4"/>
        <v>EL_Outlet</v>
      </c>
      <c r="B18" t="s">
        <v>109</v>
      </c>
      <c r="C18" t="s">
        <v>4</v>
      </c>
      <c r="G18" s="14" t="str">
        <f t="shared" si="5"/>
        <v>EL_Outlet</v>
      </c>
      <c r="H18" s="15" t="str">
        <f t="shared" si="6"/>
        <v>EL_Outlet_20130529_1000_Surface_0_Iso.POC.CEST.20121206</v>
      </c>
      <c r="I18" s="46" t="s">
        <v>12</v>
      </c>
      <c r="J18" s="46">
        <v>41423.416666666664</v>
      </c>
      <c r="K18" t="s">
        <v>24</v>
      </c>
      <c r="L18">
        <v>0</v>
      </c>
      <c r="M18" s="47">
        <v>0</v>
      </c>
      <c r="Q18" s="48" t="s">
        <v>27</v>
      </c>
      <c r="R18">
        <v>15</v>
      </c>
      <c r="S18" s="15" t="str">
        <f t="shared" si="7"/>
        <v>EL_Outlet_20130529_1000_Surface_0_Iso.POC.CEST.20121206</v>
      </c>
      <c r="T18" s="15" t="str">
        <f t="shared" si="8"/>
        <v>EL</v>
      </c>
      <c r="U18" s="15" t="str">
        <f t="shared" si="9"/>
        <v>Outlet</v>
      </c>
      <c r="V18" s="16" t="str">
        <f t="shared" si="10"/>
        <v>2013-05-29 00:00:00</v>
      </c>
      <c r="W18" s="17">
        <f t="shared" si="11"/>
        <v>41423.416666666664</v>
      </c>
      <c r="X18" s="15" t="str">
        <f t="shared" si="12"/>
        <v>Surface</v>
      </c>
      <c r="Y18" s="18">
        <f t="shared" si="13"/>
        <v>0</v>
      </c>
      <c r="Z18" s="18">
        <f t="shared" si="14"/>
        <v>0</v>
      </c>
      <c r="AA18">
        <v>140</v>
      </c>
      <c r="AB18" t="s">
        <v>30</v>
      </c>
      <c r="AC18">
        <v>0</v>
      </c>
      <c r="AD18">
        <v>0.71266785714285708</v>
      </c>
      <c r="AE18">
        <v>7.2234285714285709E-2</v>
      </c>
      <c r="AF18">
        <v>0</v>
      </c>
      <c r="AG18" s="48" t="s">
        <v>27</v>
      </c>
    </row>
    <row r="19" spans="1:34" ht="16">
      <c r="A19" s="13" t="str">
        <f t="shared" si="4"/>
        <v>EL_Inlet</v>
      </c>
      <c r="B19" t="s">
        <v>109</v>
      </c>
      <c r="C19" t="s">
        <v>3</v>
      </c>
      <c r="G19" s="14" t="str">
        <f t="shared" si="5"/>
        <v>EL_Inlet</v>
      </c>
      <c r="H19" s="15" t="str">
        <f t="shared" si="6"/>
        <v>EL_Inlet_20130529_1000_Surface_0_Iso.POC.CEST.20121206</v>
      </c>
      <c r="I19" s="46" t="s">
        <v>12</v>
      </c>
      <c r="J19" s="46">
        <v>41423.416666666664</v>
      </c>
      <c r="K19" t="s">
        <v>24</v>
      </c>
      <c r="L19">
        <v>0</v>
      </c>
      <c r="M19" s="47">
        <v>0</v>
      </c>
      <c r="Q19" s="48" t="s">
        <v>27</v>
      </c>
      <c r="R19">
        <v>15</v>
      </c>
      <c r="S19" s="15" t="str">
        <f t="shared" si="7"/>
        <v>EL_Inlet_20130529_1000_Surface_0_Iso.POC.CEST.20121206</v>
      </c>
      <c r="T19" s="15" t="str">
        <f t="shared" si="8"/>
        <v>EL</v>
      </c>
      <c r="U19" s="15" t="str">
        <f t="shared" si="9"/>
        <v>Inlet</v>
      </c>
      <c r="V19" s="16" t="str">
        <f t="shared" si="10"/>
        <v>2013-05-29 00:00:00</v>
      </c>
      <c r="W19" s="17">
        <f t="shared" si="11"/>
        <v>41423.416666666664</v>
      </c>
      <c r="X19" s="15" t="str">
        <f t="shared" si="12"/>
        <v>Surface</v>
      </c>
      <c r="Y19" s="18">
        <f t="shared" si="13"/>
        <v>0</v>
      </c>
      <c r="Z19" s="18">
        <f t="shared" si="14"/>
        <v>0</v>
      </c>
      <c r="AA19">
        <v>140</v>
      </c>
      <c r="AB19" t="s">
        <v>30</v>
      </c>
      <c r="AC19">
        <v>0</v>
      </c>
      <c r="AD19">
        <v>0.60168785714285711</v>
      </c>
      <c r="AE19">
        <v>4.539E-2</v>
      </c>
      <c r="AF19">
        <v>0</v>
      </c>
      <c r="AG19" s="48" t="s">
        <v>27</v>
      </c>
    </row>
    <row r="20" spans="1:34" ht="16">
      <c r="A20" s="13" t="str">
        <f t="shared" si="4"/>
        <v>WL_DeepHole</v>
      </c>
      <c r="B20" t="s">
        <v>2</v>
      </c>
      <c r="C20" t="s">
        <v>57</v>
      </c>
      <c r="G20" s="14" t="str">
        <f t="shared" si="5"/>
        <v>WL_DeepHole</v>
      </c>
      <c r="H20" s="15" t="str">
        <f t="shared" si="6"/>
        <v>WL_DeepHole_20130529_0900_PML_1.5_Iso.POC.CEST.20121206</v>
      </c>
      <c r="I20" s="46" t="s">
        <v>12</v>
      </c>
      <c r="J20" s="46">
        <v>41423.375</v>
      </c>
      <c r="K20" t="s">
        <v>58</v>
      </c>
      <c r="L20">
        <v>0</v>
      </c>
      <c r="M20" s="47">
        <v>1.5</v>
      </c>
      <c r="Q20" s="48" t="s">
        <v>27</v>
      </c>
      <c r="R20">
        <v>3</v>
      </c>
      <c r="S20" s="15" t="str">
        <f t="shared" si="7"/>
        <v>WL_DeepHole_20130529_0900_PML_1.5_Iso.POC.CEST.20121206</v>
      </c>
      <c r="T20" s="15" t="str">
        <f t="shared" si="8"/>
        <v>WL</v>
      </c>
      <c r="U20" s="15" t="str">
        <f t="shared" si="9"/>
        <v>DeepHole</v>
      </c>
      <c r="V20" s="16" t="str">
        <f t="shared" si="10"/>
        <v>2013-05-29 00:00:00</v>
      </c>
      <c r="W20" s="17">
        <f t="shared" si="11"/>
        <v>41423.375</v>
      </c>
      <c r="X20" s="15" t="str">
        <f t="shared" si="12"/>
        <v>PML</v>
      </c>
      <c r="Y20" s="18">
        <f t="shared" si="13"/>
        <v>0</v>
      </c>
      <c r="Z20" s="18">
        <f t="shared" si="14"/>
        <v>1.5</v>
      </c>
      <c r="AA20">
        <v>140</v>
      </c>
      <c r="AB20" t="s">
        <v>30</v>
      </c>
      <c r="AC20">
        <v>0</v>
      </c>
      <c r="AD20">
        <v>1.3455607142857142</v>
      </c>
      <c r="AE20">
        <v>0.11296142857142857</v>
      </c>
      <c r="AF20">
        <v>0</v>
      </c>
      <c r="AG20" s="48" t="s">
        <v>27</v>
      </c>
    </row>
    <row r="21" spans="1:34" ht="16">
      <c r="A21" s="13" t="str">
        <f t="shared" si="4"/>
        <v>WL_DeepHole</v>
      </c>
      <c r="B21" t="s">
        <v>2</v>
      </c>
      <c r="C21" t="s">
        <v>57</v>
      </c>
      <c r="G21" s="14" t="str">
        <f t="shared" si="5"/>
        <v>WL_DeepHole</v>
      </c>
      <c r="H21" s="15" t="str">
        <f t="shared" si="6"/>
        <v>WL_DeepHole_20130529_0900_Hypo_8_Iso.POC.CEST.20121206</v>
      </c>
      <c r="I21" s="46" t="s">
        <v>12</v>
      </c>
      <c r="J21" s="46">
        <v>41423.375</v>
      </c>
      <c r="K21" t="s">
        <v>25</v>
      </c>
      <c r="L21">
        <v>8</v>
      </c>
      <c r="M21" s="47">
        <v>8</v>
      </c>
      <c r="Q21" s="48" t="s">
        <v>27</v>
      </c>
      <c r="R21">
        <v>3</v>
      </c>
      <c r="S21" s="15" t="str">
        <f t="shared" si="7"/>
        <v>WL_DeepHole_20130529_0900_Hypo_8_Iso.POC.CEST.20121206</v>
      </c>
      <c r="T21" s="15" t="str">
        <f t="shared" si="8"/>
        <v>WL</v>
      </c>
      <c r="U21" s="15" t="str">
        <f t="shared" si="9"/>
        <v>DeepHole</v>
      </c>
      <c r="V21" s="16" t="str">
        <f t="shared" si="10"/>
        <v>2013-05-29 00:00:00</v>
      </c>
      <c r="W21" s="17">
        <f t="shared" si="11"/>
        <v>41423.375</v>
      </c>
      <c r="X21" s="15" t="str">
        <f t="shared" si="12"/>
        <v>Hypo</v>
      </c>
      <c r="Y21" s="18">
        <f t="shared" si="13"/>
        <v>8</v>
      </c>
      <c r="Z21" s="18">
        <f t="shared" si="14"/>
        <v>8</v>
      </c>
      <c r="AA21">
        <v>140</v>
      </c>
      <c r="AB21" t="s">
        <v>30</v>
      </c>
      <c r="AC21">
        <v>0</v>
      </c>
      <c r="AD21">
        <v>1.3222907142857141</v>
      </c>
      <c r="AE21">
        <v>9.2567142857142848E-2</v>
      </c>
      <c r="AF21">
        <v>0</v>
      </c>
      <c r="AG21" s="48" t="s">
        <v>27</v>
      </c>
    </row>
    <row r="22" spans="1:34" ht="16">
      <c r="A22" s="13" t="str">
        <f t="shared" si="4"/>
        <v>EL_DeepHole</v>
      </c>
      <c r="B22" t="s">
        <v>109</v>
      </c>
      <c r="C22" t="s">
        <v>57</v>
      </c>
      <c r="G22" s="14" t="str">
        <f t="shared" si="5"/>
        <v>EL_DeepHole</v>
      </c>
      <c r="H22" s="15" t="str">
        <f t="shared" si="6"/>
        <v>EL_DeepHole_20130529_1015_PML_2_Iso.POC.CEST.20121206</v>
      </c>
      <c r="I22" s="46" t="s">
        <v>12</v>
      </c>
      <c r="J22" s="46">
        <v>41423.427083333336</v>
      </c>
      <c r="K22" t="s">
        <v>58</v>
      </c>
      <c r="L22">
        <v>0</v>
      </c>
      <c r="M22" s="47">
        <v>2</v>
      </c>
      <c r="Q22" s="48" t="s">
        <v>27</v>
      </c>
      <c r="R22">
        <v>3</v>
      </c>
      <c r="S22" s="15" t="str">
        <f t="shared" si="7"/>
        <v>EL_DeepHole_20130529_1015_PML_2_Iso.POC.CEST.20121206</v>
      </c>
      <c r="T22" s="15" t="str">
        <f t="shared" si="8"/>
        <v>EL</v>
      </c>
      <c r="U22" s="15" t="str">
        <f t="shared" si="9"/>
        <v>DeepHole</v>
      </c>
      <c r="V22" s="16" t="str">
        <f t="shared" si="10"/>
        <v>2013-05-29 00:00:00</v>
      </c>
      <c r="W22" s="17">
        <f t="shared" si="11"/>
        <v>41423.427083333336</v>
      </c>
      <c r="X22" s="15" t="str">
        <f t="shared" si="12"/>
        <v>PML</v>
      </c>
      <c r="Y22" s="18">
        <f t="shared" si="13"/>
        <v>0</v>
      </c>
      <c r="Z22" s="18">
        <f t="shared" si="14"/>
        <v>2</v>
      </c>
      <c r="AA22">
        <v>150</v>
      </c>
      <c r="AB22" t="s">
        <v>30</v>
      </c>
      <c r="AC22">
        <v>0</v>
      </c>
      <c r="AD22">
        <v>1.2797233333333333</v>
      </c>
      <c r="AE22">
        <v>0.11947733333333334</v>
      </c>
      <c r="AF22">
        <v>0</v>
      </c>
      <c r="AG22" s="48" t="s">
        <v>27</v>
      </c>
    </row>
    <row r="23" spans="1:34" ht="16">
      <c r="A23" s="13" t="str">
        <f t="shared" si="4"/>
        <v>EL_DeepHole</v>
      </c>
      <c r="B23" t="s">
        <v>109</v>
      </c>
      <c r="C23" t="s">
        <v>57</v>
      </c>
      <c r="G23" s="14" t="str">
        <f t="shared" si="5"/>
        <v>EL_DeepHole</v>
      </c>
      <c r="H23" s="15" t="str">
        <f t="shared" si="6"/>
        <v>EL_DeepHole_20130529_1015_Hypo_8_Iso.POC.CEST.20121206</v>
      </c>
      <c r="I23" s="46" t="s">
        <v>12</v>
      </c>
      <c r="J23" s="46">
        <v>41423.427083333336</v>
      </c>
      <c r="K23" t="s">
        <v>25</v>
      </c>
      <c r="L23">
        <v>8</v>
      </c>
      <c r="M23" s="47">
        <v>8</v>
      </c>
      <c r="Q23" s="48" t="s">
        <v>27</v>
      </c>
      <c r="R23">
        <v>3</v>
      </c>
      <c r="S23" s="15" t="str">
        <f t="shared" si="7"/>
        <v>EL_DeepHole_20130529_1015_Hypo_8_Iso.POC.CEST.20121206</v>
      </c>
      <c r="T23" s="15" t="str">
        <f t="shared" si="8"/>
        <v>EL</v>
      </c>
      <c r="U23" s="15" t="str">
        <f t="shared" si="9"/>
        <v>DeepHole</v>
      </c>
      <c r="V23" s="16" t="str">
        <f t="shared" si="10"/>
        <v>2013-05-29 00:00:00</v>
      </c>
      <c r="W23" s="17">
        <f t="shared" si="11"/>
        <v>41423.427083333336</v>
      </c>
      <c r="X23" s="15" t="str">
        <f t="shared" si="12"/>
        <v>Hypo</v>
      </c>
      <c r="Y23" s="18">
        <f t="shared" si="13"/>
        <v>8</v>
      </c>
      <c r="Z23" s="18">
        <f t="shared" si="14"/>
        <v>8</v>
      </c>
      <c r="AB23" t="s">
        <v>30</v>
      </c>
      <c r="AC23">
        <v>0</v>
      </c>
      <c r="AF23">
        <v>0</v>
      </c>
      <c r="AG23" s="48" t="s">
        <v>27</v>
      </c>
      <c r="AH23" t="s">
        <v>35</v>
      </c>
    </row>
    <row r="24" spans="1:34" ht="16">
      <c r="A24" s="13" t="str">
        <f t="shared" si="4"/>
        <v>WL_DeepHole</v>
      </c>
      <c r="B24" t="s">
        <v>2</v>
      </c>
      <c r="C24" t="s">
        <v>57</v>
      </c>
      <c r="G24" s="14" t="str">
        <f t="shared" si="5"/>
        <v>WL_DeepHole</v>
      </c>
      <c r="H24" s="15" t="str">
        <f t="shared" si="6"/>
        <v>WL_DeepHole_20130605_0900_PML_2_Iso.POC.CEST.20121206</v>
      </c>
      <c r="I24" s="46" t="s">
        <v>13</v>
      </c>
      <c r="J24" s="46">
        <v>41430.375</v>
      </c>
      <c r="K24" t="s">
        <v>58</v>
      </c>
      <c r="L24">
        <v>0</v>
      </c>
      <c r="M24" s="47">
        <v>2</v>
      </c>
      <c r="Q24" s="48" t="s">
        <v>27</v>
      </c>
      <c r="R24">
        <v>3</v>
      </c>
      <c r="S24" s="15" t="str">
        <f t="shared" si="7"/>
        <v>WL_DeepHole_20130605_0900_PML_2_Iso.POC.CEST.20121206</v>
      </c>
      <c r="T24" s="15" t="str">
        <f t="shared" si="8"/>
        <v>WL</v>
      </c>
      <c r="U24" s="15" t="str">
        <f t="shared" si="9"/>
        <v>DeepHole</v>
      </c>
      <c r="V24" s="16" t="str">
        <f t="shared" si="10"/>
        <v>2013-06-05 00:00:00</v>
      </c>
      <c r="W24" s="17">
        <f t="shared" si="11"/>
        <v>41430.375</v>
      </c>
      <c r="X24" s="15" t="str">
        <f t="shared" si="12"/>
        <v>PML</v>
      </c>
      <c r="Y24" s="18">
        <f t="shared" si="13"/>
        <v>0</v>
      </c>
      <c r="Z24" s="18">
        <f t="shared" si="14"/>
        <v>2</v>
      </c>
      <c r="AA24">
        <v>140</v>
      </c>
      <c r="AB24" t="s">
        <v>30</v>
      </c>
      <c r="AC24">
        <v>0</v>
      </c>
      <c r="AD24">
        <v>0.66932428571428559</v>
      </c>
      <c r="AE24">
        <v>6.3818571428571419E-2</v>
      </c>
      <c r="AF24">
        <v>0</v>
      </c>
      <c r="AG24" s="48" t="s">
        <v>27</v>
      </c>
    </row>
    <row r="25" spans="1:34" ht="16">
      <c r="A25" s="13" t="str">
        <f t="shared" si="4"/>
        <v>WL_DeepHole</v>
      </c>
      <c r="B25" t="s">
        <v>2</v>
      </c>
      <c r="C25" t="s">
        <v>57</v>
      </c>
      <c r="G25" s="14" t="str">
        <f t="shared" si="5"/>
        <v>WL_DeepHole</v>
      </c>
      <c r="H25" s="15" t="str">
        <f t="shared" si="6"/>
        <v>WL_DeepHole_20130605_0900_Hypo_8_Iso.POC.CEST.20121206</v>
      </c>
      <c r="I25" s="46" t="s">
        <v>13</v>
      </c>
      <c r="J25" s="46">
        <v>41430.375</v>
      </c>
      <c r="K25" t="s">
        <v>25</v>
      </c>
      <c r="L25">
        <v>8</v>
      </c>
      <c r="M25" s="47">
        <v>8</v>
      </c>
      <c r="Q25" s="48" t="s">
        <v>27</v>
      </c>
      <c r="R25">
        <v>3</v>
      </c>
      <c r="S25" s="15" t="str">
        <f t="shared" si="7"/>
        <v>WL_DeepHole_20130605_0900_Hypo_8_Iso.POC.CEST.20121206</v>
      </c>
      <c r="T25" s="15" t="str">
        <f t="shared" si="8"/>
        <v>WL</v>
      </c>
      <c r="U25" s="15" t="str">
        <f t="shared" si="9"/>
        <v>DeepHole</v>
      </c>
      <c r="V25" s="16" t="str">
        <f t="shared" si="10"/>
        <v>2013-06-05 00:00:00</v>
      </c>
      <c r="W25" s="17">
        <f t="shared" si="11"/>
        <v>41430.375</v>
      </c>
      <c r="X25" s="15" t="str">
        <f t="shared" si="12"/>
        <v>Hypo</v>
      </c>
      <c r="Y25" s="18">
        <f t="shared" si="13"/>
        <v>8</v>
      </c>
      <c r="Z25" s="18">
        <f t="shared" si="14"/>
        <v>8</v>
      </c>
      <c r="AA25">
        <v>140</v>
      </c>
      <c r="AB25" t="s">
        <v>30</v>
      </c>
      <c r="AC25">
        <v>0</v>
      </c>
      <c r="AD25">
        <v>1.1030157142857142</v>
      </c>
      <c r="AE25">
        <v>0.11781428571428572</v>
      </c>
      <c r="AF25">
        <v>0</v>
      </c>
      <c r="AG25" s="48" t="s">
        <v>27</v>
      </c>
    </row>
    <row r="26" spans="1:34" ht="16">
      <c r="A26" s="13" t="str">
        <f t="shared" si="4"/>
        <v>EL_DeepHole</v>
      </c>
      <c r="B26" t="s">
        <v>109</v>
      </c>
      <c r="C26" t="s">
        <v>57</v>
      </c>
      <c r="G26" s="14" t="str">
        <f t="shared" si="5"/>
        <v>EL_DeepHole</v>
      </c>
      <c r="H26" s="15" t="str">
        <f t="shared" si="6"/>
        <v>EL_DeepHole_20130605_1045_PML_1.5_Iso.POC.CEST.20121206</v>
      </c>
      <c r="I26" s="46" t="s">
        <v>13</v>
      </c>
      <c r="J26" s="46">
        <v>41430.447916666664</v>
      </c>
      <c r="K26" t="s">
        <v>58</v>
      </c>
      <c r="L26">
        <v>0</v>
      </c>
      <c r="M26" s="47">
        <v>1.5</v>
      </c>
      <c r="Q26" s="48" t="s">
        <v>27</v>
      </c>
      <c r="R26">
        <v>3</v>
      </c>
      <c r="S26" s="15" t="str">
        <f t="shared" si="7"/>
        <v>EL_DeepHole_20130605_1045_PML_1.5_Iso.POC.CEST.20121206</v>
      </c>
      <c r="T26" s="15" t="str">
        <f t="shared" si="8"/>
        <v>EL</v>
      </c>
      <c r="U26" s="15" t="str">
        <f t="shared" si="9"/>
        <v>DeepHole</v>
      </c>
      <c r="V26" s="16" t="str">
        <f t="shared" si="10"/>
        <v>2013-06-05 00:00:00</v>
      </c>
      <c r="W26" s="17">
        <f t="shared" si="11"/>
        <v>41430.447916666664</v>
      </c>
      <c r="X26" s="15" t="str">
        <f t="shared" si="12"/>
        <v>PML</v>
      </c>
      <c r="Y26" s="18">
        <f t="shared" si="13"/>
        <v>0</v>
      </c>
      <c r="Z26" s="18">
        <f t="shared" si="14"/>
        <v>1.5</v>
      </c>
      <c r="AA26">
        <v>180</v>
      </c>
      <c r="AB26" t="s">
        <v>30</v>
      </c>
      <c r="AC26">
        <v>0</v>
      </c>
      <c r="AD26">
        <v>0.68437055555555559</v>
      </c>
      <c r="AE26">
        <v>8.0214444444444449E-2</v>
      </c>
      <c r="AF26">
        <v>0</v>
      </c>
      <c r="AG26" s="48" t="s">
        <v>27</v>
      </c>
    </row>
    <row r="27" spans="1:34" ht="16">
      <c r="A27" s="13" t="str">
        <f t="shared" si="4"/>
        <v>EL_DeepHole</v>
      </c>
      <c r="B27" t="s">
        <v>109</v>
      </c>
      <c r="C27" t="s">
        <v>57</v>
      </c>
      <c r="G27" s="14" t="str">
        <f t="shared" si="5"/>
        <v>EL_DeepHole</v>
      </c>
      <c r="H27" s="15" t="str">
        <f t="shared" si="6"/>
        <v>EL_DeepHole_20130605_1045_Hypo_8_Iso.POC.CEST.20121206</v>
      </c>
      <c r="I27" s="46" t="s">
        <v>13</v>
      </c>
      <c r="J27" s="46">
        <v>41430.447916666664</v>
      </c>
      <c r="K27" t="s">
        <v>25</v>
      </c>
      <c r="L27">
        <v>8</v>
      </c>
      <c r="M27" s="47">
        <v>8</v>
      </c>
      <c r="Q27" s="48" t="s">
        <v>27</v>
      </c>
      <c r="R27">
        <v>3</v>
      </c>
      <c r="S27" s="15" t="str">
        <f t="shared" si="7"/>
        <v>EL_DeepHole_20130605_1045_Hypo_8_Iso.POC.CEST.20121206</v>
      </c>
      <c r="T27" s="15" t="str">
        <f t="shared" si="8"/>
        <v>EL</v>
      </c>
      <c r="U27" s="15" t="str">
        <f t="shared" si="9"/>
        <v>DeepHole</v>
      </c>
      <c r="V27" s="16" t="str">
        <f t="shared" si="10"/>
        <v>2013-06-05 00:00:00</v>
      </c>
      <c r="W27" s="17">
        <f t="shared" si="11"/>
        <v>41430.447916666664</v>
      </c>
      <c r="X27" s="15" t="str">
        <f t="shared" si="12"/>
        <v>Hypo</v>
      </c>
      <c r="Y27" s="18">
        <f t="shared" si="13"/>
        <v>8</v>
      </c>
      <c r="Z27" s="18">
        <f t="shared" si="14"/>
        <v>8</v>
      </c>
      <c r="AA27">
        <v>140</v>
      </c>
      <c r="AB27" t="s">
        <v>30</v>
      </c>
      <c r="AC27">
        <v>0</v>
      </c>
      <c r="AD27">
        <v>0.82748357142857132</v>
      </c>
      <c r="AE27">
        <v>8.2247142857142852E-2</v>
      </c>
      <c r="AF27">
        <v>0</v>
      </c>
      <c r="AG27" s="48" t="s">
        <v>27</v>
      </c>
    </row>
    <row r="28" spans="1:34" ht="16">
      <c r="A28" s="13" t="str">
        <f t="shared" si="4"/>
        <v>EL_Outlet</v>
      </c>
      <c r="B28" t="s">
        <v>109</v>
      </c>
      <c r="C28" t="s">
        <v>4</v>
      </c>
      <c r="G28" s="14" t="str">
        <f t="shared" si="5"/>
        <v>EL_Outlet</v>
      </c>
      <c r="H28" s="15" t="str">
        <f t="shared" si="6"/>
        <v>EL_Outlet_20130605_1030_Surface_0_Iso.POC.CEST.20121206</v>
      </c>
      <c r="I28" s="46" t="s">
        <v>13</v>
      </c>
      <c r="J28" s="46">
        <v>41430.4375</v>
      </c>
      <c r="K28" t="s">
        <v>24</v>
      </c>
      <c r="L28">
        <v>0</v>
      </c>
      <c r="M28" s="47">
        <v>0</v>
      </c>
      <c r="Q28" s="48" t="s">
        <v>27</v>
      </c>
      <c r="R28">
        <v>3</v>
      </c>
      <c r="S28" s="15" t="str">
        <f t="shared" si="7"/>
        <v>EL_Outlet_20130605_1030_Surface_0_Iso.POC.CEST.20121206</v>
      </c>
      <c r="T28" s="15" t="str">
        <f t="shared" si="8"/>
        <v>EL</v>
      </c>
      <c r="U28" s="15" t="str">
        <f t="shared" si="9"/>
        <v>Outlet</v>
      </c>
      <c r="V28" s="16" t="str">
        <f t="shared" si="10"/>
        <v>2013-06-05 00:00:00</v>
      </c>
      <c r="W28" s="17">
        <f t="shared" si="11"/>
        <v>41430.4375</v>
      </c>
      <c r="X28" s="15" t="str">
        <f t="shared" si="12"/>
        <v>Surface</v>
      </c>
      <c r="Y28" s="18">
        <f t="shared" si="13"/>
        <v>0</v>
      </c>
      <c r="Z28" s="18">
        <f t="shared" si="14"/>
        <v>0</v>
      </c>
      <c r="AA28">
        <v>100</v>
      </c>
      <c r="AB28" t="s">
        <v>30</v>
      </c>
      <c r="AC28">
        <v>0</v>
      </c>
      <c r="AD28">
        <v>2.6857049999999996</v>
      </c>
      <c r="AE28">
        <v>0.29841199999999996</v>
      </c>
      <c r="AF28">
        <v>0</v>
      </c>
      <c r="AG28" s="48" t="s">
        <v>27</v>
      </c>
    </row>
    <row r="29" spans="1:34" ht="16">
      <c r="A29" s="13" t="str">
        <f t="shared" si="4"/>
        <v>EL_Inlet</v>
      </c>
      <c r="B29" t="s">
        <v>109</v>
      </c>
      <c r="C29" t="s">
        <v>3</v>
      </c>
      <c r="G29" s="14" t="str">
        <f t="shared" si="5"/>
        <v>EL_Inlet</v>
      </c>
      <c r="H29" s="15" t="str">
        <f t="shared" si="6"/>
        <v>EL_Inlet_20130605_1200_Surface_0_Iso.POC.CEST.20121206</v>
      </c>
      <c r="I29" s="46" t="s">
        <v>13</v>
      </c>
      <c r="J29" s="46">
        <v>41430.5</v>
      </c>
      <c r="K29" t="s">
        <v>24</v>
      </c>
      <c r="L29">
        <v>0</v>
      </c>
      <c r="M29" s="47">
        <v>0</v>
      </c>
      <c r="Q29" s="48" t="s">
        <v>27</v>
      </c>
      <c r="R29">
        <v>3</v>
      </c>
      <c r="S29" s="15" t="str">
        <f t="shared" si="7"/>
        <v>EL_Inlet_20130605_1200_Surface_0_Iso.POC.CEST.20121206</v>
      </c>
      <c r="T29" s="15" t="str">
        <f t="shared" si="8"/>
        <v>EL</v>
      </c>
      <c r="U29" s="15" t="str">
        <f t="shared" si="9"/>
        <v>Inlet</v>
      </c>
      <c r="V29" s="16" t="str">
        <f t="shared" si="10"/>
        <v>2013-06-05 00:00:00</v>
      </c>
      <c r="W29" s="17">
        <f t="shared" si="11"/>
        <v>41430.5</v>
      </c>
      <c r="X29" s="15" t="str">
        <f t="shared" si="12"/>
        <v>Surface</v>
      </c>
      <c r="Y29" s="18">
        <f t="shared" si="13"/>
        <v>0</v>
      </c>
      <c r="Z29" s="18">
        <f t="shared" si="14"/>
        <v>0</v>
      </c>
      <c r="AA29">
        <v>180</v>
      </c>
      <c r="AB29" t="s">
        <v>30</v>
      </c>
      <c r="AC29">
        <v>0</v>
      </c>
      <c r="AD29">
        <v>0.76213611111111101</v>
      </c>
      <c r="AE29">
        <v>4.3855555555555557E-2</v>
      </c>
      <c r="AF29">
        <v>0</v>
      </c>
      <c r="AG29" s="48" t="s">
        <v>27</v>
      </c>
    </row>
    <row r="30" spans="1:34" ht="16">
      <c r="A30" s="13" t="str">
        <f t="shared" si="4"/>
        <v>EL_DeepHole</v>
      </c>
      <c r="B30" t="s">
        <v>109</v>
      </c>
      <c r="C30" t="s">
        <v>57</v>
      </c>
      <c r="G30" s="14" t="str">
        <f t="shared" si="5"/>
        <v>EL_DeepHole</v>
      </c>
      <c r="H30" s="15" t="str">
        <f t="shared" si="6"/>
        <v>EL_DeepHole_20130612_1005_PML_1_Iso.POC.CEST.20121206</v>
      </c>
      <c r="I30" s="46" t="s">
        <v>14</v>
      </c>
      <c r="J30" s="46">
        <v>41437.420138888891</v>
      </c>
      <c r="K30" t="s">
        <v>58</v>
      </c>
      <c r="L30">
        <v>0</v>
      </c>
      <c r="M30" s="47">
        <v>1</v>
      </c>
      <c r="Q30" s="48" t="s">
        <v>27</v>
      </c>
      <c r="R30">
        <v>3</v>
      </c>
      <c r="S30" s="15" t="str">
        <f t="shared" si="7"/>
        <v>EL_DeepHole_20130612_1005_PML_1_Iso.POC.CEST.20121206</v>
      </c>
      <c r="T30" s="15" t="str">
        <f t="shared" si="8"/>
        <v>EL</v>
      </c>
      <c r="U30" s="15" t="str">
        <f t="shared" si="9"/>
        <v>DeepHole</v>
      </c>
      <c r="V30" s="16" t="str">
        <f t="shared" si="10"/>
        <v>2013-06-12 00:00:00</v>
      </c>
      <c r="W30" s="17">
        <f t="shared" si="11"/>
        <v>41437.420138888891</v>
      </c>
      <c r="X30" s="15" t="str">
        <f t="shared" si="12"/>
        <v>PML</v>
      </c>
      <c r="Y30" s="18">
        <f t="shared" si="13"/>
        <v>0</v>
      </c>
      <c r="Z30" s="18">
        <f t="shared" si="14"/>
        <v>1</v>
      </c>
      <c r="AA30">
        <v>200</v>
      </c>
      <c r="AB30" t="s">
        <v>30</v>
      </c>
      <c r="AC30">
        <v>0</v>
      </c>
      <c r="AD30">
        <v>0.45062699999999994</v>
      </c>
      <c r="AE30">
        <v>4.6522000000000001E-2</v>
      </c>
      <c r="AF30">
        <v>0</v>
      </c>
      <c r="AG30" s="48" t="s">
        <v>27</v>
      </c>
    </row>
    <row r="31" spans="1:34" ht="16">
      <c r="A31" s="13" t="str">
        <f t="shared" si="4"/>
        <v>EL_DeepHole</v>
      </c>
      <c r="B31" t="s">
        <v>109</v>
      </c>
      <c r="C31" t="s">
        <v>57</v>
      </c>
      <c r="G31" s="14" t="str">
        <f t="shared" si="5"/>
        <v>EL_DeepHole</v>
      </c>
      <c r="H31" s="15" t="str">
        <f t="shared" si="6"/>
        <v>EL_DeepHole_20130612_1005_Hypo_8_Iso.POC.CEST.20121206</v>
      </c>
      <c r="I31" s="46" t="s">
        <v>14</v>
      </c>
      <c r="J31" s="46">
        <v>41437.420138888891</v>
      </c>
      <c r="K31" t="s">
        <v>25</v>
      </c>
      <c r="L31">
        <v>8</v>
      </c>
      <c r="M31" s="47">
        <v>8</v>
      </c>
      <c r="Q31" s="48" t="s">
        <v>27</v>
      </c>
      <c r="R31">
        <v>3</v>
      </c>
      <c r="S31" s="15" t="str">
        <f t="shared" si="7"/>
        <v>EL_DeepHole_20130612_1005_Hypo_8_Iso.POC.CEST.20121206</v>
      </c>
      <c r="T31" s="15" t="str">
        <f t="shared" si="8"/>
        <v>EL</v>
      </c>
      <c r="U31" s="15" t="str">
        <f t="shared" si="9"/>
        <v>DeepHole</v>
      </c>
      <c r="V31" s="16" t="str">
        <f t="shared" si="10"/>
        <v>2013-06-12 00:00:00</v>
      </c>
      <c r="W31" s="17">
        <f t="shared" si="11"/>
        <v>41437.420138888891</v>
      </c>
      <c r="X31" s="15" t="str">
        <f t="shared" si="12"/>
        <v>Hypo</v>
      </c>
      <c r="Y31" s="18">
        <f t="shared" si="13"/>
        <v>8</v>
      </c>
      <c r="Z31" s="18">
        <f t="shared" si="14"/>
        <v>8</v>
      </c>
      <c r="AA31">
        <v>140</v>
      </c>
      <c r="AB31" t="s">
        <v>30</v>
      </c>
      <c r="AC31">
        <v>0</v>
      </c>
      <c r="AD31">
        <v>0.80050571428571415</v>
      </c>
      <c r="AE31">
        <v>6.4985714285714286E-2</v>
      </c>
      <c r="AF31">
        <v>0</v>
      </c>
      <c r="AG31" s="48" t="s">
        <v>27</v>
      </c>
    </row>
    <row r="32" spans="1:34" ht="16">
      <c r="A32" s="13" t="str">
        <f t="shared" si="4"/>
        <v>WL_DeepHole</v>
      </c>
      <c r="B32" t="s">
        <v>2</v>
      </c>
      <c r="C32" t="s">
        <v>57</v>
      </c>
      <c r="G32" s="14" t="str">
        <f t="shared" si="5"/>
        <v>WL_DeepHole</v>
      </c>
      <c r="H32" s="15" t="str">
        <f t="shared" si="6"/>
        <v>WL_DeepHole_20130612_0900_PML_1_Iso.POC.CEST.20121206</v>
      </c>
      <c r="I32" s="46" t="s">
        <v>14</v>
      </c>
      <c r="J32" s="46">
        <v>41437.375</v>
      </c>
      <c r="K32" t="s">
        <v>58</v>
      </c>
      <c r="L32">
        <v>0</v>
      </c>
      <c r="M32" s="47">
        <v>1</v>
      </c>
      <c r="Q32" s="48" t="s">
        <v>27</v>
      </c>
      <c r="R32">
        <v>3</v>
      </c>
      <c r="S32" s="15" t="str">
        <f t="shared" si="7"/>
        <v>WL_DeepHole_20130612_0900_PML_1_Iso.POC.CEST.20121206</v>
      </c>
      <c r="T32" s="15" t="str">
        <f t="shared" si="8"/>
        <v>WL</v>
      </c>
      <c r="U32" s="15" t="str">
        <f t="shared" si="9"/>
        <v>DeepHole</v>
      </c>
      <c r="V32" s="16" t="str">
        <f t="shared" si="10"/>
        <v>2013-06-12 00:00:00</v>
      </c>
      <c r="W32" s="17">
        <f t="shared" si="11"/>
        <v>41437.375</v>
      </c>
      <c r="X32" s="15" t="str">
        <f t="shared" si="12"/>
        <v>PML</v>
      </c>
      <c r="Y32" s="18">
        <f t="shared" si="13"/>
        <v>0</v>
      </c>
      <c r="Z32" s="18">
        <f t="shared" si="14"/>
        <v>1</v>
      </c>
      <c r="AA32">
        <v>200</v>
      </c>
      <c r="AB32" t="s">
        <v>30</v>
      </c>
      <c r="AC32">
        <v>0</v>
      </c>
      <c r="AD32">
        <v>0.42598200000000003</v>
      </c>
      <c r="AE32">
        <v>3.0194000000000002E-2</v>
      </c>
      <c r="AF32">
        <v>0</v>
      </c>
      <c r="AG32" s="48" t="s">
        <v>27</v>
      </c>
    </row>
    <row r="33" spans="1:33" ht="16">
      <c r="A33" s="13" t="str">
        <f t="shared" si="4"/>
        <v>WL_DeepHole</v>
      </c>
      <c r="B33" t="s">
        <v>2</v>
      </c>
      <c r="C33" t="s">
        <v>57</v>
      </c>
      <c r="G33" s="14" t="str">
        <f t="shared" si="5"/>
        <v>WL_DeepHole</v>
      </c>
      <c r="H33" s="15" t="str">
        <f t="shared" si="6"/>
        <v>WL_DeepHole_20130612_0900_Hypo_8_Iso.POC.CEST.20121206</v>
      </c>
      <c r="I33" s="46" t="s">
        <v>14</v>
      </c>
      <c r="J33" s="46">
        <v>41437.375</v>
      </c>
      <c r="K33" t="s">
        <v>25</v>
      </c>
      <c r="L33">
        <v>8</v>
      </c>
      <c r="M33" s="47">
        <v>8</v>
      </c>
      <c r="Q33" s="48" t="s">
        <v>27</v>
      </c>
      <c r="R33">
        <v>3</v>
      </c>
      <c r="S33" s="15" t="str">
        <f t="shared" si="7"/>
        <v>WL_DeepHole_20130612_0900_Hypo_8_Iso.POC.CEST.20121206</v>
      </c>
      <c r="T33" s="15" t="str">
        <f t="shared" si="8"/>
        <v>WL</v>
      </c>
      <c r="U33" s="15" t="str">
        <f t="shared" si="9"/>
        <v>DeepHole</v>
      </c>
      <c r="V33" s="16" t="str">
        <f t="shared" si="10"/>
        <v>2013-06-12 00:00:00</v>
      </c>
      <c r="W33" s="17">
        <f t="shared" si="11"/>
        <v>41437.375</v>
      </c>
      <c r="X33" s="15" t="str">
        <f t="shared" si="12"/>
        <v>Hypo</v>
      </c>
      <c r="Y33" s="18">
        <f t="shared" si="13"/>
        <v>8</v>
      </c>
      <c r="Z33" s="18">
        <f t="shared" si="14"/>
        <v>8</v>
      </c>
      <c r="AA33">
        <v>180</v>
      </c>
      <c r="AB33" t="s">
        <v>30</v>
      </c>
      <c r="AC33">
        <v>0</v>
      </c>
      <c r="AD33">
        <v>0.97641333333333336</v>
      </c>
      <c r="AE33">
        <v>9.2361111111111116E-2</v>
      </c>
      <c r="AF33">
        <v>0</v>
      </c>
      <c r="AG33" s="48" t="s">
        <v>27</v>
      </c>
    </row>
    <row r="34" spans="1:33" ht="16">
      <c r="A34" s="13" t="str">
        <f t="shared" si="4"/>
        <v>EL_DeepHole</v>
      </c>
      <c r="B34" t="s">
        <v>109</v>
      </c>
      <c r="C34" t="s">
        <v>57</v>
      </c>
      <c r="G34" s="14" t="str">
        <f t="shared" si="5"/>
        <v>EL_DeepHole</v>
      </c>
      <c r="H34" s="15" t="str">
        <f t="shared" si="6"/>
        <v>EL_DeepHole_20130619_0900_PML_1.5_Iso.POC.CEST.20121206</v>
      </c>
      <c r="I34" s="46" t="s">
        <v>15</v>
      </c>
      <c r="J34" s="46">
        <v>41444.375</v>
      </c>
      <c r="K34" t="s">
        <v>58</v>
      </c>
      <c r="L34">
        <v>0</v>
      </c>
      <c r="M34" s="47">
        <v>1.5</v>
      </c>
      <c r="Q34" s="48" t="s">
        <v>27</v>
      </c>
      <c r="R34">
        <v>3</v>
      </c>
      <c r="S34" s="15" t="str">
        <f t="shared" si="7"/>
        <v>EL_DeepHole_20130619_0900_PML_1.5_Iso.POC.CEST.20121206</v>
      </c>
      <c r="T34" s="15" t="str">
        <f t="shared" si="8"/>
        <v>EL</v>
      </c>
      <c r="U34" s="15" t="str">
        <f t="shared" si="9"/>
        <v>DeepHole</v>
      </c>
      <c r="V34" s="16" t="str">
        <f t="shared" si="10"/>
        <v>2013-06-19 00:00:00</v>
      </c>
      <c r="W34" s="17">
        <f t="shared" si="11"/>
        <v>41444.375</v>
      </c>
      <c r="X34" s="15" t="str">
        <f t="shared" si="12"/>
        <v>PML</v>
      </c>
      <c r="Y34" s="18">
        <f t="shared" si="13"/>
        <v>0</v>
      </c>
      <c r="Z34" s="18">
        <f t="shared" si="14"/>
        <v>1.5</v>
      </c>
      <c r="AA34">
        <v>180</v>
      </c>
      <c r="AB34" t="s">
        <v>30</v>
      </c>
      <c r="AC34">
        <v>0</v>
      </c>
      <c r="AD34">
        <v>0.58692888888888894</v>
      </c>
      <c r="AE34">
        <v>4.616777777777778E-2</v>
      </c>
      <c r="AF34">
        <v>0</v>
      </c>
      <c r="AG34" s="48" t="s">
        <v>27</v>
      </c>
    </row>
    <row r="35" spans="1:33" ht="16">
      <c r="A35" s="13" t="str">
        <f t="shared" si="4"/>
        <v>EL_DeepHole</v>
      </c>
      <c r="B35" t="s">
        <v>109</v>
      </c>
      <c r="C35" t="s">
        <v>57</v>
      </c>
      <c r="G35" s="14" t="str">
        <f t="shared" si="5"/>
        <v>EL_DeepHole</v>
      </c>
      <c r="H35" s="15" t="str">
        <f t="shared" si="6"/>
        <v>EL_DeepHole_20130619_0900_Hypo_8_Iso.POC.CEST.20121206</v>
      </c>
      <c r="I35" s="46" t="s">
        <v>15</v>
      </c>
      <c r="J35" s="46">
        <v>41444.375</v>
      </c>
      <c r="K35" t="s">
        <v>25</v>
      </c>
      <c r="L35">
        <v>8</v>
      </c>
      <c r="M35" s="47">
        <v>8</v>
      </c>
      <c r="Q35" s="48" t="s">
        <v>27</v>
      </c>
      <c r="R35">
        <v>3</v>
      </c>
      <c r="S35" s="15" t="str">
        <f t="shared" si="7"/>
        <v>EL_DeepHole_20130619_0900_Hypo_8_Iso.POC.CEST.20121206</v>
      </c>
      <c r="T35" s="15" t="str">
        <f t="shared" si="8"/>
        <v>EL</v>
      </c>
      <c r="U35" s="15" t="str">
        <f t="shared" si="9"/>
        <v>DeepHole</v>
      </c>
      <c r="V35" s="16" t="str">
        <f t="shared" si="10"/>
        <v>2013-06-19 00:00:00</v>
      </c>
      <c r="W35" s="17">
        <f t="shared" si="11"/>
        <v>41444.375</v>
      </c>
      <c r="X35" s="15" t="str">
        <f t="shared" si="12"/>
        <v>Hypo</v>
      </c>
      <c r="Y35" s="18">
        <f t="shared" si="13"/>
        <v>8</v>
      </c>
      <c r="Z35" s="18">
        <f t="shared" si="14"/>
        <v>8</v>
      </c>
      <c r="AA35">
        <v>140</v>
      </c>
      <c r="AB35" t="s">
        <v>30</v>
      </c>
      <c r="AC35">
        <v>0</v>
      </c>
      <c r="AD35">
        <v>0.95623142857142851</v>
      </c>
      <c r="AE35">
        <v>5.2037142857142858E-2</v>
      </c>
      <c r="AF35">
        <v>0</v>
      </c>
      <c r="AG35" s="48" t="s">
        <v>27</v>
      </c>
    </row>
    <row r="36" spans="1:33" ht="16">
      <c r="A36" s="13" t="str">
        <f t="shared" si="4"/>
        <v>WL_DeepHole</v>
      </c>
      <c r="B36" t="s">
        <v>2</v>
      </c>
      <c r="C36" t="s">
        <v>57</v>
      </c>
      <c r="G36" s="14" t="str">
        <f t="shared" si="5"/>
        <v>WL_DeepHole</v>
      </c>
      <c r="H36" s="15" t="str">
        <f t="shared" si="6"/>
        <v>WL_DeepHole_20130619_0815_PML_1.5_Iso.POC.CEST.20121206</v>
      </c>
      <c r="I36" s="46" t="s">
        <v>15</v>
      </c>
      <c r="J36" s="46">
        <v>41444.34375</v>
      </c>
      <c r="K36" t="s">
        <v>58</v>
      </c>
      <c r="L36">
        <v>0</v>
      </c>
      <c r="M36" s="47">
        <v>1.5</v>
      </c>
      <c r="Q36" s="48" t="s">
        <v>27</v>
      </c>
      <c r="R36">
        <v>3</v>
      </c>
      <c r="S36" s="15" t="str">
        <f t="shared" si="7"/>
        <v>WL_DeepHole_20130619_0815_PML_1.5_Iso.POC.CEST.20121206</v>
      </c>
      <c r="T36" s="15" t="str">
        <f t="shared" si="8"/>
        <v>WL</v>
      </c>
      <c r="U36" s="15" t="str">
        <f t="shared" si="9"/>
        <v>DeepHole</v>
      </c>
      <c r="V36" s="16" t="str">
        <f t="shared" si="10"/>
        <v>2013-06-19 00:00:00</v>
      </c>
      <c r="W36" s="17">
        <f t="shared" si="11"/>
        <v>41444.34375</v>
      </c>
      <c r="X36" s="15" t="str">
        <f t="shared" si="12"/>
        <v>PML</v>
      </c>
      <c r="Y36" s="18">
        <f t="shared" si="13"/>
        <v>0</v>
      </c>
      <c r="Z36" s="18">
        <f t="shared" si="14"/>
        <v>1.5</v>
      </c>
      <c r="AA36">
        <v>200</v>
      </c>
      <c r="AB36" t="s">
        <v>30</v>
      </c>
      <c r="AC36">
        <v>0</v>
      </c>
      <c r="AD36">
        <v>0.55584199999999995</v>
      </c>
      <c r="AE36">
        <v>5.0611999999999997E-2</v>
      </c>
      <c r="AF36">
        <v>0</v>
      </c>
      <c r="AG36" s="48" t="s">
        <v>27</v>
      </c>
    </row>
    <row r="37" spans="1:33" ht="16">
      <c r="A37" s="13" t="str">
        <f t="shared" si="4"/>
        <v>WL_DeepHole</v>
      </c>
      <c r="B37" t="s">
        <v>2</v>
      </c>
      <c r="C37" t="s">
        <v>57</v>
      </c>
      <c r="G37" s="14" t="str">
        <f t="shared" si="5"/>
        <v>WL_DeepHole</v>
      </c>
      <c r="H37" s="15" t="str">
        <f t="shared" si="6"/>
        <v>WL_DeepHole_20130619_0815_Hypo_8_Iso.POC.CEST.20121206</v>
      </c>
      <c r="I37" s="46" t="s">
        <v>15</v>
      </c>
      <c r="J37" s="46">
        <v>41444.34375</v>
      </c>
      <c r="K37" t="s">
        <v>25</v>
      </c>
      <c r="L37">
        <v>8</v>
      </c>
      <c r="M37" s="47">
        <v>8</v>
      </c>
      <c r="Q37" s="48" t="s">
        <v>27</v>
      </c>
      <c r="R37">
        <v>3</v>
      </c>
      <c r="S37" s="15" t="str">
        <f t="shared" si="7"/>
        <v>WL_DeepHole_20130619_0815_Hypo_8_Iso.POC.CEST.20121206</v>
      </c>
      <c r="T37" s="15" t="str">
        <f t="shared" si="8"/>
        <v>WL</v>
      </c>
      <c r="U37" s="15" t="str">
        <f t="shared" si="9"/>
        <v>DeepHole</v>
      </c>
      <c r="V37" s="16" t="str">
        <f t="shared" si="10"/>
        <v>2013-06-19 00:00:00</v>
      </c>
      <c r="W37" s="17">
        <f t="shared" si="11"/>
        <v>41444.34375</v>
      </c>
      <c r="X37" s="15" t="str">
        <f t="shared" si="12"/>
        <v>Hypo</v>
      </c>
      <c r="Y37" s="18">
        <f t="shared" si="13"/>
        <v>8</v>
      </c>
      <c r="Z37" s="18">
        <f t="shared" si="14"/>
        <v>8</v>
      </c>
      <c r="AA37">
        <v>200</v>
      </c>
      <c r="AB37" t="s">
        <v>30</v>
      </c>
      <c r="AC37">
        <v>0</v>
      </c>
      <c r="AD37">
        <v>0.79156799999999994</v>
      </c>
      <c r="AE37">
        <v>8.1238999999999992E-2</v>
      </c>
      <c r="AF37">
        <v>0</v>
      </c>
      <c r="AG37" s="48" t="s">
        <v>27</v>
      </c>
    </row>
    <row r="38" spans="1:33" ht="16">
      <c r="A38" s="13" t="str">
        <f t="shared" si="4"/>
        <v>EL_Inlet</v>
      </c>
      <c r="B38" t="s">
        <v>109</v>
      </c>
      <c r="C38" t="s">
        <v>3</v>
      </c>
      <c r="G38" s="14" t="str">
        <f t="shared" si="5"/>
        <v>EL_Inlet</v>
      </c>
      <c r="H38" s="15" t="str">
        <f t="shared" si="6"/>
        <v>EL_Inlet_20130619_0900_Surface_0_Iso.POC.CEST.20121206</v>
      </c>
      <c r="I38" s="46" t="s">
        <v>15</v>
      </c>
      <c r="J38" s="46">
        <v>41444.375</v>
      </c>
      <c r="K38" t="s">
        <v>24</v>
      </c>
      <c r="L38">
        <v>0</v>
      </c>
      <c r="M38" s="47">
        <v>0</v>
      </c>
      <c r="Q38" s="48" t="s">
        <v>27</v>
      </c>
      <c r="R38">
        <v>3</v>
      </c>
      <c r="S38" s="15" t="str">
        <f t="shared" si="7"/>
        <v>EL_Inlet_20130619_0900_Surface_0_Iso.POC.CEST.20121206</v>
      </c>
      <c r="T38" s="15" t="str">
        <f t="shared" si="8"/>
        <v>EL</v>
      </c>
      <c r="U38" s="15" t="str">
        <f t="shared" si="9"/>
        <v>Inlet</v>
      </c>
      <c r="V38" s="16" t="str">
        <f t="shared" si="10"/>
        <v>2013-06-19 00:00:00</v>
      </c>
      <c r="W38" s="17">
        <f t="shared" si="11"/>
        <v>41444.375</v>
      </c>
      <c r="X38" s="15" t="str">
        <f t="shared" si="12"/>
        <v>Surface</v>
      </c>
      <c r="Y38" s="18">
        <f t="shared" si="13"/>
        <v>0</v>
      </c>
      <c r="Z38" s="18">
        <f t="shared" si="14"/>
        <v>0</v>
      </c>
      <c r="AA38">
        <v>280</v>
      </c>
      <c r="AB38" t="s">
        <v>30</v>
      </c>
      <c r="AC38">
        <v>0</v>
      </c>
      <c r="AD38">
        <v>0.45612428571428565</v>
      </c>
      <c r="AE38">
        <v>1.4772857142857141E-2</v>
      </c>
      <c r="AF38">
        <v>0</v>
      </c>
      <c r="AG38" s="48" t="s">
        <v>27</v>
      </c>
    </row>
    <row r="39" spans="1:33" ht="16">
      <c r="A39" s="13" t="str">
        <f t="shared" si="4"/>
        <v>EL_Outlet</v>
      </c>
      <c r="B39" t="s">
        <v>109</v>
      </c>
      <c r="C39" t="s">
        <v>4</v>
      </c>
      <c r="G39" s="14" t="str">
        <f t="shared" si="5"/>
        <v>EL_Outlet</v>
      </c>
      <c r="H39" s="15" t="str">
        <f t="shared" si="6"/>
        <v>EL_Outlet_20130619_0900_Surface_0_Iso.POC.CEST.20121206</v>
      </c>
      <c r="I39" s="46" t="s">
        <v>15</v>
      </c>
      <c r="J39" s="46">
        <v>41444.375</v>
      </c>
      <c r="K39" t="s">
        <v>24</v>
      </c>
      <c r="L39">
        <v>0</v>
      </c>
      <c r="M39" s="47">
        <v>0</v>
      </c>
      <c r="Q39" s="48" t="s">
        <v>27</v>
      </c>
      <c r="R39">
        <v>3</v>
      </c>
      <c r="S39" s="15" t="str">
        <f t="shared" si="7"/>
        <v>EL_Outlet_20130619_0900_Surface_0_Iso.POC.CEST.20121206</v>
      </c>
      <c r="T39" s="15" t="str">
        <f t="shared" si="8"/>
        <v>EL</v>
      </c>
      <c r="U39" s="15" t="str">
        <f t="shared" si="9"/>
        <v>Outlet</v>
      </c>
      <c r="V39" s="16" t="str">
        <f t="shared" si="10"/>
        <v>2013-06-19 00:00:00</v>
      </c>
      <c r="W39" s="17">
        <f t="shared" si="11"/>
        <v>41444.375</v>
      </c>
      <c r="X39" s="15" t="str">
        <f t="shared" si="12"/>
        <v>Surface</v>
      </c>
      <c r="Y39" s="18">
        <f t="shared" si="13"/>
        <v>0</v>
      </c>
      <c r="Z39" s="18">
        <f t="shared" si="14"/>
        <v>0</v>
      </c>
      <c r="AA39">
        <v>180</v>
      </c>
      <c r="AB39" t="s">
        <v>30</v>
      </c>
      <c r="AC39">
        <v>0</v>
      </c>
      <c r="AD39">
        <v>0.87636666666666674</v>
      </c>
      <c r="AE39">
        <v>6.9036666666666663E-2</v>
      </c>
      <c r="AF39">
        <v>0</v>
      </c>
      <c r="AG39" s="48" t="s">
        <v>27</v>
      </c>
    </row>
    <row r="40" spans="1:33" ht="16">
      <c r="A40" s="13" t="str">
        <f t="shared" si="4"/>
        <v>WL_DeepHole</v>
      </c>
      <c r="B40" t="s">
        <v>2</v>
      </c>
      <c r="C40" t="s">
        <v>57</v>
      </c>
      <c r="G40" s="14" t="str">
        <f t="shared" si="5"/>
        <v>WL_DeepHole</v>
      </c>
      <c r="H40" s="15" t="str">
        <f t="shared" si="6"/>
        <v>WL_DeepHole_20130626_0830_PML_1_Iso.POC.CEST.20121206</v>
      </c>
      <c r="I40" s="46" t="s">
        <v>16</v>
      </c>
      <c r="J40" s="46">
        <v>41451.354166666664</v>
      </c>
      <c r="K40" t="s">
        <v>58</v>
      </c>
      <c r="L40">
        <v>0</v>
      </c>
      <c r="M40" s="47">
        <v>1</v>
      </c>
      <c r="Q40" s="48" t="s">
        <v>27</v>
      </c>
      <c r="R40">
        <v>3</v>
      </c>
      <c r="S40" s="15" t="str">
        <f t="shared" si="7"/>
        <v>WL_DeepHole_20130626_0830_PML_1_Iso.POC.CEST.20121206</v>
      </c>
      <c r="T40" s="15" t="str">
        <f t="shared" si="8"/>
        <v>WL</v>
      </c>
      <c r="U40" s="15" t="str">
        <f t="shared" si="9"/>
        <v>DeepHole</v>
      </c>
      <c r="V40" s="16" t="str">
        <f t="shared" si="10"/>
        <v>2013-06-26 00:00:00</v>
      </c>
      <c r="W40" s="17">
        <f t="shared" si="11"/>
        <v>41451.354166666664</v>
      </c>
      <c r="X40" s="15" t="str">
        <f t="shared" si="12"/>
        <v>PML</v>
      </c>
      <c r="Y40" s="18">
        <f t="shared" si="13"/>
        <v>0</v>
      </c>
      <c r="Z40" s="18">
        <f t="shared" si="14"/>
        <v>1</v>
      </c>
      <c r="AA40">
        <v>200</v>
      </c>
      <c r="AB40" t="s">
        <v>30</v>
      </c>
      <c r="AC40">
        <v>0</v>
      </c>
      <c r="AD40">
        <v>0.44275199999999998</v>
      </c>
      <c r="AE40">
        <v>4.6921999999999991E-2</v>
      </c>
      <c r="AF40">
        <v>0</v>
      </c>
      <c r="AG40" s="48" t="s">
        <v>27</v>
      </c>
    </row>
    <row r="41" spans="1:33" ht="16">
      <c r="A41" s="13" t="str">
        <f t="shared" si="4"/>
        <v>WL_DeepHole</v>
      </c>
      <c r="B41" t="s">
        <v>2</v>
      </c>
      <c r="C41" t="s">
        <v>57</v>
      </c>
      <c r="G41" s="14" t="str">
        <f t="shared" si="5"/>
        <v>WL_DeepHole</v>
      </c>
      <c r="H41" s="15" t="str">
        <f t="shared" si="6"/>
        <v>WL_DeepHole_20130626_0830_Hypo_8_Iso.POC.CEST.20121206</v>
      </c>
      <c r="I41" s="46" t="s">
        <v>16</v>
      </c>
      <c r="J41" s="46">
        <v>41451.354166666664</v>
      </c>
      <c r="K41" t="s">
        <v>25</v>
      </c>
      <c r="L41">
        <v>8</v>
      </c>
      <c r="M41" s="47">
        <v>8</v>
      </c>
      <c r="Q41" s="48" t="s">
        <v>27</v>
      </c>
      <c r="R41">
        <v>3</v>
      </c>
      <c r="S41" s="15" t="str">
        <f t="shared" si="7"/>
        <v>WL_DeepHole_20130626_0830_Hypo_8_Iso.POC.CEST.20121206</v>
      </c>
      <c r="T41" s="15" t="str">
        <f t="shared" si="8"/>
        <v>WL</v>
      </c>
      <c r="U41" s="15" t="str">
        <f t="shared" si="9"/>
        <v>DeepHole</v>
      </c>
      <c r="V41" s="16" t="str">
        <f t="shared" si="10"/>
        <v>2013-06-26 00:00:00</v>
      </c>
      <c r="W41" s="17">
        <f t="shared" si="11"/>
        <v>41451.354166666664</v>
      </c>
      <c r="X41" s="15" t="str">
        <f t="shared" si="12"/>
        <v>Hypo</v>
      </c>
      <c r="Y41" s="18">
        <f t="shared" si="13"/>
        <v>8</v>
      </c>
      <c r="Z41" s="18">
        <f t="shared" si="14"/>
        <v>8</v>
      </c>
      <c r="AA41">
        <v>200</v>
      </c>
      <c r="AB41" t="s">
        <v>30</v>
      </c>
      <c r="AC41">
        <v>0</v>
      </c>
      <c r="AD41">
        <v>0.674952</v>
      </c>
      <c r="AE41">
        <v>8.6076999999999987E-2</v>
      </c>
      <c r="AF41">
        <v>0</v>
      </c>
      <c r="AG41" s="48" t="s">
        <v>27</v>
      </c>
    </row>
    <row r="42" spans="1:33" ht="16">
      <c r="A42" s="13" t="str">
        <f t="shared" si="4"/>
        <v>EL_DeepHole</v>
      </c>
      <c r="B42" t="s">
        <v>109</v>
      </c>
      <c r="C42" t="s">
        <v>57</v>
      </c>
      <c r="G42" s="14" t="str">
        <f t="shared" si="5"/>
        <v>EL_DeepHole</v>
      </c>
      <c r="H42" s="15" t="str">
        <f t="shared" si="6"/>
        <v>EL_DeepHole_20130626_0930_PML_0.5_Iso.POC.CEST.20121206</v>
      </c>
      <c r="I42" s="46" t="s">
        <v>16</v>
      </c>
      <c r="J42" s="46">
        <v>41451.395833333336</v>
      </c>
      <c r="K42" t="s">
        <v>58</v>
      </c>
      <c r="L42">
        <v>0</v>
      </c>
      <c r="M42" s="47">
        <v>0.5</v>
      </c>
      <c r="Q42" s="48" t="s">
        <v>27</v>
      </c>
      <c r="R42">
        <v>3</v>
      </c>
      <c r="S42" s="15" t="str">
        <f t="shared" si="7"/>
        <v>EL_DeepHole_20130626_0930_PML_0.5_Iso.POC.CEST.20121206</v>
      </c>
      <c r="T42" s="15" t="str">
        <f t="shared" si="8"/>
        <v>EL</v>
      </c>
      <c r="U42" s="15" t="str">
        <f t="shared" si="9"/>
        <v>DeepHole</v>
      </c>
      <c r="V42" s="16" t="str">
        <f t="shared" si="10"/>
        <v>2013-06-26 00:00:00</v>
      </c>
      <c r="W42" s="17">
        <f t="shared" si="11"/>
        <v>41451.395833333336</v>
      </c>
      <c r="X42" s="15" t="str">
        <f t="shared" si="12"/>
        <v>PML</v>
      </c>
      <c r="Y42" s="18">
        <f t="shared" si="13"/>
        <v>0</v>
      </c>
      <c r="Z42" s="18">
        <f t="shared" si="14"/>
        <v>0.5</v>
      </c>
      <c r="AA42">
        <v>200</v>
      </c>
      <c r="AB42" t="s">
        <v>30</v>
      </c>
      <c r="AC42">
        <v>0</v>
      </c>
      <c r="AD42">
        <v>0.58060999999999996</v>
      </c>
      <c r="AE42">
        <v>6.5126000000000003E-2</v>
      </c>
      <c r="AF42">
        <v>0</v>
      </c>
      <c r="AG42" s="48" t="s">
        <v>27</v>
      </c>
    </row>
    <row r="43" spans="1:33" ht="16">
      <c r="A43" s="13" t="str">
        <f t="shared" si="4"/>
        <v>EL_DeepHole</v>
      </c>
      <c r="B43" t="s">
        <v>109</v>
      </c>
      <c r="C43" t="s">
        <v>57</v>
      </c>
      <c r="G43" s="14" t="str">
        <f t="shared" si="5"/>
        <v>EL_DeepHole</v>
      </c>
      <c r="H43" s="15" t="str">
        <f t="shared" si="6"/>
        <v>EL_DeepHole_20130626_0930_Hypo_8_Iso.POC.CEST.20121206</v>
      </c>
      <c r="I43" s="46" t="s">
        <v>16</v>
      </c>
      <c r="J43" s="46">
        <v>41451.395833333336</v>
      </c>
      <c r="K43" t="s">
        <v>25</v>
      </c>
      <c r="L43">
        <v>8</v>
      </c>
      <c r="M43" s="47">
        <v>8</v>
      </c>
      <c r="Q43" s="48" t="s">
        <v>27</v>
      </c>
      <c r="R43">
        <v>3</v>
      </c>
      <c r="S43" s="15" t="str">
        <f t="shared" si="7"/>
        <v>EL_DeepHole_20130626_0930_Hypo_8_Iso.POC.CEST.20121206</v>
      </c>
      <c r="T43" s="15" t="str">
        <f t="shared" si="8"/>
        <v>EL</v>
      </c>
      <c r="U43" s="15" t="str">
        <f t="shared" si="9"/>
        <v>DeepHole</v>
      </c>
      <c r="V43" s="16" t="str">
        <f t="shared" si="10"/>
        <v>2013-06-26 00:00:00</v>
      </c>
      <c r="W43" s="17">
        <f t="shared" si="11"/>
        <v>41451.395833333336</v>
      </c>
      <c r="X43" s="15" t="str">
        <f t="shared" si="12"/>
        <v>Hypo</v>
      </c>
      <c r="Y43" s="18">
        <f t="shared" si="13"/>
        <v>8</v>
      </c>
      <c r="Z43" s="18">
        <f t="shared" si="14"/>
        <v>8</v>
      </c>
      <c r="AA43">
        <v>170</v>
      </c>
      <c r="AB43" t="s">
        <v>30</v>
      </c>
      <c r="AC43">
        <v>0</v>
      </c>
      <c r="AD43">
        <v>0.77716470588235298</v>
      </c>
      <c r="AE43">
        <v>7.6425882352941163E-2</v>
      </c>
      <c r="AF43">
        <v>0</v>
      </c>
      <c r="AG43" s="48" t="s">
        <v>27</v>
      </c>
    </row>
    <row r="44" spans="1:33" ht="16">
      <c r="A44" s="13" t="str">
        <f t="shared" si="4"/>
        <v>EL_Outlet</v>
      </c>
      <c r="B44" t="s">
        <v>109</v>
      </c>
      <c r="C44" t="s">
        <v>4</v>
      </c>
      <c r="G44" s="14" t="str">
        <f t="shared" si="5"/>
        <v>EL_Outlet</v>
      </c>
      <c r="H44" s="15" t="str">
        <f t="shared" si="6"/>
        <v>EL_Outlet_20130626_0920_Surface_0_Iso.POC.CEST.20121206</v>
      </c>
      <c r="I44" s="46" t="s">
        <v>16</v>
      </c>
      <c r="J44" s="46">
        <v>41451.388888888891</v>
      </c>
      <c r="K44" t="s">
        <v>24</v>
      </c>
      <c r="L44">
        <v>0</v>
      </c>
      <c r="M44" s="47">
        <v>0</v>
      </c>
      <c r="Q44" s="48" t="s">
        <v>27</v>
      </c>
      <c r="R44">
        <v>3</v>
      </c>
      <c r="S44" s="15" t="str">
        <f t="shared" si="7"/>
        <v>EL_Outlet_20130626_0920_Surface_0_Iso.POC.CEST.20121206</v>
      </c>
      <c r="T44" s="15" t="str">
        <f t="shared" si="8"/>
        <v>EL</v>
      </c>
      <c r="U44" s="15" t="str">
        <f t="shared" si="9"/>
        <v>Outlet</v>
      </c>
      <c r="V44" s="16" t="str">
        <f t="shared" si="10"/>
        <v>2013-06-26 00:00:00</v>
      </c>
      <c r="W44" s="17">
        <f t="shared" si="11"/>
        <v>41451.388888888891</v>
      </c>
      <c r="X44" s="15" t="str">
        <f t="shared" si="12"/>
        <v>Surface</v>
      </c>
      <c r="Y44" s="18">
        <f t="shared" si="13"/>
        <v>0</v>
      </c>
      <c r="Z44" s="18">
        <f t="shared" si="14"/>
        <v>0</v>
      </c>
      <c r="AA44">
        <v>170</v>
      </c>
      <c r="AB44" t="s">
        <v>30</v>
      </c>
      <c r="AC44">
        <v>0</v>
      </c>
      <c r="AD44">
        <v>0.63369647058823531</v>
      </c>
      <c r="AE44">
        <v>4.8015294117647059E-2</v>
      </c>
      <c r="AF44">
        <v>0</v>
      </c>
      <c r="AG44" s="48" t="s">
        <v>27</v>
      </c>
    </row>
    <row r="45" spans="1:33" ht="16">
      <c r="A45" s="13" t="str">
        <f t="shared" si="4"/>
        <v>WL_DeepHole</v>
      </c>
      <c r="B45" t="s">
        <v>2</v>
      </c>
      <c r="C45" t="s">
        <v>57</v>
      </c>
      <c r="G45" s="14" t="str">
        <f t="shared" si="5"/>
        <v>WL_DeepHole</v>
      </c>
      <c r="H45" s="15" t="str">
        <f t="shared" si="6"/>
        <v>WL_DeepHole_20130703_0815_PML_1.5_Iso.POC.CEST.20121206</v>
      </c>
      <c r="I45" s="46" t="s">
        <v>17</v>
      </c>
      <c r="J45" s="46">
        <v>41458.34375</v>
      </c>
      <c r="K45" t="s">
        <v>58</v>
      </c>
      <c r="L45">
        <v>0</v>
      </c>
      <c r="M45" s="47">
        <v>1.5</v>
      </c>
      <c r="Q45" s="48" t="s">
        <v>27</v>
      </c>
      <c r="R45">
        <v>3</v>
      </c>
      <c r="S45" s="15" t="str">
        <f t="shared" si="7"/>
        <v>WL_DeepHole_20130703_0815_PML_1.5_Iso.POC.CEST.20121206</v>
      </c>
      <c r="T45" s="15" t="str">
        <f t="shared" si="8"/>
        <v>WL</v>
      </c>
      <c r="U45" s="15" t="str">
        <f t="shared" si="9"/>
        <v>DeepHole</v>
      </c>
      <c r="V45" s="16" t="str">
        <f t="shared" si="10"/>
        <v>2013-07-03 00:00:00</v>
      </c>
      <c r="W45" s="17">
        <f t="shared" si="11"/>
        <v>41458.34375</v>
      </c>
      <c r="X45" s="15" t="str">
        <f t="shared" si="12"/>
        <v>PML</v>
      </c>
      <c r="Y45" s="18">
        <f t="shared" si="13"/>
        <v>0</v>
      </c>
      <c r="Z45" s="18">
        <f t="shared" si="14"/>
        <v>1.5</v>
      </c>
      <c r="AA45">
        <v>200</v>
      </c>
      <c r="AB45" t="s">
        <v>30</v>
      </c>
      <c r="AC45">
        <v>0</v>
      </c>
      <c r="AD45">
        <v>0.5115519999999999</v>
      </c>
      <c r="AE45">
        <v>3.823E-2</v>
      </c>
      <c r="AF45">
        <v>0</v>
      </c>
      <c r="AG45" s="48" t="s">
        <v>27</v>
      </c>
    </row>
    <row r="46" spans="1:33" ht="16">
      <c r="A46" s="13" t="str">
        <f t="shared" si="4"/>
        <v>WL_DeepHole</v>
      </c>
      <c r="B46" t="s">
        <v>2</v>
      </c>
      <c r="C46" t="s">
        <v>57</v>
      </c>
      <c r="G46" s="14" t="str">
        <f t="shared" si="5"/>
        <v>WL_DeepHole</v>
      </c>
      <c r="H46" s="15" t="str">
        <f t="shared" si="6"/>
        <v>WL_DeepHole_20130703_0815_Hypo_8_Iso.POC.CEST.20121206</v>
      </c>
      <c r="I46" s="46" t="s">
        <v>17</v>
      </c>
      <c r="J46" s="46">
        <v>41458.34375</v>
      </c>
      <c r="K46" t="s">
        <v>25</v>
      </c>
      <c r="L46">
        <v>8</v>
      </c>
      <c r="M46" s="47">
        <v>8</v>
      </c>
      <c r="Q46" s="48" t="s">
        <v>27</v>
      </c>
      <c r="R46">
        <v>3</v>
      </c>
      <c r="S46" s="15" t="str">
        <f t="shared" si="7"/>
        <v>WL_DeepHole_20130703_0815_Hypo_8_Iso.POC.CEST.20121206</v>
      </c>
      <c r="T46" s="15" t="str">
        <f t="shared" si="8"/>
        <v>WL</v>
      </c>
      <c r="U46" s="15" t="str">
        <f t="shared" si="9"/>
        <v>DeepHole</v>
      </c>
      <c r="V46" s="16" t="str">
        <f t="shared" si="10"/>
        <v>2013-07-03 00:00:00</v>
      </c>
      <c r="W46" s="17">
        <f t="shared" si="11"/>
        <v>41458.34375</v>
      </c>
      <c r="X46" s="15" t="str">
        <f t="shared" si="12"/>
        <v>Hypo</v>
      </c>
      <c r="Y46" s="18">
        <f t="shared" si="13"/>
        <v>8</v>
      </c>
      <c r="Z46" s="18">
        <f t="shared" si="14"/>
        <v>8</v>
      </c>
      <c r="AA46">
        <v>160</v>
      </c>
      <c r="AB46" t="s">
        <v>30</v>
      </c>
      <c r="AC46">
        <v>0</v>
      </c>
      <c r="AD46">
        <v>0.95796249999999994</v>
      </c>
      <c r="AE46">
        <v>9.6167500000000003E-2</v>
      </c>
      <c r="AF46">
        <v>0</v>
      </c>
      <c r="AG46" s="48" t="s">
        <v>27</v>
      </c>
    </row>
    <row r="47" spans="1:33" ht="16">
      <c r="A47" s="13" t="str">
        <f t="shared" si="4"/>
        <v>EL_DeepHole</v>
      </c>
      <c r="B47" t="s">
        <v>109</v>
      </c>
      <c r="C47" t="s">
        <v>57</v>
      </c>
      <c r="G47" s="14" t="str">
        <f t="shared" si="5"/>
        <v>EL_DeepHole</v>
      </c>
      <c r="H47" s="15" t="str">
        <f t="shared" si="6"/>
        <v>EL_DeepHole_20130703_0925_PML_1_Iso.POC.CEST.20121206</v>
      </c>
      <c r="I47" s="46" t="s">
        <v>17</v>
      </c>
      <c r="J47" s="46">
        <v>41458.392361111109</v>
      </c>
      <c r="K47" t="s">
        <v>58</v>
      </c>
      <c r="L47">
        <v>0</v>
      </c>
      <c r="M47" s="47">
        <v>1</v>
      </c>
      <c r="Q47" s="48" t="s">
        <v>27</v>
      </c>
      <c r="R47">
        <v>3</v>
      </c>
      <c r="S47" s="15" t="str">
        <f t="shared" si="7"/>
        <v>EL_DeepHole_20130703_0925_PML_1_Iso.POC.CEST.20121206</v>
      </c>
      <c r="T47" s="15" t="str">
        <f t="shared" si="8"/>
        <v>EL</v>
      </c>
      <c r="U47" s="15" t="str">
        <f t="shared" si="9"/>
        <v>DeepHole</v>
      </c>
      <c r="V47" s="16" t="str">
        <f t="shared" si="10"/>
        <v>2013-07-03 00:00:00</v>
      </c>
      <c r="W47" s="17">
        <f t="shared" si="11"/>
        <v>41458.392361111109</v>
      </c>
      <c r="X47" s="15" t="str">
        <f t="shared" si="12"/>
        <v>PML</v>
      </c>
      <c r="Y47" s="18">
        <f t="shared" si="13"/>
        <v>0</v>
      </c>
      <c r="Z47" s="18">
        <f t="shared" si="14"/>
        <v>1</v>
      </c>
      <c r="AA47">
        <v>180</v>
      </c>
      <c r="AB47" t="s">
        <v>30</v>
      </c>
      <c r="AC47">
        <v>0</v>
      </c>
      <c r="AD47">
        <v>0.68688000000000005</v>
      </c>
      <c r="AE47">
        <v>7.2179999999999994E-2</v>
      </c>
      <c r="AF47">
        <v>0</v>
      </c>
      <c r="AG47" s="48" t="s">
        <v>27</v>
      </c>
    </row>
    <row r="48" spans="1:33" ht="16">
      <c r="A48" s="13" t="str">
        <f t="shared" si="4"/>
        <v>EL_DeepHole</v>
      </c>
      <c r="B48" t="s">
        <v>109</v>
      </c>
      <c r="C48" t="s">
        <v>57</v>
      </c>
      <c r="G48" s="14" t="str">
        <f t="shared" si="5"/>
        <v>EL_DeepHole</v>
      </c>
      <c r="H48" s="15" t="str">
        <f t="shared" si="6"/>
        <v>EL_DeepHole_20130703_0925_Hypo_8_Iso.POC.CEST.20121206</v>
      </c>
      <c r="I48" s="46" t="s">
        <v>17</v>
      </c>
      <c r="J48" s="46">
        <v>41458.392361111109</v>
      </c>
      <c r="K48" t="s">
        <v>25</v>
      </c>
      <c r="L48">
        <v>8</v>
      </c>
      <c r="M48" s="47">
        <v>8</v>
      </c>
      <c r="Q48" s="48" t="s">
        <v>27</v>
      </c>
      <c r="R48">
        <v>3</v>
      </c>
      <c r="S48" s="15" t="str">
        <f t="shared" si="7"/>
        <v>EL_DeepHole_20130703_0925_Hypo_8_Iso.POC.CEST.20121206</v>
      </c>
      <c r="T48" s="15" t="str">
        <f t="shared" si="8"/>
        <v>EL</v>
      </c>
      <c r="U48" s="15" t="str">
        <f t="shared" si="9"/>
        <v>DeepHole</v>
      </c>
      <c r="V48" s="16" t="str">
        <f t="shared" si="10"/>
        <v>2013-07-03 00:00:00</v>
      </c>
      <c r="W48" s="17">
        <f t="shared" si="11"/>
        <v>41458.392361111109</v>
      </c>
      <c r="X48" s="15" t="str">
        <f t="shared" si="12"/>
        <v>Hypo</v>
      </c>
      <c r="Y48" s="18">
        <f t="shared" si="13"/>
        <v>8</v>
      </c>
      <c r="Z48" s="18">
        <f t="shared" si="14"/>
        <v>8</v>
      </c>
      <c r="AA48">
        <v>140</v>
      </c>
      <c r="AB48" t="s">
        <v>30</v>
      </c>
      <c r="AC48">
        <v>0</v>
      </c>
      <c r="AD48">
        <v>0.88669428571428566</v>
      </c>
      <c r="AE48">
        <v>6.3048571428571412E-2</v>
      </c>
      <c r="AF48">
        <v>0</v>
      </c>
      <c r="AG48" s="48" t="s">
        <v>27</v>
      </c>
    </row>
    <row r="49" spans="1:34" ht="16">
      <c r="A49" s="13" t="str">
        <f t="shared" si="4"/>
        <v>EL_Inlet</v>
      </c>
      <c r="B49" t="s">
        <v>109</v>
      </c>
      <c r="C49" t="s">
        <v>3</v>
      </c>
      <c r="G49" s="14" t="str">
        <f t="shared" si="5"/>
        <v>EL_Inlet</v>
      </c>
      <c r="H49" s="15" t="str">
        <f t="shared" si="6"/>
        <v>EL_Inlet_20130703_1000_Surface_0_Iso.POC.CEST.20121206</v>
      </c>
      <c r="I49" s="46" t="s">
        <v>17</v>
      </c>
      <c r="J49" s="46">
        <v>41458.416666666664</v>
      </c>
      <c r="K49" t="s">
        <v>24</v>
      </c>
      <c r="L49">
        <v>0</v>
      </c>
      <c r="M49" s="47">
        <v>0</v>
      </c>
      <c r="Q49" s="48" t="s">
        <v>27</v>
      </c>
      <c r="R49">
        <v>3</v>
      </c>
      <c r="S49" s="15" t="str">
        <f t="shared" si="7"/>
        <v>EL_Inlet_20130703_1000_Surface_0_Iso.POC.CEST.20121206</v>
      </c>
      <c r="T49" s="15" t="str">
        <f t="shared" si="8"/>
        <v>EL</v>
      </c>
      <c r="U49" s="15" t="str">
        <f t="shared" si="9"/>
        <v>Inlet</v>
      </c>
      <c r="V49" s="16" t="str">
        <f t="shared" si="10"/>
        <v>2013-07-03 00:00:00</v>
      </c>
      <c r="W49" s="17">
        <f t="shared" si="11"/>
        <v>41458.416666666664</v>
      </c>
      <c r="X49" s="15" t="str">
        <f t="shared" si="12"/>
        <v>Surface</v>
      </c>
      <c r="Y49" s="18">
        <f t="shared" si="13"/>
        <v>0</v>
      </c>
      <c r="Z49" s="18">
        <f t="shared" si="14"/>
        <v>0</v>
      </c>
      <c r="AA49">
        <v>200</v>
      </c>
      <c r="AB49" t="s">
        <v>30</v>
      </c>
      <c r="AC49">
        <v>0</v>
      </c>
      <c r="AD49">
        <v>0.44025799999999993</v>
      </c>
      <c r="AE49">
        <v>1.9574999999999999E-2</v>
      </c>
      <c r="AF49">
        <v>0</v>
      </c>
      <c r="AG49" s="48" t="s">
        <v>27</v>
      </c>
    </row>
    <row r="50" spans="1:34" ht="16">
      <c r="A50" s="13" t="str">
        <f t="shared" si="4"/>
        <v>EL_Outlet</v>
      </c>
      <c r="B50" t="s">
        <v>109</v>
      </c>
      <c r="C50" t="s">
        <v>4</v>
      </c>
      <c r="G50" s="14" t="str">
        <f t="shared" si="5"/>
        <v>EL_Outlet</v>
      </c>
      <c r="H50" s="15" t="str">
        <f t="shared" si="6"/>
        <v>EL_Outlet_20130703_0925_Surface_0_Iso.POC.CEST.20121206</v>
      </c>
      <c r="I50" s="46" t="s">
        <v>17</v>
      </c>
      <c r="J50" s="46">
        <v>41458.392361111109</v>
      </c>
      <c r="K50" t="s">
        <v>24</v>
      </c>
      <c r="L50">
        <v>0</v>
      </c>
      <c r="M50" s="47">
        <v>0</v>
      </c>
      <c r="Q50" s="48" t="s">
        <v>27</v>
      </c>
      <c r="R50">
        <v>3</v>
      </c>
      <c r="S50" s="15" t="str">
        <f t="shared" si="7"/>
        <v>EL_Outlet_20130703_0925_Surface_0_Iso.POC.CEST.20121206</v>
      </c>
      <c r="T50" s="15" t="str">
        <f t="shared" si="8"/>
        <v>EL</v>
      </c>
      <c r="U50" s="15" t="str">
        <f t="shared" si="9"/>
        <v>Outlet</v>
      </c>
      <c r="V50" s="16" t="str">
        <f t="shared" si="10"/>
        <v>2013-07-03 00:00:00</v>
      </c>
      <c r="W50" s="17">
        <f t="shared" si="11"/>
        <v>41458.392361111109</v>
      </c>
      <c r="X50" s="15" t="str">
        <f t="shared" si="12"/>
        <v>Surface</v>
      </c>
      <c r="Y50" s="18">
        <f t="shared" si="13"/>
        <v>0</v>
      </c>
      <c r="Z50" s="18">
        <f t="shared" si="14"/>
        <v>0</v>
      </c>
      <c r="AA50">
        <v>180</v>
      </c>
      <c r="AB50" t="s">
        <v>30</v>
      </c>
      <c r="AC50">
        <v>0</v>
      </c>
      <c r="AD50">
        <v>0.60527555555555557</v>
      </c>
      <c r="AE50">
        <v>3.4004444444444448E-2</v>
      </c>
      <c r="AF50">
        <v>0</v>
      </c>
      <c r="AG50" s="48" t="s">
        <v>27</v>
      </c>
    </row>
    <row r="51" spans="1:34" ht="16">
      <c r="A51" s="13" t="str">
        <f t="shared" si="4"/>
        <v>WL_DeepHole</v>
      </c>
      <c r="B51" t="s">
        <v>2</v>
      </c>
      <c r="C51" t="s">
        <v>57</v>
      </c>
      <c r="G51" s="14" t="str">
        <f t="shared" si="5"/>
        <v>WL_DeepHole</v>
      </c>
      <c r="H51" s="15" t="str">
        <f t="shared" si="6"/>
        <v>WL_DeepHole_20130710_1130_PML_1.5_Iso.POC.CEST.20121206</v>
      </c>
      <c r="I51" s="46" t="s">
        <v>18</v>
      </c>
      <c r="J51" s="46">
        <v>41465.479166666664</v>
      </c>
      <c r="K51" t="s">
        <v>58</v>
      </c>
      <c r="L51">
        <v>0</v>
      </c>
      <c r="M51" s="47">
        <v>1.5</v>
      </c>
      <c r="Q51" s="48" t="s">
        <v>27</v>
      </c>
      <c r="R51">
        <v>3</v>
      </c>
      <c r="S51" s="15" t="str">
        <f t="shared" si="7"/>
        <v>WL_DeepHole_20130710_1130_PML_1.5_Iso.POC.CEST.20121206</v>
      </c>
      <c r="T51" s="15" t="str">
        <f t="shared" si="8"/>
        <v>WL</v>
      </c>
      <c r="U51" s="15" t="str">
        <f t="shared" si="9"/>
        <v>DeepHole</v>
      </c>
      <c r="V51" s="16" t="str">
        <f t="shared" si="10"/>
        <v>2013-07-10 00:00:00</v>
      </c>
      <c r="W51" s="17">
        <f t="shared" si="11"/>
        <v>41465.479166666664</v>
      </c>
      <c r="X51" s="15" t="str">
        <f t="shared" si="12"/>
        <v>PML</v>
      </c>
      <c r="Y51" s="18">
        <f t="shared" si="13"/>
        <v>0</v>
      </c>
      <c r="Z51" s="18">
        <f t="shared" si="14"/>
        <v>1.5</v>
      </c>
      <c r="AA51">
        <v>200</v>
      </c>
      <c r="AB51" t="s">
        <v>30</v>
      </c>
      <c r="AC51">
        <v>0</v>
      </c>
      <c r="AD51">
        <v>0.54061999999999999</v>
      </c>
      <c r="AE51">
        <v>5.3522999999999994E-2</v>
      </c>
      <c r="AF51">
        <v>0</v>
      </c>
      <c r="AG51" s="48" t="s">
        <v>27</v>
      </c>
    </row>
    <row r="52" spans="1:34" ht="16">
      <c r="A52" s="13" t="str">
        <f t="shared" si="4"/>
        <v>WL_DeepHole</v>
      </c>
      <c r="B52" t="s">
        <v>2</v>
      </c>
      <c r="C52" t="s">
        <v>57</v>
      </c>
      <c r="G52" s="14" t="str">
        <f t="shared" si="5"/>
        <v>WL_DeepHole</v>
      </c>
      <c r="H52" s="15" t="str">
        <f t="shared" si="6"/>
        <v>WL_DeepHole_20130710_1130_Hypo_8_Iso.POC.CEST.20121206</v>
      </c>
      <c r="I52" s="46" t="s">
        <v>18</v>
      </c>
      <c r="J52" s="46">
        <v>41465.479166666664</v>
      </c>
      <c r="K52" t="s">
        <v>25</v>
      </c>
      <c r="L52">
        <v>8</v>
      </c>
      <c r="M52" s="47">
        <v>8</v>
      </c>
      <c r="Q52" s="48" t="s">
        <v>27</v>
      </c>
      <c r="R52">
        <v>3</v>
      </c>
      <c r="S52" s="15" t="str">
        <f t="shared" si="7"/>
        <v>WL_DeepHole_20130710_1130_Hypo_8_Iso.POC.CEST.20121206</v>
      </c>
      <c r="T52" s="15" t="str">
        <f t="shared" si="8"/>
        <v>WL</v>
      </c>
      <c r="U52" s="15" t="str">
        <f t="shared" si="9"/>
        <v>DeepHole</v>
      </c>
      <c r="V52" s="16" t="str">
        <f t="shared" si="10"/>
        <v>2013-07-10 00:00:00</v>
      </c>
      <c r="W52" s="17">
        <f t="shared" si="11"/>
        <v>41465.479166666664</v>
      </c>
      <c r="X52" s="15" t="str">
        <f t="shared" si="12"/>
        <v>Hypo</v>
      </c>
      <c r="Y52" s="18">
        <f t="shared" si="13"/>
        <v>8</v>
      </c>
      <c r="Z52" s="18">
        <f t="shared" si="14"/>
        <v>8</v>
      </c>
      <c r="AA52">
        <v>175</v>
      </c>
      <c r="AB52" t="s">
        <v>30</v>
      </c>
      <c r="AC52">
        <v>0</v>
      </c>
      <c r="AD52">
        <v>0.84892114285714293</v>
      </c>
      <c r="AE52">
        <v>0.11079085714285715</v>
      </c>
      <c r="AF52">
        <v>0</v>
      </c>
      <c r="AG52" s="48" t="s">
        <v>27</v>
      </c>
    </row>
    <row r="53" spans="1:34" ht="16">
      <c r="A53" s="13" t="str">
        <f t="shared" si="4"/>
        <v>EL_DeepHole</v>
      </c>
      <c r="B53" t="s">
        <v>109</v>
      </c>
      <c r="C53" t="s">
        <v>57</v>
      </c>
      <c r="G53" s="14" t="str">
        <f t="shared" si="5"/>
        <v>EL_DeepHole</v>
      </c>
      <c r="H53" s="15" t="str">
        <f t="shared" si="6"/>
        <v>EL_DeepHole_20130710_1230_PML_1.5_Iso.POC.CEST.20121206</v>
      </c>
      <c r="I53" s="46" t="s">
        <v>18</v>
      </c>
      <c r="J53" s="46">
        <v>41465.520833333336</v>
      </c>
      <c r="K53" t="s">
        <v>58</v>
      </c>
      <c r="L53">
        <v>0</v>
      </c>
      <c r="M53" s="47">
        <v>1.5</v>
      </c>
      <c r="Q53" s="48" t="s">
        <v>27</v>
      </c>
      <c r="R53">
        <v>3</v>
      </c>
      <c r="S53" s="15" t="str">
        <f t="shared" si="7"/>
        <v>EL_DeepHole_20130710_1230_PML_1.5_Iso.POC.CEST.20121206</v>
      </c>
      <c r="T53" s="15" t="str">
        <f t="shared" si="8"/>
        <v>EL</v>
      </c>
      <c r="U53" s="15" t="str">
        <f t="shared" si="9"/>
        <v>DeepHole</v>
      </c>
      <c r="V53" s="16" t="str">
        <f t="shared" si="10"/>
        <v>2013-07-10 00:00:00</v>
      </c>
      <c r="W53" s="17">
        <f t="shared" si="11"/>
        <v>41465.520833333336</v>
      </c>
      <c r="X53" s="15" t="str">
        <f t="shared" si="12"/>
        <v>PML</v>
      </c>
      <c r="Y53" s="18">
        <f t="shared" si="13"/>
        <v>0</v>
      </c>
      <c r="Z53" s="18">
        <f t="shared" si="14"/>
        <v>1.5</v>
      </c>
      <c r="AA53">
        <v>180</v>
      </c>
      <c r="AB53" t="s">
        <v>30</v>
      </c>
      <c r="AC53">
        <v>0</v>
      </c>
      <c r="AD53">
        <v>1.0573488888888889</v>
      </c>
      <c r="AE53">
        <v>0.13495555555555558</v>
      </c>
      <c r="AF53">
        <v>1</v>
      </c>
      <c r="AG53" s="48" t="s">
        <v>27</v>
      </c>
    </row>
    <row r="54" spans="1:34" ht="16">
      <c r="A54" s="13" t="str">
        <f t="shared" si="4"/>
        <v>EL_DeepHole</v>
      </c>
      <c r="B54" t="s">
        <v>109</v>
      </c>
      <c r="C54" t="s">
        <v>57</v>
      </c>
      <c r="G54" s="14" t="str">
        <f t="shared" si="5"/>
        <v>EL_DeepHole</v>
      </c>
      <c r="H54" s="15" t="str">
        <f t="shared" si="6"/>
        <v>EL_DeepHole_20130710_1230_Hypo_8_Iso.POC.CEST.20121206</v>
      </c>
      <c r="I54" s="46" t="s">
        <v>18</v>
      </c>
      <c r="J54" s="46">
        <v>41465.520833333336</v>
      </c>
      <c r="K54" t="s">
        <v>25</v>
      </c>
      <c r="L54">
        <v>8</v>
      </c>
      <c r="M54" s="47">
        <v>8</v>
      </c>
      <c r="Q54" s="48" t="s">
        <v>27</v>
      </c>
      <c r="R54">
        <v>3</v>
      </c>
      <c r="S54" s="15" t="str">
        <f t="shared" si="7"/>
        <v>EL_DeepHole_20130710_1230_Hypo_8_Iso.POC.CEST.20121206</v>
      </c>
      <c r="T54" s="15" t="str">
        <f t="shared" si="8"/>
        <v>EL</v>
      </c>
      <c r="U54" s="15" t="str">
        <f t="shared" si="9"/>
        <v>DeepHole</v>
      </c>
      <c r="V54" s="16" t="str">
        <f t="shared" si="10"/>
        <v>2013-07-10 00:00:00</v>
      </c>
      <c r="W54" s="17">
        <f t="shared" si="11"/>
        <v>41465.520833333336</v>
      </c>
      <c r="X54" s="15" t="str">
        <f t="shared" si="12"/>
        <v>Hypo</v>
      </c>
      <c r="Y54" s="18">
        <f t="shared" si="13"/>
        <v>8</v>
      </c>
      <c r="Z54" s="18">
        <f t="shared" si="14"/>
        <v>8</v>
      </c>
      <c r="AB54" t="s">
        <v>30</v>
      </c>
      <c r="AC54">
        <v>0</v>
      </c>
      <c r="AF54">
        <v>1</v>
      </c>
      <c r="AG54" s="48" t="s">
        <v>27</v>
      </c>
      <c r="AH54" t="s">
        <v>36</v>
      </c>
    </row>
    <row r="55" spans="1:34" ht="16">
      <c r="A55" s="13" t="str">
        <f t="shared" si="4"/>
        <v>EL_Inlet</v>
      </c>
      <c r="B55" t="s">
        <v>109</v>
      </c>
      <c r="C55" t="s">
        <v>3</v>
      </c>
      <c r="G55" s="14" t="str">
        <f t="shared" si="5"/>
        <v>EL_Inlet</v>
      </c>
      <c r="H55" s="15" t="str">
        <f t="shared" si="6"/>
        <v>EL_Inlet_20130710_1230_Surface_0_Iso.POC.CEST.20121206</v>
      </c>
      <c r="I55" s="46" t="s">
        <v>18</v>
      </c>
      <c r="J55" s="46">
        <v>41465.520833333336</v>
      </c>
      <c r="K55" t="s">
        <v>24</v>
      </c>
      <c r="L55">
        <v>0</v>
      </c>
      <c r="M55" s="47">
        <v>0</v>
      </c>
      <c r="Q55" s="48" t="s">
        <v>27</v>
      </c>
      <c r="R55">
        <v>3</v>
      </c>
      <c r="S55" s="15" t="str">
        <f t="shared" si="7"/>
        <v>EL_Inlet_20130710_1230_Surface_0_Iso.POC.CEST.20121206</v>
      </c>
      <c r="T55" s="15" t="str">
        <f t="shared" si="8"/>
        <v>EL</v>
      </c>
      <c r="U55" s="15" t="str">
        <f t="shared" si="9"/>
        <v>Inlet</v>
      </c>
      <c r="V55" s="16" t="str">
        <f t="shared" si="10"/>
        <v>2013-07-10 00:00:00</v>
      </c>
      <c r="W55" s="17">
        <f t="shared" si="11"/>
        <v>41465.520833333336</v>
      </c>
      <c r="X55" s="15" t="str">
        <f t="shared" si="12"/>
        <v>Surface</v>
      </c>
      <c r="Y55" s="18">
        <f t="shared" si="13"/>
        <v>0</v>
      </c>
      <c r="Z55" s="18">
        <f t="shared" si="14"/>
        <v>0</v>
      </c>
      <c r="AA55">
        <v>200</v>
      </c>
      <c r="AB55" t="s">
        <v>30</v>
      </c>
      <c r="AC55">
        <v>0</v>
      </c>
      <c r="AD55">
        <v>0.45281399999999999</v>
      </c>
      <c r="AE55">
        <v>2.6053E-2</v>
      </c>
      <c r="AF55">
        <v>1</v>
      </c>
      <c r="AG55" s="48" t="s">
        <v>27</v>
      </c>
    </row>
    <row r="56" spans="1:34" ht="16">
      <c r="A56" s="13" t="str">
        <f t="shared" si="4"/>
        <v>EL_Outlet</v>
      </c>
      <c r="B56" t="s">
        <v>109</v>
      </c>
      <c r="C56" t="s">
        <v>4</v>
      </c>
      <c r="G56" s="14" t="str">
        <f t="shared" si="5"/>
        <v>EL_Outlet</v>
      </c>
      <c r="H56" s="15" t="str">
        <f t="shared" si="6"/>
        <v>EL_Outlet_20130710_1230_Surface_0_Iso.POC.CEST.20121206</v>
      </c>
      <c r="I56" s="46" t="s">
        <v>18</v>
      </c>
      <c r="J56" s="46">
        <v>41465.520833333336</v>
      </c>
      <c r="K56" t="s">
        <v>24</v>
      </c>
      <c r="L56">
        <v>0</v>
      </c>
      <c r="M56" s="47">
        <v>0</v>
      </c>
      <c r="Q56" s="48" t="s">
        <v>27</v>
      </c>
      <c r="R56">
        <v>3</v>
      </c>
      <c r="S56" s="15" t="str">
        <f t="shared" si="7"/>
        <v>EL_Outlet_20130710_1230_Surface_0_Iso.POC.CEST.20121206</v>
      </c>
      <c r="T56" s="15" t="str">
        <f t="shared" si="8"/>
        <v>EL</v>
      </c>
      <c r="U56" s="15" t="str">
        <f t="shared" si="9"/>
        <v>Outlet</v>
      </c>
      <c r="V56" s="16" t="str">
        <f t="shared" si="10"/>
        <v>2013-07-10 00:00:00</v>
      </c>
      <c r="W56" s="17">
        <f t="shared" si="11"/>
        <v>41465.520833333336</v>
      </c>
      <c r="X56" s="15" t="str">
        <f t="shared" si="12"/>
        <v>Surface</v>
      </c>
      <c r="Y56" s="18">
        <f t="shared" si="13"/>
        <v>0</v>
      </c>
      <c r="Z56" s="18">
        <f t="shared" si="14"/>
        <v>0</v>
      </c>
      <c r="AA56">
        <v>180</v>
      </c>
      <c r="AB56" t="s">
        <v>30</v>
      </c>
      <c r="AC56">
        <v>0</v>
      </c>
      <c r="AD56">
        <v>0.94494</v>
      </c>
      <c r="AE56">
        <v>0.13344444444444445</v>
      </c>
      <c r="AF56">
        <v>0</v>
      </c>
      <c r="AG56" s="48" t="s">
        <v>27</v>
      </c>
    </row>
    <row r="57" spans="1:34" ht="16">
      <c r="A57" s="13" t="str">
        <f t="shared" si="4"/>
        <v>EL_Inlet</v>
      </c>
      <c r="B57" t="s">
        <v>109</v>
      </c>
      <c r="C57" t="s">
        <v>3</v>
      </c>
      <c r="G57" s="14" t="str">
        <f t="shared" si="5"/>
        <v>EL_Inlet</v>
      </c>
      <c r="H57" s="15" t="str">
        <f t="shared" si="6"/>
        <v>EL_Inlet_20130717_1010_Surface_0_Iso.POC.CEST.20121206</v>
      </c>
      <c r="I57" s="46" t="s">
        <v>19</v>
      </c>
      <c r="J57" s="46">
        <v>41472.423611111109</v>
      </c>
      <c r="K57" t="s">
        <v>24</v>
      </c>
      <c r="L57">
        <v>0</v>
      </c>
      <c r="M57" s="47">
        <v>0</v>
      </c>
      <c r="Q57" s="48" t="s">
        <v>27</v>
      </c>
      <c r="R57">
        <v>3</v>
      </c>
      <c r="S57" s="15" t="str">
        <f t="shared" si="7"/>
        <v>EL_Inlet_20130717_1010_Surface_0_Iso.POC.CEST.20121206</v>
      </c>
      <c r="T57" s="15" t="str">
        <f t="shared" si="8"/>
        <v>EL</v>
      </c>
      <c r="U57" s="15" t="str">
        <f t="shared" si="9"/>
        <v>Inlet</v>
      </c>
      <c r="V57" s="16" t="str">
        <f t="shared" si="10"/>
        <v>2013-07-17 00:00:00</v>
      </c>
      <c r="W57" s="17">
        <f t="shared" si="11"/>
        <v>41472.423611111109</v>
      </c>
      <c r="X57" s="15" t="str">
        <f t="shared" si="12"/>
        <v>Surface</v>
      </c>
      <c r="Y57" s="18">
        <f t="shared" si="13"/>
        <v>0</v>
      </c>
      <c r="Z57" s="18">
        <f t="shared" si="14"/>
        <v>0</v>
      </c>
      <c r="AA57">
        <v>200</v>
      </c>
      <c r="AB57" t="s">
        <v>30</v>
      </c>
      <c r="AC57">
        <v>0</v>
      </c>
      <c r="AD57">
        <v>0.69693599999999989</v>
      </c>
      <c r="AE57">
        <v>5.4059999999999997E-2</v>
      </c>
      <c r="AF57">
        <v>0</v>
      </c>
      <c r="AG57" s="48" t="s">
        <v>27</v>
      </c>
    </row>
    <row r="58" spans="1:34" ht="16">
      <c r="A58" s="13" t="str">
        <f t="shared" si="4"/>
        <v>EL_Outlet</v>
      </c>
      <c r="B58" t="s">
        <v>109</v>
      </c>
      <c r="C58" t="s">
        <v>4</v>
      </c>
      <c r="G58" s="14" t="str">
        <f t="shared" si="5"/>
        <v>EL_Outlet</v>
      </c>
      <c r="H58" s="15" t="str">
        <f t="shared" si="6"/>
        <v>EL_Outlet_20130717_1010_Surface_0_Iso.POC.CEST.20121206</v>
      </c>
      <c r="I58" s="46" t="s">
        <v>19</v>
      </c>
      <c r="J58" s="46">
        <v>41472.423611111109</v>
      </c>
      <c r="K58" t="s">
        <v>24</v>
      </c>
      <c r="L58">
        <v>0</v>
      </c>
      <c r="M58" s="47">
        <v>0</v>
      </c>
      <c r="Q58" s="48" t="s">
        <v>27</v>
      </c>
      <c r="R58">
        <v>3</v>
      </c>
      <c r="S58" s="15" t="str">
        <f t="shared" si="7"/>
        <v>EL_Outlet_20130717_1010_Surface_0_Iso.POC.CEST.20121206</v>
      </c>
      <c r="T58" s="15" t="str">
        <f t="shared" si="8"/>
        <v>EL</v>
      </c>
      <c r="U58" s="15" t="str">
        <f t="shared" si="9"/>
        <v>Outlet</v>
      </c>
      <c r="V58" s="16" t="str">
        <f t="shared" si="10"/>
        <v>2013-07-17 00:00:00</v>
      </c>
      <c r="W58" s="17">
        <f t="shared" si="11"/>
        <v>41472.423611111109</v>
      </c>
      <c r="X58" s="15" t="str">
        <f t="shared" si="12"/>
        <v>Surface</v>
      </c>
      <c r="Y58" s="18">
        <f t="shared" si="13"/>
        <v>0</v>
      </c>
      <c r="Z58" s="18">
        <f t="shared" si="14"/>
        <v>0</v>
      </c>
      <c r="AA58">
        <v>140</v>
      </c>
      <c r="AB58" t="s">
        <v>30</v>
      </c>
      <c r="AC58">
        <v>0</v>
      </c>
      <c r="AD58">
        <v>1.2673828571428569</v>
      </c>
      <c r="AE58">
        <v>9.8714285714285713E-2</v>
      </c>
      <c r="AF58">
        <v>0</v>
      </c>
      <c r="AG58" s="48" t="s">
        <v>27</v>
      </c>
    </row>
    <row r="59" spans="1:34" ht="16">
      <c r="A59" s="13" t="str">
        <f t="shared" si="4"/>
        <v>EL_DeepHole</v>
      </c>
      <c r="B59" t="s">
        <v>109</v>
      </c>
      <c r="C59" t="s">
        <v>57</v>
      </c>
      <c r="G59" s="14" t="str">
        <f t="shared" si="5"/>
        <v>EL_DeepHole</v>
      </c>
      <c r="H59" s="15" t="str">
        <f t="shared" si="6"/>
        <v>EL_DeepHole_20130725_1240_PML_1_Iso.POC.CEST.20121206</v>
      </c>
      <c r="I59" s="46" t="s">
        <v>20</v>
      </c>
      <c r="J59" s="46">
        <v>41480.527777777781</v>
      </c>
      <c r="K59" t="s">
        <v>58</v>
      </c>
      <c r="L59">
        <v>0</v>
      </c>
      <c r="M59" s="47">
        <v>1</v>
      </c>
      <c r="Q59" s="48" t="s">
        <v>27</v>
      </c>
      <c r="R59">
        <v>3</v>
      </c>
      <c r="S59" s="15" t="str">
        <f t="shared" si="7"/>
        <v>EL_DeepHole_20130725_1240_PML_1_Iso.POC.CEST.20121206</v>
      </c>
      <c r="T59" s="15" t="str">
        <f t="shared" si="8"/>
        <v>EL</v>
      </c>
      <c r="U59" s="15" t="str">
        <f t="shared" si="9"/>
        <v>DeepHole</v>
      </c>
      <c r="V59" s="16" t="str">
        <f t="shared" si="10"/>
        <v>2013-07-25 00:00:00</v>
      </c>
      <c r="W59" s="17">
        <f t="shared" si="11"/>
        <v>41480.527777777781</v>
      </c>
      <c r="X59" s="15" t="str">
        <f t="shared" si="12"/>
        <v>PML</v>
      </c>
      <c r="Y59" s="18">
        <f t="shared" si="13"/>
        <v>0</v>
      </c>
      <c r="Z59" s="18">
        <f t="shared" si="14"/>
        <v>1</v>
      </c>
      <c r="AA59">
        <v>140</v>
      </c>
      <c r="AB59" t="s">
        <v>30</v>
      </c>
      <c r="AC59">
        <v>0</v>
      </c>
      <c r="AD59">
        <v>0.70973428571428565</v>
      </c>
      <c r="AE59">
        <v>6.5571428571428572E-2</v>
      </c>
      <c r="AF59">
        <v>0</v>
      </c>
      <c r="AG59" s="48" t="s">
        <v>27</v>
      </c>
    </row>
    <row r="60" spans="1:34" ht="16">
      <c r="A60" s="13" t="str">
        <f t="shared" si="4"/>
        <v>EL_DeepHole</v>
      </c>
      <c r="B60" t="s">
        <v>109</v>
      </c>
      <c r="C60" t="s">
        <v>57</v>
      </c>
      <c r="G60" s="14" t="str">
        <f t="shared" si="5"/>
        <v>EL_DeepHole</v>
      </c>
      <c r="H60" s="15" t="str">
        <f t="shared" si="6"/>
        <v>EL_DeepHole_20130725_1240_Meta_4_Iso.POC.CEST.20121206</v>
      </c>
      <c r="I60" s="46" t="s">
        <v>20</v>
      </c>
      <c r="J60" s="46">
        <v>41480.527777777781</v>
      </c>
      <c r="K60" t="s">
        <v>26</v>
      </c>
      <c r="L60">
        <v>4</v>
      </c>
      <c r="M60" s="47">
        <v>4</v>
      </c>
      <c r="Q60" s="48" t="s">
        <v>27</v>
      </c>
      <c r="R60">
        <v>3</v>
      </c>
      <c r="S60" s="15" t="str">
        <f t="shared" si="7"/>
        <v>EL_DeepHole_20130725_1240_Meta_4_Iso.POC.CEST.20121206</v>
      </c>
      <c r="T60" s="15" t="str">
        <f t="shared" si="8"/>
        <v>EL</v>
      </c>
      <c r="U60" s="15" t="str">
        <f t="shared" si="9"/>
        <v>DeepHole</v>
      </c>
      <c r="V60" s="16" t="str">
        <f t="shared" si="10"/>
        <v>2013-07-25 00:00:00</v>
      </c>
      <c r="W60" s="17">
        <f t="shared" si="11"/>
        <v>41480.527777777781</v>
      </c>
      <c r="X60" s="15" t="str">
        <f t="shared" si="12"/>
        <v>Meta</v>
      </c>
      <c r="Y60" s="18">
        <f t="shared" si="13"/>
        <v>4</v>
      </c>
      <c r="Z60" s="18">
        <f t="shared" si="14"/>
        <v>4</v>
      </c>
      <c r="AA60">
        <v>170</v>
      </c>
      <c r="AB60" t="s">
        <v>30</v>
      </c>
      <c r="AC60">
        <v>0</v>
      </c>
      <c r="AD60">
        <v>0.6714988235294117</v>
      </c>
      <c r="AE60">
        <v>6.854117647058823E-2</v>
      </c>
      <c r="AF60">
        <v>0</v>
      </c>
      <c r="AG60" s="48" t="s">
        <v>27</v>
      </c>
    </row>
    <row r="61" spans="1:34" ht="16">
      <c r="A61" s="13" t="str">
        <f t="shared" si="4"/>
        <v>EL_Inlet</v>
      </c>
      <c r="B61" t="s">
        <v>109</v>
      </c>
      <c r="C61" t="s">
        <v>3</v>
      </c>
      <c r="G61" s="14" t="str">
        <f t="shared" si="5"/>
        <v>EL_Inlet</v>
      </c>
      <c r="H61" s="15" t="str">
        <f t="shared" si="6"/>
        <v>EL_Inlet_20130725_1330_Surface_0_Iso.POC.CEST.20121206</v>
      </c>
      <c r="I61" s="46" t="s">
        <v>20</v>
      </c>
      <c r="J61" s="46">
        <v>41480.5625</v>
      </c>
      <c r="K61" t="s">
        <v>24</v>
      </c>
      <c r="L61">
        <v>0</v>
      </c>
      <c r="M61" s="47">
        <v>0</v>
      </c>
      <c r="Q61" s="48" t="s">
        <v>27</v>
      </c>
      <c r="R61">
        <v>3</v>
      </c>
      <c r="S61" s="15" t="str">
        <f t="shared" si="7"/>
        <v>EL_Inlet_20130725_1330_Surface_0_Iso.POC.CEST.20121206</v>
      </c>
      <c r="T61" s="15" t="str">
        <f t="shared" si="8"/>
        <v>EL</v>
      </c>
      <c r="U61" s="15" t="str">
        <f t="shared" si="9"/>
        <v>Inlet</v>
      </c>
      <c r="V61" s="16" t="str">
        <f t="shared" si="10"/>
        <v>2013-07-25 00:00:00</v>
      </c>
      <c r="W61" s="17">
        <f t="shared" si="11"/>
        <v>41480.5625</v>
      </c>
      <c r="X61" s="15" t="str">
        <f t="shared" si="12"/>
        <v>Surface</v>
      </c>
      <c r="Y61" s="18">
        <f t="shared" si="13"/>
        <v>0</v>
      </c>
      <c r="Z61" s="18">
        <f t="shared" si="14"/>
        <v>0</v>
      </c>
      <c r="AA61">
        <v>180</v>
      </c>
      <c r="AB61" t="s">
        <v>30</v>
      </c>
      <c r="AC61">
        <v>0</v>
      </c>
      <c r="AD61">
        <v>0.57705111111111107</v>
      </c>
      <c r="AE61">
        <v>3.9977777777777779E-2</v>
      </c>
      <c r="AF61">
        <v>0</v>
      </c>
      <c r="AG61" s="48" t="s">
        <v>27</v>
      </c>
    </row>
    <row r="62" spans="1:34" ht="16">
      <c r="A62" s="13" t="str">
        <f t="shared" si="4"/>
        <v>EL_Outlet</v>
      </c>
      <c r="B62" t="s">
        <v>109</v>
      </c>
      <c r="C62" t="s">
        <v>4</v>
      </c>
      <c r="G62" s="14" t="str">
        <f t="shared" si="5"/>
        <v>EL_Outlet</v>
      </c>
      <c r="H62" s="15" t="str">
        <f t="shared" si="6"/>
        <v>EL_Outlet_20130725_1200_Surface_0_Iso.POC.CEST.20121206</v>
      </c>
      <c r="I62" s="46" t="s">
        <v>20</v>
      </c>
      <c r="J62" s="46">
        <v>41480.5</v>
      </c>
      <c r="K62" t="s">
        <v>24</v>
      </c>
      <c r="L62">
        <v>0</v>
      </c>
      <c r="M62" s="47">
        <v>0</v>
      </c>
      <c r="Q62" s="48" t="s">
        <v>27</v>
      </c>
      <c r="R62">
        <v>3</v>
      </c>
      <c r="S62" s="15" t="str">
        <f t="shared" si="7"/>
        <v>EL_Outlet_20130725_1200_Surface_0_Iso.POC.CEST.20121206</v>
      </c>
      <c r="T62" s="15" t="str">
        <f t="shared" si="8"/>
        <v>EL</v>
      </c>
      <c r="U62" s="15" t="str">
        <f t="shared" si="9"/>
        <v>Outlet</v>
      </c>
      <c r="V62" s="16" t="str">
        <f t="shared" si="10"/>
        <v>2013-07-25 00:00:00</v>
      </c>
      <c r="W62" s="17">
        <f t="shared" si="11"/>
        <v>41480.5</v>
      </c>
      <c r="X62" s="15" t="str">
        <f t="shared" si="12"/>
        <v>Surface</v>
      </c>
      <c r="Y62" s="18">
        <f t="shared" si="13"/>
        <v>0</v>
      </c>
      <c r="Z62" s="18">
        <f t="shared" si="14"/>
        <v>0</v>
      </c>
      <c r="AA62">
        <v>50</v>
      </c>
      <c r="AB62" t="s">
        <v>30</v>
      </c>
      <c r="AC62">
        <v>0</v>
      </c>
      <c r="AD62">
        <v>3.864808</v>
      </c>
      <c r="AE62">
        <v>0.27415999999999996</v>
      </c>
      <c r="AF62">
        <v>0</v>
      </c>
      <c r="AG62" s="48" t="s">
        <v>27</v>
      </c>
    </row>
    <row r="63" spans="1:34" ht="16">
      <c r="A63" s="13" t="str">
        <f t="shared" si="4"/>
        <v>WL_DeepHole</v>
      </c>
      <c r="B63" t="s">
        <v>2</v>
      </c>
      <c r="C63" t="s">
        <v>57</v>
      </c>
      <c r="G63" s="14" t="str">
        <f t="shared" si="5"/>
        <v>WL_DeepHole</v>
      </c>
      <c r="H63" s="15" t="str">
        <f t="shared" si="6"/>
        <v>WL_DeepHole_20130731_0840_PML_1_Iso.POC.CEST.20121206</v>
      </c>
      <c r="I63" s="46" t="s">
        <v>21</v>
      </c>
      <c r="J63" s="46">
        <v>41486.361111111109</v>
      </c>
      <c r="K63" t="s">
        <v>58</v>
      </c>
      <c r="L63">
        <v>0</v>
      </c>
      <c r="M63" s="47">
        <v>1</v>
      </c>
      <c r="Q63" s="48" t="s">
        <v>27</v>
      </c>
      <c r="R63">
        <v>3</v>
      </c>
      <c r="S63" s="15" t="str">
        <f t="shared" si="7"/>
        <v>WL_DeepHole_20130731_0840_PML_1_Iso.POC.CEST.20121206</v>
      </c>
      <c r="T63" s="15" t="str">
        <f t="shared" si="8"/>
        <v>WL</v>
      </c>
      <c r="U63" s="15" t="str">
        <f t="shared" si="9"/>
        <v>DeepHole</v>
      </c>
      <c r="V63" s="16" t="str">
        <f t="shared" si="10"/>
        <v>2013-07-31 00:00:00</v>
      </c>
      <c r="W63" s="17">
        <f t="shared" si="11"/>
        <v>41486.361111111109</v>
      </c>
      <c r="X63" s="15" t="str">
        <f t="shared" si="12"/>
        <v>PML</v>
      </c>
      <c r="Y63" s="18">
        <f t="shared" si="13"/>
        <v>0</v>
      </c>
      <c r="Z63" s="18">
        <f t="shared" si="14"/>
        <v>1</v>
      </c>
      <c r="AA63">
        <v>200</v>
      </c>
      <c r="AB63" t="s">
        <v>30</v>
      </c>
      <c r="AC63">
        <v>0</v>
      </c>
      <c r="AD63">
        <v>0.62770599999999988</v>
      </c>
      <c r="AE63">
        <v>6.0219999999999996E-2</v>
      </c>
      <c r="AF63">
        <v>0</v>
      </c>
      <c r="AG63" s="48" t="s">
        <v>27</v>
      </c>
    </row>
    <row r="64" spans="1:34" ht="16">
      <c r="A64" s="13" t="str">
        <f t="shared" si="4"/>
        <v>WL_DeepHole</v>
      </c>
      <c r="B64" t="s">
        <v>2</v>
      </c>
      <c r="C64" t="s">
        <v>57</v>
      </c>
      <c r="G64" s="14" t="str">
        <f t="shared" si="5"/>
        <v>WL_DeepHole</v>
      </c>
      <c r="H64" s="15" t="str">
        <f t="shared" si="6"/>
        <v>WL_DeepHole_20130731_0840_Hypo_8_Iso.POC.CEST.20121206</v>
      </c>
      <c r="I64" s="46" t="s">
        <v>21</v>
      </c>
      <c r="J64" s="46">
        <v>41486.361111111109</v>
      </c>
      <c r="K64" t="s">
        <v>25</v>
      </c>
      <c r="L64">
        <v>8</v>
      </c>
      <c r="M64" s="47">
        <v>8</v>
      </c>
      <c r="Q64" s="48" t="s">
        <v>27</v>
      </c>
      <c r="R64">
        <v>3</v>
      </c>
      <c r="S64" s="15" t="str">
        <f t="shared" si="7"/>
        <v>WL_DeepHole_20130731_0840_Hypo_8_Iso.POC.CEST.20121206</v>
      </c>
      <c r="T64" s="15" t="str">
        <f t="shared" si="8"/>
        <v>WL</v>
      </c>
      <c r="U64" s="15" t="str">
        <f t="shared" si="9"/>
        <v>DeepHole</v>
      </c>
      <c r="V64" s="16" t="str">
        <f t="shared" si="10"/>
        <v>2013-07-31 00:00:00</v>
      </c>
      <c r="W64" s="17">
        <f t="shared" si="11"/>
        <v>41486.361111111109</v>
      </c>
      <c r="X64" s="15" t="str">
        <f t="shared" si="12"/>
        <v>Hypo</v>
      </c>
      <c r="Y64" s="18">
        <f t="shared" si="13"/>
        <v>8</v>
      </c>
      <c r="Z64" s="18">
        <f t="shared" si="14"/>
        <v>8</v>
      </c>
      <c r="AA64">
        <v>140</v>
      </c>
      <c r="AB64" t="s">
        <v>30</v>
      </c>
      <c r="AC64">
        <v>0</v>
      </c>
      <c r="AD64">
        <v>0.87264285714285705</v>
      </c>
      <c r="AE64">
        <v>7.9171428571428559E-2</v>
      </c>
      <c r="AF64">
        <v>0</v>
      </c>
      <c r="AG64" s="48" t="s">
        <v>27</v>
      </c>
    </row>
    <row r="65" spans="1:34" ht="16">
      <c r="A65" s="13" t="str">
        <f t="shared" si="4"/>
        <v>EL_DeepHole</v>
      </c>
      <c r="B65" t="s">
        <v>109</v>
      </c>
      <c r="C65" t="s">
        <v>57</v>
      </c>
      <c r="G65" s="14" t="str">
        <f t="shared" si="5"/>
        <v>EL_DeepHole</v>
      </c>
      <c r="H65" s="15" t="str">
        <f t="shared" si="6"/>
        <v>EL_DeepHole_20130731_0925_PML_1_Iso.POC.CEST.20121206</v>
      </c>
      <c r="I65" s="46" t="s">
        <v>21</v>
      </c>
      <c r="J65" s="46">
        <v>41486.392361111109</v>
      </c>
      <c r="K65" t="s">
        <v>58</v>
      </c>
      <c r="L65">
        <v>0</v>
      </c>
      <c r="M65" s="47">
        <v>1</v>
      </c>
      <c r="Q65" s="48" t="s">
        <v>27</v>
      </c>
      <c r="R65">
        <v>3</v>
      </c>
      <c r="S65" s="15" t="str">
        <f t="shared" si="7"/>
        <v>EL_DeepHole_20130731_0925_PML_1_Iso.POC.CEST.20121206</v>
      </c>
      <c r="T65" s="15" t="str">
        <f t="shared" si="8"/>
        <v>EL</v>
      </c>
      <c r="U65" s="15" t="str">
        <f t="shared" si="9"/>
        <v>DeepHole</v>
      </c>
      <c r="V65" s="16" t="str">
        <f t="shared" si="10"/>
        <v>2013-07-31 00:00:00</v>
      </c>
      <c r="W65" s="17">
        <f t="shared" si="11"/>
        <v>41486.392361111109</v>
      </c>
      <c r="X65" s="15" t="str">
        <f t="shared" si="12"/>
        <v>PML</v>
      </c>
      <c r="Y65" s="18">
        <f t="shared" si="13"/>
        <v>0</v>
      </c>
      <c r="Z65" s="18">
        <f t="shared" si="14"/>
        <v>1</v>
      </c>
      <c r="AA65">
        <v>180</v>
      </c>
      <c r="AB65" t="s">
        <v>30</v>
      </c>
      <c r="AC65">
        <v>0</v>
      </c>
      <c r="AD65">
        <v>2.242488888888889</v>
      </c>
      <c r="AE65">
        <v>0.32784444444444449</v>
      </c>
      <c r="AF65">
        <v>0</v>
      </c>
      <c r="AG65" s="48" t="s">
        <v>27</v>
      </c>
    </row>
    <row r="66" spans="1:34" ht="16">
      <c r="A66" s="13" t="str">
        <f t="shared" si="4"/>
        <v>EL_DeepHole</v>
      </c>
      <c r="B66" t="s">
        <v>109</v>
      </c>
      <c r="C66" t="s">
        <v>57</v>
      </c>
      <c r="G66" s="14" t="str">
        <f t="shared" si="5"/>
        <v>EL_DeepHole</v>
      </c>
      <c r="H66" s="15" t="str">
        <f t="shared" si="6"/>
        <v>EL_DeepHole_20130731_0925_Hypo_8_Iso.POC.CEST.20121206</v>
      </c>
      <c r="I66" s="46" t="s">
        <v>21</v>
      </c>
      <c r="J66" s="46">
        <v>41486.392361111109</v>
      </c>
      <c r="K66" t="s">
        <v>25</v>
      </c>
      <c r="L66">
        <v>8</v>
      </c>
      <c r="M66" s="47">
        <v>8</v>
      </c>
      <c r="Q66" s="48" t="s">
        <v>27</v>
      </c>
      <c r="R66">
        <v>3</v>
      </c>
      <c r="S66" s="15" t="str">
        <f t="shared" si="7"/>
        <v>EL_DeepHole_20130731_0925_Hypo_8_Iso.POC.CEST.20121206</v>
      </c>
      <c r="T66" s="15" t="str">
        <f t="shared" si="8"/>
        <v>EL</v>
      </c>
      <c r="U66" s="15" t="str">
        <f t="shared" si="9"/>
        <v>DeepHole</v>
      </c>
      <c r="V66" s="16" t="str">
        <f t="shared" si="10"/>
        <v>2013-07-31 00:00:00</v>
      </c>
      <c r="W66" s="17">
        <f t="shared" si="11"/>
        <v>41486.392361111109</v>
      </c>
      <c r="X66" s="15" t="str">
        <f t="shared" si="12"/>
        <v>Hypo</v>
      </c>
      <c r="Y66" s="18">
        <f t="shared" si="13"/>
        <v>8</v>
      </c>
      <c r="Z66" s="18">
        <f t="shared" si="14"/>
        <v>8</v>
      </c>
      <c r="AA66">
        <v>180</v>
      </c>
      <c r="AB66" t="s">
        <v>30</v>
      </c>
      <c r="AC66">
        <v>0</v>
      </c>
      <c r="AD66">
        <v>0.64011777777777779</v>
      </c>
      <c r="AE66">
        <v>5.1088888888888885E-2</v>
      </c>
      <c r="AF66">
        <v>0</v>
      </c>
      <c r="AG66" s="48" t="s">
        <v>27</v>
      </c>
    </row>
    <row r="67" spans="1:34" ht="16">
      <c r="A67" s="13" t="str">
        <f t="shared" si="4"/>
        <v>EL_Inlet</v>
      </c>
      <c r="B67" t="s">
        <v>109</v>
      </c>
      <c r="C67" t="s">
        <v>3</v>
      </c>
      <c r="G67" s="14" t="str">
        <f t="shared" si="5"/>
        <v>EL_Inlet</v>
      </c>
      <c r="H67" s="15" t="str">
        <f t="shared" si="6"/>
        <v>EL_Inlet_20130731_1005_Surface_0_Iso.POC.CEST.20121206</v>
      </c>
      <c r="I67" s="46" t="s">
        <v>21</v>
      </c>
      <c r="J67" s="46">
        <v>41486.420138888891</v>
      </c>
      <c r="K67" t="s">
        <v>24</v>
      </c>
      <c r="L67">
        <v>0</v>
      </c>
      <c r="M67" s="47">
        <v>0</v>
      </c>
      <c r="Q67" s="48" t="s">
        <v>27</v>
      </c>
      <c r="R67">
        <v>3</v>
      </c>
      <c r="S67" s="15" t="str">
        <f t="shared" si="7"/>
        <v>EL_Inlet_20130731_1005_Surface_0_Iso.POC.CEST.20121206</v>
      </c>
      <c r="T67" s="15" t="str">
        <f t="shared" si="8"/>
        <v>EL</v>
      </c>
      <c r="U67" s="15" t="str">
        <f t="shared" si="9"/>
        <v>Inlet</v>
      </c>
      <c r="V67" s="16" t="str">
        <f t="shared" si="10"/>
        <v>2013-07-31 00:00:00</v>
      </c>
      <c r="W67" s="17">
        <f t="shared" si="11"/>
        <v>41486.420138888891</v>
      </c>
      <c r="X67" s="15" t="str">
        <f t="shared" si="12"/>
        <v>Surface</v>
      </c>
      <c r="Y67" s="18">
        <f t="shared" si="13"/>
        <v>0</v>
      </c>
      <c r="Z67" s="18">
        <f t="shared" si="14"/>
        <v>0</v>
      </c>
      <c r="AA67">
        <v>200</v>
      </c>
      <c r="AB67" t="s">
        <v>30</v>
      </c>
      <c r="AC67">
        <v>0</v>
      </c>
      <c r="AD67">
        <v>0.38449799999999995</v>
      </c>
      <c r="AF67">
        <v>0</v>
      </c>
      <c r="AG67" s="48" t="s">
        <v>27</v>
      </c>
      <c r="AH67" t="s">
        <v>37</v>
      </c>
    </row>
    <row r="68" spans="1:34" ht="16">
      <c r="A68" s="13" t="str">
        <f t="shared" ref="A68:A78" si="15">CONCATENATE(B68,"_",C68)</f>
        <v>EL_Outlet</v>
      </c>
      <c r="B68" t="s">
        <v>109</v>
      </c>
      <c r="C68" t="s">
        <v>4</v>
      </c>
      <c r="G68" s="14" t="str">
        <f t="shared" ref="G68:G78" si="16">A68</f>
        <v>EL_Outlet</v>
      </c>
      <c r="H68" s="15" t="str">
        <f t="shared" ref="H68:H78" si="17">CONCATENATE(G68,"_",TEXT(I68,"yyyymmdd"),"_",TEXT(J68,"hhmm"),"_",K68,"_",M68,"_",Q68)</f>
        <v>EL_Outlet_20130731_0925_Surface_0_Iso.POC.CEST.20121206</v>
      </c>
      <c r="I68" s="46" t="s">
        <v>21</v>
      </c>
      <c r="J68" s="46">
        <v>41486.392361111109</v>
      </c>
      <c r="K68" t="s">
        <v>24</v>
      </c>
      <c r="L68">
        <v>0</v>
      </c>
      <c r="M68" s="47">
        <v>0</v>
      </c>
      <c r="Q68" s="48" t="s">
        <v>27</v>
      </c>
      <c r="R68">
        <v>3</v>
      </c>
      <c r="S68" s="15" t="str">
        <f t="shared" ref="S68:S78" si="18">H68</f>
        <v>EL_Outlet_20130731_0925_Surface_0_Iso.POC.CEST.20121206</v>
      </c>
      <c r="T68" s="15" t="str">
        <f t="shared" ref="T68:T78" si="19">B68</f>
        <v>EL</v>
      </c>
      <c r="U68" s="15" t="str">
        <f t="shared" ref="U68:U78" si="20">C68</f>
        <v>Outlet</v>
      </c>
      <c r="V68" s="16" t="str">
        <f t="shared" ref="V68:V78" si="21">I68</f>
        <v>2013-07-31 00:00:00</v>
      </c>
      <c r="W68" s="17">
        <f t="shared" ref="W68:W78" si="22">J68</f>
        <v>41486.392361111109</v>
      </c>
      <c r="X68" s="15" t="str">
        <f t="shared" ref="X68:X78" si="23">K68</f>
        <v>Surface</v>
      </c>
      <c r="Y68" s="18">
        <f t="shared" ref="Y68:Y78" si="24">L68</f>
        <v>0</v>
      </c>
      <c r="Z68" s="18">
        <f t="shared" ref="Z68:Z78" si="25">M68</f>
        <v>0</v>
      </c>
      <c r="AA68">
        <v>120</v>
      </c>
      <c r="AB68" t="s">
        <v>30</v>
      </c>
      <c r="AC68">
        <v>0</v>
      </c>
      <c r="AD68">
        <v>1.3232400000000002</v>
      </c>
      <c r="AE68">
        <v>8.5033333333333336E-2</v>
      </c>
      <c r="AF68">
        <v>0</v>
      </c>
      <c r="AG68" s="48" t="s">
        <v>27</v>
      </c>
    </row>
    <row r="69" spans="1:34" ht="16">
      <c r="A69" s="13" t="str">
        <f t="shared" si="15"/>
        <v>WL_DeepHole</v>
      </c>
      <c r="B69" t="s">
        <v>2</v>
      </c>
      <c r="C69" t="s">
        <v>57</v>
      </c>
      <c r="G69" s="14" t="str">
        <f t="shared" si="16"/>
        <v>WL_DeepHole</v>
      </c>
      <c r="H69" s="15" t="str">
        <f t="shared" si="17"/>
        <v>WL_DeepHole_20130806_1330_PML_2_Iso.POC.CEST.20121206</v>
      </c>
      <c r="I69" s="46" t="s">
        <v>22</v>
      </c>
      <c r="J69" s="46">
        <v>41492.5625</v>
      </c>
      <c r="K69" t="s">
        <v>58</v>
      </c>
      <c r="L69">
        <v>0</v>
      </c>
      <c r="M69" s="47">
        <v>2</v>
      </c>
      <c r="Q69" s="48" t="s">
        <v>27</v>
      </c>
      <c r="R69">
        <v>3</v>
      </c>
      <c r="S69" s="15" t="str">
        <f t="shared" si="18"/>
        <v>WL_DeepHole_20130806_1330_PML_2_Iso.POC.CEST.20121206</v>
      </c>
      <c r="T69" s="15" t="str">
        <f t="shared" si="19"/>
        <v>WL</v>
      </c>
      <c r="U69" s="15" t="str">
        <f t="shared" si="20"/>
        <v>DeepHole</v>
      </c>
      <c r="V69" s="16" t="str">
        <f t="shared" si="21"/>
        <v>2013-08-06 00:00:00</v>
      </c>
      <c r="W69" s="17">
        <f t="shared" si="22"/>
        <v>41492.5625</v>
      </c>
      <c r="X69" s="15" t="str">
        <f t="shared" si="23"/>
        <v>PML</v>
      </c>
      <c r="Y69" s="18">
        <f t="shared" si="24"/>
        <v>0</v>
      </c>
      <c r="Z69" s="18">
        <f t="shared" si="25"/>
        <v>2</v>
      </c>
      <c r="AA69">
        <v>200</v>
      </c>
      <c r="AB69" t="s">
        <v>30</v>
      </c>
      <c r="AC69">
        <v>0</v>
      </c>
      <c r="AD69">
        <v>0.529752</v>
      </c>
      <c r="AE69">
        <v>4.4299999999999999E-2</v>
      </c>
      <c r="AF69">
        <v>0</v>
      </c>
      <c r="AG69" s="48" t="s">
        <v>27</v>
      </c>
    </row>
    <row r="70" spans="1:34" ht="16">
      <c r="A70" s="13" t="str">
        <f t="shared" si="15"/>
        <v>WL_DeepHole</v>
      </c>
      <c r="B70" t="s">
        <v>2</v>
      </c>
      <c r="C70" t="s">
        <v>57</v>
      </c>
      <c r="G70" s="14" t="str">
        <f t="shared" si="16"/>
        <v>WL_DeepHole</v>
      </c>
      <c r="H70" s="15" t="str">
        <f t="shared" si="17"/>
        <v>WL_DeepHole_20130806_1330_Hypo_8_Iso.POC.CEST.20121206</v>
      </c>
      <c r="I70" s="46" t="s">
        <v>22</v>
      </c>
      <c r="J70" s="46">
        <v>41492.5625</v>
      </c>
      <c r="K70" t="s">
        <v>25</v>
      </c>
      <c r="L70">
        <v>8</v>
      </c>
      <c r="M70" s="47">
        <v>8</v>
      </c>
      <c r="Q70" s="48" t="s">
        <v>27</v>
      </c>
      <c r="R70">
        <v>3</v>
      </c>
      <c r="S70" s="15" t="str">
        <f t="shared" si="18"/>
        <v>WL_DeepHole_20130806_1330_Hypo_8_Iso.POC.CEST.20121206</v>
      </c>
      <c r="T70" s="15" t="str">
        <f t="shared" si="19"/>
        <v>WL</v>
      </c>
      <c r="U70" s="15" t="str">
        <f t="shared" si="20"/>
        <v>DeepHole</v>
      </c>
      <c r="V70" s="16" t="str">
        <f t="shared" si="21"/>
        <v>2013-08-06 00:00:00</v>
      </c>
      <c r="W70" s="17">
        <f t="shared" si="22"/>
        <v>41492.5625</v>
      </c>
      <c r="X70" s="15" t="str">
        <f t="shared" si="23"/>
        <v>Hypo</v>
      </c>
      <c r="Y70" s="18">
        <f t="shared" si="24"/>
        <v>8</v>
      </c>
      <c r="Z70" s="18">
        <f t="shared" si="25"/>
        <v>8</v>
      </c>
      <c r="AA70">
        <v>140</v>
      </c>
      <c r="AB70" t="s">
        <v>30</v>
      </c>
      <c r="AC70">
        <v>0</v>
      </c>
      <c r="AD70">
        <v>0.90114571428571422</v>
      </c>
      <c r="AE70">
        <v>6.0942857142857132E-2</v>
      </c>
      <c r="AF70">
        <v>0</v>
      </c>
      <c r="AG70" s="48" t="s">
        <v>27</v>
      </c>
    </row>
    <row r="71" spans="1:34" ht="16">
      <c r="A71" s="13" t="str">
        <f t="shared" si="15"/>
        <v>EL_DeepHole</v>
      </c>
      <c r="B71" t="s">
        <v>109</v>
      </c>
      <c r="C71" t="s">
        <v>57</v>
      </c>
      <c r="G71" s="14" t="str">
        <f t="shared" si="16"/>
        <v>EL_DeepHole</v>
      </c>
      <c r="H71" s="15" t="str">
        <f t="shared" si="17"/>
        <v>EL_DeepHole_20130806_1500_PML_1.5_Iso.POC.CEST.20121206</v>
      </c>
      <c r="I71" s="46" t="s">
        <v>22</v>
      </c>
      <c r="J71" s="46">
        <v>41492.625</v>
      </c>
      <c r="K71" t="s">
        <v>58</v>
      </c>
      <c r="L71">
        <v>0</v>
      </c>
      <c r="M71" s="47">
        <v>1.5</v>
      </c>
      <c r="Q71" s="48" t="s">
        <v>27</v>
      </c>
      <c r="R71">
        <v>3</v>
      </c>
      <c r="S71" s="15" t="str">
        <f t="shared" si="18"/>
        <v>EL_DeepHole_20130806_1500_PML_1.5_Iso.POC.CEST.20121206</v>
      </c>
      <c r="T71" s="15" t="str">
        <f t="shared" si="19"/>
        <v>EL</v>
      </c>
      <c r="U71" s="15" t="str">
        <f t="shared" si="20"/>
        <v>DeepHole</v>
      </c>
      <c r="V71" s="16" t="str">
        <f t="shared" si="21"/>
        <v>2013-08-06 00:00:00</v>
      </c>
      <c r="W71" s="17">
        <f t="shared" si="22"/>
        <v>41492.625</v>
      </c>
      <c r="X71" s="15" t="str">
        <f t="shared" si="23"/>
        <v>PML</v>
      </c>
      <c r="Y71" s="18">
        <f t="shared" si="24"/>
        <v>0</v>
      </c>
      <c r="Z71" s="18">
        <f t="shared" si="25"/>
        <v>1.5</v>
      </c>
      <c r="AA71">
        <v>140</v>
      </c>
      <c r="AB71" t="s">
        <v>30</v>
      </c>
      <c r="AC71">
        <v>0</v>
      </c>
      <c r="AD71">
        <v>0.50345714285714283</v>
      </c>
      <c r="AF71">
        <v>0</v>
      </c>
      <c r="AG71" s="48" t="s">
        <v>27</v>
      </c>
      <c r="AH71" t="s">
        <v>37</v>
      </c>
    </row>
    <row r="72" spans="1:34" ht="16">
      <c r="A72" s="13" t="str">
        <f t="shared" si="15"/>
        <v>EL_DeepHole</v>
      </c>
      <c r="B72" t="s">
        <v>109</v>
      </c>
      <c r="C72" t="s">
        <v>57</v>
      </c>
      <c r="G72" s="14" t="str">
        <f t="shared" si="16"/>
        <v>EL_DeepHole</v>
      </c>
      <c r="H72" s="15" t="str">
        <f t="shared" si="17"/>
        <v>EL_DeepHole_20130806_1500_Hypo_8_Iso.POC.CEST.20121206</v>
      </c>
      <c r="I72" s="46" t="s">
        <v>22</v>
      </c>
      <c r="J72" s="46">
        <v>41492.625</v>
      </c>
      <c r="K72" t="s">
        <v>25</v>
      </c>
      <c r="L72">
        <v>8</v>
      </c>
      <c r="M72" s="47">
        <v>8</v>
      </c>
      <c r="Q72" s="48" t="s">
        <v>27</v>
      </c>
      <c r="R72">
        <v>3</v>
      </c>
      <c r="S72" s="15" t="str">
        <f t="shared" si="18"/>
        <v>EL_DeepHole_20130806_1500_Hypo_8_Iso.POC.CEST.20121206</v>
      </c>
      <c r="T72" s="15" t="str">
        <f t="shared" si="19"/>
        <v>EL</v>
      </c>
      <c r="U72" s="15" t="str">
        <f t="shared" si="20"/>
        <v>DeepHole</v>
      </c>
      <c r="V72" s="16" t="str">
        <f t="shared" si="21"/>
        <v>2013-08-06 00:00:00</v>
      </c>
      <c r="W72" s="17">
        <f t="shared" si="22"/>
        <v>41492.625</v>
      </c>
      <c r="X72" s="15" t="str">
        <f t="shared" si="23"/>
        <v>Hypo</v>
      </c>
      <c r="Y72" s="18">
        <f t="shared" si="24"/>
        <v>8</v>
      </c>
      <c r="Z72" s="18">
        <f t="shared" si="25"/>
        <v>8</v>
      </c>
      <c r="AA72">
        <v>140</v>
      </c>
      <c r="AB72" t="s">
        <v>30</v>
      </c>
      <c r="AC72">
        <v>0</v>
      </c>
      <c r="AD72">
        <v>0.74794285714285702</v>
      </c>
      <c r="AE72">
        <v>4.5399999999999996E-2</v>
      </c>
      <c r="AF72">
        <v>0</v>
      </c>
      <c r="AG72" s="48" t="s">
        <v>27</v>
      </c>
    </row>
    <row r="73" spans="1:34" ht="16">
      <c r="A73" s="13" t="str">
        <f t="shared" si="15"/>
        <v>EL_Inlet</v>
      </c>
      <c r="B73" t="s">
        <v>109</v>
      </c>
      <c r="C73" t="s">
        <v>3</v>
      </c>
      <c r="G73" s="14" t="str">
        <f t="shared" si="16"/>
        <v>EL_Inlet</v>
      </c>
      <c r="H73" s="15" t="str">
        <f t="shared" si="17"/>
        <v>EL_Inlet_20130806_1500_Surface_0_Iso.POC.CEST.20121206</v>
      </c>
      <c r="I73" s="46" t="s">
        <v>22</v>
      </c>
      <c r="J73" s="46">
        <v>41492.625</v>
      </c>
      <c r="K73" t="s">
        <v>24</v>
      </c>
      <c r="L73">
        <v>0</v>
      </c>
      <c r="M73" s="47">
        <v>0</v>
      </c>
      <c r="Q73" s="48" t="s">
        <v>27</v>
      </c>
      <c r="R73">
        <v>3</v>
      </c>
      <c r="S73" s="15" t="str">
        <f t="shared" si="18"/>
        <v>EL_Inlet_20130806_1500_Surface_0_Iso.POC.CEST.20121206</v>
      </c>
      <c r="T73" s="15" t="str">
        <f t="shared" si="19"/>
        <v>EL</v>
      </c>
      <c r="U73" s="15" t="str">
        <f t="shared" si="20"/>
        <v>Inlet</v>
      </c>
      <c r="V73" s="16" t="str">
        <f t="shared" si="21"/>
        <v>2013-08-06 00:00:00</v>
      </c>
      <c r="W73" s="17">
        <f t="shared" si="22"/>
        <v>41492.625</v>
      </c>
      <c r="X73" s="15" t="str">
        <f t="shared" si="23"/>
        <v>Surface</v>
      </c>
      <c r="Y73" s="18">
        <f t="shared" si="24"/>
        <v>0</v>
      </c>
      <c r="Z73" s="18">
        <f t="shared" si="25"/>
        <v>0</v>
      </c>
      <c r="AA73">
        <v>280</v>
      </c>
      <c r="AB73" t="s">
        <v>30</v>
      </c>
      <c r="AC73">
        <v>0</v>
      </c>
      <c r="AD73">
        <v>0.4254485714285714</v>
      </c>
      <c r="AE73">
        <v>2.6071428571428568E-2</v>
      </c>
      <c r="AF73">
        <v>0</v>
      </c>
      <c r="AG73" s="48" t="s">
        <v>27</v>
      </c>
    </row>
    <row r="74" spans="1:34" ht="16">
      <c r="A74" s="13" t="str">
        <f t="shared" si="15"/>
        <v>EL_outlet</v>
      </c>
      <c r="B74" t="s">
        <v>109</v>
      </c>
      <c r="C74" t="s">
        <v>5</v>
      </c>
      <c r="G74" s="14" t="str">
        <f t="shared" si="16"/>
        <v>EL_outlet</v>
      </c>
      <c r="H74" s="15" t="str">
        <f t="shared" si="17"/>
        <v>EL_outlet_20130806_1500_Surface_0_Iso.POC.CEST.20121206</v>
      </c>
      <c r="I74" s="46" t="s">
        <v>22</v>
      </c>
      <c r="J74" s="46">
        <v>41492.625</v>
      </c>
      <c r="K74" t="s">
        <v>24</v>
      </c>
      <c r="L74">
        <v>0</v>
      </c>
      <c r="M74" s="47">
        <v>0</v>
      </c>
      <c r="Q74" s="48" t="s">
        <v>27</v>
      </c>
      <c r="R74">
        <v>3</v>
      </c>
      <c r="S74" s="15" t="str">
        <f t="shared" si="18"/>
        <v>EL_outlet_20130806_1500_Surface_0_Iso.POC.CEST.20121206</v>
      </c>
      <c r="T74" s="15" t="str">
        <f t="shared" si="19"/>
        <v>EL</v>
      </c>
      <c r="U74" s="15" t="str">
        <f t="shared" si="20"/>
        <v>outlet</v>
      </c>
      <c r="V74" s="16" t="str">
        <f t="shared" si="21"/>
        <v>2013-08-06 00:00:00</v>
      </c>
      <c r="W74" s="17">
        <f t="shared" si="22"/>
        <v>41492.625</v>
      </c>
      <c r="X74" s="15" t="str">
        <f t="shared" si="23"/>
        <v>Surface</v>
      </c>
      <c r="Y74" s="18">
        <f t="shared" si="24"/>
        <v>0</v>
      </c>
      <c r="Z74" s="18">
        <f t="shared" si="25"/>
        <v>0</v>
      </c>
      <c r="AA74">
        <v>90</v>
      </c>
      <c r="AB74" t="s">
        <v>30</v>
      </c>
      <c r="AC74">
        <v>0</v>
      </c>
      <c r="AD74">
        <v>1.5602133333333332</v>
      </c>
      <c r="AE74">
        <v>6.8488888888888891E-2</v>
      </c>
      <c r="AF74">
        <v>0</v>
      </c>
      <c r="AG74" s="48" t="s">
        <v>27</v>
      </c>
    </row>
    <row r="75" spans="1:34" ht="16">
      <c r="A75" s="13" t="str">
        <f t="shared" si="15"/>
        <v>WL_DeepHole</v>
      </c>
      <c r="B75" t="s">
        <v>2</v>
      </c>
      <c r="C75" t="s">
        <v>57</v>
      </c>
      <c r="G75" s="14" t="str">
        <f t="shared" si="16"/>
        <v>WL_DeepHole</v>
      </c>
      <c r="H75" s="15" t="str">
        <f t="shared" si="17"/>
        <v>WL_DeepHole_20130814_0800_PML_2_Iso.POC.CEST.20121206</v>
      </c>
      <c r="I75" s="46" t="s">
        <v>23</v>
      </c>
      <c r="J75" s="46">
        <v>41500.333333333336</v>
      </c>
      <c r="K75" t="s">
        <v>58</v>
      </c>
      <c r="L75">
        <v>0</v>
      </c>
      <c r="M75" s="47">
        <v>2</v>
      </c>
      <c r="Q75" s="48" t="s">
        <v>27</v>
      </c>
      <c r="R75">
        <v>3</v>
      </c>
      <c r="S75" s="15" t="str">
        <f t="shared" si="18"/>
        <v>WL_DeepHole_20130814_0800_PML_2_Iso.POC.CEST.20121206</v>
      </c>
      <c r="T75" s="15" t="str">
        <f t="shared" si="19"/>
        <v>WL</v>
      </c>
      <c r="U75" s="15" t="str">
        <f t="shared" si="20"/>
        <v>DeepHole</v>
      </c>
      <c r="V75" s="16" t="str">
        <f t="shared" si="21"/>
        <v>2013-08-14 00:00:00</v>
      </c>
      <c r="W75" s="17">
        <f t="shared" si="22"/>
        <v>41500.333333333336</v>
      </c>
      <c r="X75" s="15" t="str">
        <f t="shared" si="23"/>
        <v>PML</v>
      </c>
      <c r="Y75" s="18">
        <f t="shared" si="24"/>
        <v>0</v>
      </c>
      <c r="Z75" s="18">
        <f t="shared" si="25"/>
        <v>2</v>
      </c>
      <c r="AA75">
        <v>140</v>
      </c>
      <c r="AB75" t="s">
        <v>30</v>
      </c>
      <c r="AC75">
        <v>0</v>
      </c>
      <c r="AD75">
        <v>0.55051142857142854</v>
      </c>
      <c r="AF75">
        <v>0</v>
      </c>
      <c r="AG75" s="48" t="s">
        <v>27</v>
      </c>
      <c r="AH75" t="s">
        <v>37</v>
      </c>
    </row>
    <row r="76" spans="1:34" ht="16">
      <c r="A76" s="13" t="str">
        <f t="shared" si="15"/>
        <v>WL_DeepHole</v>
      </c>
      <c r="B76" t="s">
        <v>2</v>
      </c>
      <c r="C76" t="s">
        <v>57</v>
      </c>
      <c r="G76" s="14" t="str">
        <f t="shared" si="16"/>
        <v>WL_DeepHole</v>
      </c>
      <c r="H76" s="15" t="str">
        <f t="shared" si="17"/>
        <v>WL_DeepHole_20130814_0800_Hypo_8_Iso.POC.CEST.20121206</v>
      </c>
      <c r="I76" s="46" t="s">
        <v>23</v>
      </c>
      <c r="J76" s="46">
        <v>41500.333333333336</v>
      </c>
      <c r="K76" t="s">
        <v>25</v>
      </c>
      <c r="L76">
        <v>8</v>
      </c>
      <c r="M76" s="47">
        <v>8</v>
      </c>
      <c r="Q76" s="48" t="s">
        <v>27</v>
      </c>
      <c r="R76">
        <v>3</v>
      </c>
      <c r="S76" s="15" t="str">
        <f t="shared" si="18"/>
        <v>WL_DeepHole_20130814_0800_Hypo_8_Iso.POC.CEST.20121206</v>
      </c>
      <c r="T76" s="15" t="str">
        <f t="shared" si="19"/>
        <v>WL</v>
      </c>
      <c r="U76" s="15" t="str">
        <f t="shared" si="20"/>
        <v>DeepHole</v>
      </c>
      <c r="V76" s="16" t="str">
        <f t="shared" si="21"/>
        <v>2013-08-14 00:00:00</v>
      </c>
      <c r="W76" s="17">
        <f t="shared" si="22"/>
        <v>41500.333333333336</v>
      </c>
      <c r="X76" s="15" t="str">
        <f t="shared" si="23"/>
        <v>Hypo</v>
      </c>
      <c r="Y76" s="18">
        <f t="shared" si="24"/>
        <v>8</v>
      </c>
      <c r="Z76" s="18">
        <f t="shared" si="25"/>
        <v>8</v>
      </c>
      <c r="AA76">
        <v>140</v>
      </c>
      <c r="AB76" t="s">
        <v>30</v>
      </c>
      <c r="AC76">
        <v>0</v>
      </c>
      <c r="AD76">
        <v>0.63540571428571424</v>
      </c>
      <c r="AF76">
        <v>1</v>
      </c>
      <c r="AG76" s="48" t="s">
        <v>27</v>
      </c>
      <c r="AH76" t="s">
        <v>38</v>
      </c>
    </row>
    <row r="77" spans="1:34" ht="16">
      <c r="A77" s="13" t="str">
        <f t="shared" si="15"/>
        <v>EL_DeepHole</v>
      </c>
      <c r="B77" t="s">
        <v>109</v>
      </c>
      <c r="C77" t="s">
        <v>57</v>
      </c>
      <c r="G77" s="14" t="str">
        <f t="shared" si="16"/>
        <v>EL_DeepHole</v>
      </c>
      <c r="H77" s="15" t="str">
        <f t="shared" si="17"/>
        <v>EL_DeepHole_20130814_0935_PML_2_Iso.POC.CEST.20121206</v>
      </c>
      <c r="I77" s="46" t="s">
        <v>23</v>
      </c>
      <c r="J77" s="46">
        <v>41500.399305555555</v>
      </c>
      <c r="K77" t="s">
        <v>58</v>
      </c>
      <c r="L77">
        <v>0</v>
      </c>
      <c r="M77" s="47">
        <v>2</v>
      </c>
      <c r="Q77" s="48" t="s">
        <v>27</v>
      </c>
      <c r="R77">
        <v>3</v>
      </c>
      <c r="S77" s="15" t="str">
        <f t="shared" si="18"/>
        <v>EL_DeepHole_20130814_0935_PML_2_Iso.POC.CEST.20121206</v>
      </c>
      <c r="T77" s="15" t="str">
        <f t="shared" si="19"/>
        <v>EL</v>
      </c>
      <c r="U77" s="15" t="str">
        <f t="shared" si="20"/>
        <v>DeepHole</v>
      </c>
      <c r="V77" s="16" t="str">
        <f t="shared" si="21"/>
        <v>2013-08-14 00:00:00</v>
      </c>
      <c r="W77" s="17">
        <f t="shared" si="22"/>
        <v>41500.399305555555</v>
      </c>
      <c r="X77" s="15" t="str">
        <f t="shared" si="23"/>
        <v>PML</v>
      </c>
      <c r="Y77" s="18">
        <f t="shared" si="24"/>
        <v>0</v>
      </c>
      <c r="Z77" s="18">
        <f t="shared" si="25"/>
        <v>2</v>
      </c>
      <c r="AA77">
        <v>140</v>
      </c>
      <c r="AB77" t="s">
        <v>30</v>
      </c>
      <c r="AC77">
        <v>0</v>
      </c>
      <c r="AD77">
        <v>0.35836285714285709</v>
      </c>
      <c r="AF77">
        <v>1</v>
      </c>
      <c r="AG77" s="48" t="s">
        <v>27</v>
      </c>
      <c r="AH77" t="s">
        <v>38</v>
      </c>
    </row>
    <row r="78" spans="1:34" ht="16">
      <c r="A78" s="13" t="str">
        <f t="shared" si="15"/>
        <v>EL_DeepHole</v>
      </c>
      <c r="B78" t="s">
        <v>109</v>
      </c>
      <c r="C78" t="s">
        <v>57</v>
      </c>
      <c r="G78" s="14" t="str">
        <f t="shared" si="16"/>
        <v>EL_DeepHole</v>
      </c>
      <c r="H78" s="15" t="str">
        <f t="shared" si="17"/>
        <v>EL_DeepHole_20130814_0935_Hypo_8_Iso.POC.CEST.20121206</v>
      </c>
      <c r="I78" s="46" t="s">
        <v>23</v>
      </c>
      <c r="J78" s="46">
        <v>41500.399305555555</v>
      </c>
      <c r="K78" t="s">
        <v>25</v>
      </c>
      <c r="L78">
        <v>8</v>
      </c>
      <c r="M78" s="47">
        <v>8</v>
      </c>
      <c r="Q78" s="48" t="s">
        <v>27</v>
      </c>
      <c r="R78">
        <v>3</v>
      </c>
      <c r="S78" s="15" t="str">
        <f t="shared" si="18"/>
        <v>EL_DeepHole_20130814_0935_Hypo_8_Iso.POC.CEST.20121206</v>
      </c>
      <c r="T78" s="15" t="str">
        <f t="shared" si="19"/>
        <v>EL</v>
      </c>
      <c r="U78" s="15" t="str">
        <f t="shared" si="20"/>
        <v>DeepHole</v>
      </c>
      <c r="V78" s="16" t="str">
        <f t="shared" si="21"/>
        <v>2013-08-14 00:00:00</v>
      </c>
      <c r="W78" s="17">
        <f t="shared" si="22"/>
        <v>41500.399305555555</v>
      </c>
      <c r="X78" s="15" t="str">
        <f t="shared" si="23"/>
        <v>Hypo</v>
      </c>
      <c r="Y78" s="18">
        <f t="shared" si="24"/>
        <v>8</v>
      </c>
      <c r="Z78" s="18">
        <f t="shared" si="25"/>
        <v>8</v>
      </c>
      <c r="AA78">
        <v>140</v>
      </c>
      <c r="AB78" t="s">
        <v>30</v>
      </c>
      <c r="AC78">
        <v>0</v>
      </c>
      <c r="AD78">
        <v>0.40615428571428569</v>
      </c>
      <c r="AF78">
        <v>1</v>
      </c>
      <c r="AG78" s="48" t="s">
        <v>27</v>
      </c>
      <c r="AH78" t="s">
        <v>38</v>
      </c>
    </row>
  </sheetData>
  <sheetCalcPr fullCalcOnLoad="1"/>
  <mergeCells count="3">
    <mergeCell ref="A1:F1"/>
    <mergeCell ref="G1:Q1"/>
    <mergeCell ref="R1:AH1"/>
  </mergeCells>
  <phoneticPr fontId="12" type="noConversion"/>
  <pageMargins left="0.7" right="0.7" top="0.75" bottom="0.75" header="0.3" footer="0.3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3"/>
  <sheetViews>
    <sheetView workbookViewId="0">
      <selection activeCell="E8" sqref="E8"/>
    </sheetView>
  </sheetViews>
  <sheetFormatPr baseColWidth="10" defaultColWidth="8.625" defaultRowHeight="15"/>
  <cols>
    <col min="2" max="2" width="12" bestFit="1" customWidth="1"/>
    <col min="3" max="3" width="21.125" bestFit="1" customWidth="1"/>
    <col min="4" max="4" width="12.375" bestFit="1" customWidth="1"/>
    <col min="5" max="5" width="12" bestFit="1" customWidth="1"/>
    <col min="6" max="6" width="9.625" bestFit="1" customWidth="1"/>
    <col min="7" max="7" width="12" bestFit="1" customWidth="1"/>
  </cols>
  <sheetData>
    <row r="1" spans="1:8">
      <c r="A1" s="20" t="s">
        <v>61</v>
      </c>
      <c r="B1" s="20" t="s">
        <v>62</v>
      </c>
      <c r="C1" s="20" t="s">
        <v>63</v>
      </c>
      <c r="D1" s="20" t="s">
        <v>64</v>
      </c>
      <c r="E1" s="20" t="s">
        <v>65</v>
      </c>
      <c r="F1" s="20" t="s">
        <v>66</v>
      </c>
      <c r="G1" s="20" t="s">
        <v>67</v>
      </c>
    </row>
    <row r="2" spans="1:8">
      <c r="A2" s="23" t="s">
        <v>68</v>
      </c>
      <c r="B2" s="23" t="s">
        <v>69</v>
      </c>
      <c r="C2" s="23" t="s">
        <v>73</v>
      </c>
      <c r="D2" s="23" t="s">
        <v>75</v>
      </c>
      <c r="E2" s="23" t="s">
        <v>77</v>
      </c>
      <c r="F2" s="23" t="s">
        <v>70</v>
      </c>
      <c r="G2" s="23" t="s">
        <v>77</v>
      </c>
      <c r="H2" s="24" t="s">
        <v>72</v>
      </c>
    </row>
    <row r="3" spans="1:8">
      <c r="A3" s="23" t="s">
        <v>68</v>
      </c>
      <c r="B3" s="23" t="s">
        <v>69</v>
      </c>
      <c r="C3" s="23" t="s">
        <v>74</v>
      </c>
      <c r="D3" s="23" t="s">
        <v>76</v>
      </c>
      <c r="E3" s="23" t="s">
        <v>78</v>
      </c>
      <c r="F3" s="23" t="s">
        <v>71</v>
      </c>
      <c r="G3" s="23" t="s">
        <v>78</v>
      </c>
      <c r="H3" s="24" t="s">
        <v>72</v>
      </c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B15"/>
  <sheetViews>
    <sheetView workbookViewId="0">
      <selection activeCell="D18" sqref="D18"/>
    </sheetView>
  </sheetViews>
  <sheetFormatPr baseColWidth="10" defaultColWidth="8.625" defaultRowHeight="15"/>
  <cols>
    <col min="9" max="9" width="11.25" customWidth="1"/>
    <col min="10" max="10" width="11.625" customWidth="1"/>
    <col min="11" max="11" width="12.75" bestFit="1" customWidth="1"/>
    <col min="12" max="12" width="16.125" bestFit="1" customWidth="1"/>
    <col min="15" max="15" width="22.375" bestFit="1" customWidth="1"/>
    <col min="22" max="22" width="56.125" bestFit="1" customWidth="1"/>
    <col min="23" max="23" width="58.125" bestFit="1" customWidth="1"/>
    <col min="25" max="25" width="16.25" bestFit="1" customWidth="1"/>
  </cols>
  <sheetData>
    <row r="1" spans="1:54">
      <c r="A1" s="25" t="s">
        <v>39</v>
      </c>
      <c r="B1" s="25"/>
      <c r="C1" s="25"/>
      <c r="D1" s="25"/>
      <c r="E1" s="25"/>
      <c r="F1" s="25"/>
      <c r="G1" s="26" t="s">
        <v>79</v>
      </c>
      <c r="H1" s="26"/>
      <c r="I1" s="27"/>
      <c r="J1" s="28"/>
      <c r="K1" s="26"/>
      <c r="L1" s="26"/>
      <c r="M1" s="26"/>
      <c r="N1" s="26"/>
      <c r="O1" s="26"/>
      <c r="P1" s="26"/>
      <c r="Q1" s="26"/>
      <c r="R1" s="26"/>
      <c r="S1" s="26"/>
      <c r="T1" s="26"/>
      <c r="U1" s="29" t="s">
        <v>80</v>
      </c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</row>
    <row r="2" spans="1:54" s="35" customFormat="1">
      <c r="A2" s="30" t="s">
        <v>41</v>
      </c>
      <c r="B2" s="25" t="s">
        <v>42</v>
      </c>
      <c r="C2" s="25" t="s">
        <v>43</v>
      </c>
      <c r="D2" s="25" t="s">
        <v>44</v>
      </c>
      <c r="E2" s="25" t="s">
        <v>45</v>
      </c>
      <c r="F2" s="25" t="s">
        <v>46</v>
      </c>
      <c r="G2" s="31" t="s">
        <v>41</v>
      </c>
      <c r="H2" s="31" t="s">
        <v>47</v>
      </c>
      <c r="I2" s="27" t="s">
        <v>81</v>
      </c>
      <c r="J2" s="28" t="s">
        <v>48</v>
      </c>
      <c r="K2" s="26" t="s">
        <v>82</v>
      </c>
      <c r="L2" s="32" t="s">
        <v>49</v>
      </c>
      <c r="M2" s="26" t="s">
        <v>53</v>
      </c>
      <c r="N2" s="26" t="s">
        <v>83</v>
      </c>
      <c r="O2" s="26" t="s">
        <v>113</v>
      </c>
      <c r="P2" s="26" t="s">
        <v>84</v>
      </c>
      <c r="Q2" s="26" t="s">
        <v>85</v>
      </c>
      <c r="R2" s="26" t="s">
        <v>86</v>
      </c>
      <c r="S2" s="26" t="s">
        <v>87</v>
      </c>
      <c r="T2" s="26" t="s">
        <v>56</v>
      </c>
      <c r="U2" s="29" t="s">
        <v>59</v>
      </c>
      <c r="V2" s="33" t="s">
        <v>47</v>
      </c>
      <c r="W2" s="33" t="s">
        <v>88</v>
      </c>
      <c r="X2" s="29" t="s">
        <v>89</v>
      </c>
      <c r="Y2" s="29" t="s">
        <v>66</v>
      </c>
      <c r="Z2" s="29" t="s">
        <v>90</v>
      </c>
      <c r="AA2" s="29" t="s">
        <v>91</v>
      </c>
      <c r="AB2" s="29" t="s">
        <v>92</v>
      </c>
      <c r="AC2" s="29" t="s">
        <v>93</v>
      </c>
      <c r="AD2" s="34" t="s">
        <v>94</v>
      </c>
      <c r="AE2" s="34" t="s">
        <v>95</v>
      </c>
      <c r="AF2" s="34" t="s">
        <v>96</v>
      </c>
      <c r="AG2" s="34" t="s">
        <v>97</v>
      </c>
      <c r="AH2" s="29" t="s">
        <v>98</v>
      </c>
      <c r="AI2" s="34" t="s">
        <v>99</v>
      </c>
      <c r="AJ2" s="34" t="s">
        <v>100</v>
      </c>
      <c r="AK2" s="34" t="s">
        <v>101</v>
      </c>
      <c r="AL2" s="34" t="s">
        <v>102</v>
      </c>
      <c r="AM2" s="29" t="s">
        <v>103</v>
      </c>
      <c r="AN2" s="29" t="s">
        <v>104</v>
      </c>
      <c r="AO2" s="29" t="s">
        <v>105</v>
      </c>
      <c r="AP2" s="29" t="s">
        <v>106</v>
      </c>
      <c r="AQ2" s="29" t="s">
        <v>107</v>
      </c>
      <c r="AR2" s="29" t="s">
        <v>108</v>
      </c>
      <c r="AS2"/>
      <c r="AT2"/>
      <c r="AU2"/>
      <c r="AV2"/>
      <c r="AW2"/>
      <c r="AX2"/>
      <c r="AY2"/>
      <c r="AZ2"/>
      <c r="BA2"/>
      <c r="BB2"/>
    </row>
    <row r="3" spans="1:54">
      <c r="A3" s="15" t="str">
        <f t="shared" ref="A3:A5" si="0">CONCATENATE(B3,"_",C3)</f>
        <v>EL_WholeShoreline</v>
      </c>
      <c r="B3" t="s">
        <v>109</v>
      </c>
      <c r="C3" t="s">
        <v>114</v>
      </c>
      <c r="D3" s="36">
        <v>46.23657</v>
      </c>
      <c r="E3" s="36">
        <v>-89.494410000000002</v>
      </c>
      <c r="F3" s="36" t="s">
        <v>110</v>
      </c>
      <c r="G3" s="15" t="str">
        <f t="shared" ref="G3:G5" si="1">A3</f>
        <v>EL_WholeShoreline</v>
      </c>
      <c r="H3" s="15" t="str">
        <f t="shared" ref="H3:H5" si="2">CONCATENATE(G3,"_",TEXT(J3,"yyyymmdd"),"_",TEXT(L3,"hhmm"),"_",N3,"_",T3)</f>
        <v>EL_WholeShoreline_20120615_1645_AN_MarkRecap.20120228</v>
      </c>
      <c r="I3" s="37">
        <v>41075</v>
      </c>
      <c r="J3" s="37">
        <v>41075</v>
      </c>
      <c r="K3" s="38">
        <v>41075.697916666664</v>
      </c>
      <c r="L3" s="38">
        <v>41075.697916666664</v>
      </c>
      <c r="M3" s="39" t="s">
        <v>115</v>
      </c>
      <c r="N3" t="s">
        <v>116</v>
      </c>
      <c r="O3" s="39" t="s">
        <v>117</v>
      </c>
      <c r="P3">
        <v>6</v>
      </c>
      <c r="Q3" t="s">
        <v>118</v>
      </c>
      <c r="R3" s="36" t="s">
        <v>111</v>
      </c>
      <c r="S3" s="36"/>
      <c r="T3" t="s">
        <v>112</v>
      </c>
      <c r="U3" s="36">
        <v>3</v>
      </c>
      <c r="V3" s="19" t="str">
        <f t="shared" ref="V3:V5" si="3">H3</f>
        <v>EL_WholeShoreline_20120615_1645_AN_MarkRecap.20120228</v>
      </c>
      <c r="W3" s="15" t="str">
        <f t="shared" ref="W3:W5" si="4">CONCATENATE(V3,"_",X3)</f>
        <v>EL_WholeShoreline_20120615_1645_AN_MarkRecap.20120228_1</v>
      </c>
      <c r="X3" s="40">
        <v>1</v>
      </c>
      <c r="Y3" t="s">
        <v>119</v>
      </c>
      <c r="Z3">
        <v>357</v>
      </c>
      <c r="AA3">
        <v>541</v>
      </c>
      <c r="AC3" s="36"/>
      <c r="AD3" t="s">
        <v>120</v>
      </c>
      <c r="AE3" s="36"/>
      <c r="AF3" s="41"/>
      <c r="AG3" s="41" t="s">
        <v>120</v>
      </c>
      <c r="AI3" t="s">
        <v>121</v>
      </c>
      <c r="AJ3" s="36"/>
      <c r="AK3" s="36"/>
      <c r="AL3" s="36"/>
    </row>
    <row r="4" spans="1:54">
      <c r="A4" s="15" t="str">
        <f t="shared" si="0"/>
        <v>EL_WholeShoreline</v>
      </c>
      <c r="B4" t="s">
        <v>109</v>
      </c>
      <c r="C4" t="s">
        <v>114</v>
      </c>
      <c r="D4" s="36">
        <v>46.23657</v>
      </c>
      <c r="E4" s="36">
        <v>-89.494410000000002</v>
      </c>
      <c r="F4" s="36" t="s">
        <v>110</v>
      </c>
      <c r="G4" s="15" t="str">
        <f t="shared" si="1"/>
        <v>EL_WholeShoreline</v>
      </c>
      <c r="H4" s="15" t="str">
        <f t="shared" si="2"/>
        <v>EL_WholeShoreline_20120615_1645_AN_MarkRecap.20120228</v>
      </c>
      <c r="I4" s="37">
        <v>41075</v>
      </c>
      <c r="J4" s="37">
        <v>41075</v>
      </c>
      <c r="K4" s="38">
        <v>41075.697916666664</v>
      </c>
      <c r="L4" s="38">
        <v>41075.697916666664</v>
      </c>
      <c r="M4" s="39" t="s">
        <v>115</v>
      </c>
      <c r="N4" t="s">
        <v>116</v>
      </c>
      <c r="O4" s="39" t="s">
        <v>117</v>
      </c>
      <c r="P4">
        <v>6</v>
      </c>
      <c r="Q4" t="s">
        <v>118</v>
      </c>
      <c r="R4" s="36" t="s">
        <v>111</v>
      </c>
      <c r="S4" s="36"/>
      <c r="T4" t="s">
        <v>112</v>
      </c>
      <c r="U4" s="36">
        <v>3</v>
      </c>
      <c r="V4" s="19" t="str">
        <f t="shared" si="3"/>
        <v>EL_WholeShoreline_20120615_1645_AN_MarkRecap.20120228</v>
      </c>
      <c r="W4" s="15" t="str">
        <f t="shared" si="4"/>
        <v>EL_WholeShoreline_20120615_1645_AN_MarkRecap.20120228_2</v>
      </c>
      <c r="X4" s="40">
        <v>2</v>
      </c>
      <c r="Y4" t="s">
        <v>119</v>
      </c>
      <c r="Z4">
        <v>344</v>
      </c>
      <c r="AA4">
        <v>406</v>
      </c>
      <c r="AC4" s="36"/>
      <c r="AD4" t="s">
        <v>122</v>
      </c>
      <c r="AE4" s="36"/>
      <c r="AF4" s="41"/>
      <c r="AG4" s="41" t="s">
        <v>122</v>
      </c>
      <c r="AI4" t="s">
        <v>123</v>
      </c>
      <c r="AJ4" s="36"/>
      <c r="AK4" s="36"/>
      <c r="AL4" s="36"/>
      <c r="AQ4">
        <v>1</v>
      </c>
    </row>
    <row r="5" spans="1:54">
      <c r="A5" s="15" t="str">
        <f t="shared" si="0"/>
        <v>EL_WholeShoreline</v>
      </c>
      <c r="B5" t="s">
        <v>109</v>
      </c>
      <c r="C5" t="s">
        <v>114</v>
      </c>
      <c r="D5" s="36">
        <v>46.23657</v>
      </c>
      <c r="E5" s="36">
        <v>-89.494410000000002</v>
      </c>
      <c r="F5" s="36" t="s">
        <v>110</v>
      </c>
      <c r="G5" s="15" t="str">
        <f t="shared" si="1"/>
        <v>EL_WholeShoreline</v>
      </c>
      <c r="H5" s="15" t="str">
        <f t="shared" si="2"/>
        <v>EL_WholeShoreline_20120615_1645_AN_MarkRecap.20120228</v>
      </c>
      <c r="I5" s="37">
        <v>41075</v>
      </c>
      <c r="J5" s="37">
        <v>41075</v>
      </c>
      <c r="K5" s="38">
        <v>41075.697916608799</v>
      </c>
      <c r="L5" s="38">
        <v>41075.697916608799</v>
      </c>
      <c r="M5" s="39" t="s">
        <v>115</v>
      </c>
      <c r="N5" t="s">
        <v>116</v>
      </c>
      <c r="O5" s="39" t="s">
        <v>117</v>
      </c>
      <c r="P5">
        <v>6</v>
      </c>
      <c r="Q5" t="s">
        <v>118</v>
      </c>
      <c r="R5" s="36" t="s">
        <v>111</v>
      </c>
      <c r="S5" s="36"/>
      <c r="T5" t="s">
        <v>112</v>
      </c>
      <c r="U5" s="36">
        <v>3</v>
      </c>
      <c r="V5" s="19" t="str">
        <f t="shared" si="3"/>
        <v>EL_WholeShoreline_20120615_1645_AN_MarkRecap.20120228</v>
      </c>
      <c r="W5" s="15" t="str">
        <f t="shared" si="4"/>
        <v>EL_WholeShoreline_20120615_1645_AN_MarkRecap.20120228_3</v>
      </c>
      <c r="X5" s="40">
        <v>3</v>
      </c>
      <c r="Y5" t="s">
        <v>119</v>
      </c>
      <c r="Z5">
        <v>359</v>
      </c>
      <c r="AA5">
        <v>509</v>
      </c>
      <c r="AC5" s="36"/>
      <c r="AD5" t="s">
        <v>124</v>
      </c>
      <c r="AE5" s="36"/>
      <c r="AF5" s="41"/>
      <c r="AG5" s="41" t="s">
        <v>124</v>
      </c>
      <c r="AI5" t="s">
        <v>121</v>
      </c>
      <c r="AJ5" s="36"/>
      <c r="AK5" s="36"/>
      <c r="AL5" s="36"/>
      <c r="AQ5">
        <v>1</v>
      </c>
    </row>
    <row r="9" spans="1:54">
      <c r="A9" t="s">
        <v>1</v>
      </c>
    </row>
    <row r="11" spans="1:54" ht="15" customHeight="1">
      <c r="A11" s="45" t="s">
        <v>0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54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</row>
    <row r="13" spans="1:54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</row>
    <row r="14" spans="1:54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</row>
    <row r="15" spans="1:54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</row>
  </sheetData>
  <sheetCalcPr fullCalcOnLoad="1"/>
  <mergeCells count="1">
    <mergeCell ref="A11:O15"/>
  </mergeCells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 Template</vt:lpstr>
      <vt:lpstr>OTU</vt:lpstr>
      <vt:lpstr>Fish template</vt:lpstr>
    </vt:vector>
  </TitlesOfParts>
  <Company>University of Notre Dame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Coloso</dc:creator>
  <cp:lastModifiedBy>Patrick Kelly</cp:lastModifiedBy>
  <dcterms:created xsi:type="dcterms:W3CDTF">2011-11-17T15:38:07Z</dcterms:created>
  <dcterms:modified xsi:type="dcterms:W3CDTF">2014-12-18T18:49:32Z</dcterms:modified>
</cp:coreProperties>
</file>