
<file path=[Content_Types].xml><?xml version="1.0" encoding="utf-8"?>
<Types xmlns="http://schemas.openxmlformats.org/package/2006/content-types"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charts/chart9.xml" ContentType="application/vnd.openxmlformats-officedocument.drawingml.chart+xml"/>
  <Default Extension="rels" ContentType="application/vnd.openxmlformats-package.relationships+xml"/>
  <Default Extension="jpeg" ContentType="image/jpeg"/>
  <Default Extension="xml" ContentType="application/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calcChain.xml" ContentType="application/vnd.openxmlformats-officedocument.spreadsheetml.calcChain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docProps/core.xml" ContentType="application/vnd.openxmlformats-package.core-properties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charts/chart1.xml" ContentType="application/vnd.openxmlformats-officedocument.drawingml.chart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drawings/drawing7.xml" ContentType="application/vnd.openxmlformats-officedocument.drawing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10.xml" ContentType="application/vnd.openxmlformats-officedocument.drawing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500" yWindow="100" windowWidth="21600" windowHeight="14580" tabRatio="500"/>
  </bookViews>
  <sheets>
    <sheet name="POP samples" sheetId="1" r:id="rId1"/>
    <sheet name="SC 11-7-14" sheetId="2" r:id="rId2"/>
    <sheet name="SC 11-14-14" sheetId="3" r:id="rId3"/>
    <sheet name="SC 12-5-14" sheetId="4" r:id="rId4"/>
    <sheet name="SC 2013_1" sheetId="5" r:id="rId5"/>
    <sheet name="SC 2013_2" sheetId="6" r:id="rId6"/>
    <sheet name="SC2013_3" sheetId="7" r:id="rId7"/>
    <sheet name="SC 2013_4" sheetId="8" r:id="rId8"/>
    <sheet name="SC 2013_5" sheetId="9" r:id="rId9"/>
    <sheet name="SC 2013_6" sheetId="10" r:id="rId10"/>
    <sheet name="SC 2013_7" sheetId="11" r:id="rId1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266" i="1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265"/>
  <c r="D265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29"/>
  <c r="D229"/>
  <c r="C197"/>
  <c r="D197"/>
  <c r="C198"/>
  <c r="D198"/>
  <c r="C199"/>
  <c r="D199"/>
  <c r="C200"/>
  <c r="D200"/>
  <c r="C201"/>
  <c r="D201"/>
  <c r="C202"/>
  <c r="D202"/>
  <c r="C203"/>
  <c r="D203"/>
  <c r="C204"/>
  <c r="D204"/>
  <c r="C205"/>
  <c r="D205"/>
  <c r="C206"/>
  <c r="D206"/>
  <c r="C207"/>
  <c r="D207"/>
  <c r="C208"/>
  <c r="D208"/>
  <c r="C209"/>
  <c r="D209"/>
  <c r="C210"/>
  <c r="D210"/>
  <c r="C211"/>
  <c r="D211"/>
  <c r="C212"/>
  <c r="D212"/>
  <c r="C213"/>
  <c r="D213"/>
  <c r="C214"/>
  <c r="D214"/>
  <c r="C215"/>
  <c r="D215"/>
  <c r="C216"/>
  <c r="D216"/>
  <c r="C217"/>
  <c r="D217"/>
  <c r="C218"/>
  <c r="D218"/>
  <c r="C219"/>
  <c r="D219"/>
  <c r="C220"/>
  <c r="D220"/>
  <c r="C221"/>
  <c r="D221"/>
  <c r="C222"/>
  <c r="D222"/>
  <c r="C223"/>
  <c r="D223"/>
  <c r="C224"/>
  <c r="D224"/>
  <c r="C225"/>
  <c r="D225"/>
  <c r="C226"/>
  <c r="D226"/>
  <c r="C227"/>
  <c r="D227"/>
  <c r="C228"/>
  <c r="D228"/>
  <c r="C196"/>
  <c r="D196"/>
  <c r="C168"/>
  <c r="D168"/>
  <c r="C169"/>
  <c r="D169"/>
  <c r="C170"/>
  <c r="D170"/>
  <c r="C171"/>
  <c r="D171"/>
  <c r="C172"/>
  <c r="D172"/>
  <c r="C173"/>
  <c r="D173"/>
  <c r="C174"/>
  <c r="D174"/>
  <c r="C175"/>
  <c r="D175"/>
  <c r="C176"/>
  <c r="D176"/>
  <c r="C177"/>
  <c r="D177"/>
  <c r="C178"/>
  <c r="D178"/>
  <c r="C179"/>
  <c r="D179"/>
  <c r="C180"/>
  <c r="D180"/>
  <c r="C181"/>
  <c r="D181"/>
  <c r="C182"/>
  <c r="D182"/>
  <c r="C183"/>
  <c r="D183"/>
  <c r="C184"/>
  <c r="D184"/>
  <c r="C185"/>
  <c r="D185"/>
  <c r="C186"/>
  <c r="D186"/>
  <c r="C187"/>
  <c r="D187"/>
  <c r="C188"/>
  <c r="D188"/>
  <c r="C189"/>
  <c r="D189"/>
  <c r="C190"/>
  <c r="D190"/>
  <c r="C191"/>
  <c r="D191"/>
  <c r="C192"/>
  <c r="D192"/>
  <c r="C193"/>
  <c r="D193"/>
  <c r="C194"/>
  <c r="D194"/>
  <c r="C195"/>
  <c r="D195"/>
  <c r="C167"/>
  <c r="D167"/>
  <c r="C139"/>
  <c r="D139"/>
  <c r="C140"/>
  <c r="D140"/>
  <c r="C141"/>
  <c r="D141"/>
  <c r="C142"/>
  <c r="D142"/>
  <c r="C143"/>
  <c r="D143"/>
  <c r="C144"/>
  <c r="D144"/>
  <c r="C145"/>
  <c r="D145"/>
  <c r="C146"/>
  <c r="D146"/>
  <c r="C147"/>
  <c r="D147"/>
  <c r="C148"/>
  <c r="D148"/>
  <c r="C149"/>
  <c r="D149"/>
  <c r="C150"/>
  <c r="D150"/>
  <c r="C151"/>
  <c r="D151"/>
  <c r="C152"/>
  <c r="D152"/>
  <c r="C153"/>
  <c r="D153"/>
  <c r="C154"/>
  <c r="D154"/>
  <c r="C155"/>
  <c r="D155"/>
  <c r="C156"/>
  <c r="D156"/>
  <c r="C157"/>
  <c r="D157"/>
  <c r="C158"/>
  <c r="D158"/>
  <c r="C159"/>
  <c r="D159"/>
  <c r="C160"/>
  <c r="D160"/>
  <c r="C161"/>
  <c r="D161"/>
  <c r="C162"/>
  <c r="D162"/>
  <c r="C163"/>
  <c r="D163"/>
  <c r="C164"/>
  <c r="D164"/>
  <c r="C165"/>
  <c r="D165"/>
  <c r="C166"/>
  <c r="D166"/>
  <c r="C138"/>
  <c r="D138"/>
  <c r="C112"/>
  <c r="D112"/>
  <c r="C113"/>
  <c r="D113"/>
  <c r="C114"/>
  <c r="D114"/>
  <c r="C115"/>
  <c r="D115"/>
  <c r="C116"/>
  <c r="D116"/>
  <c r="C117"/>
  <c r="D117"/>
  <c r="C118"/>
  <c r="D118"/>
  <c r="C119"/>
  <c r="D119"/>
  <c r="C120"/>
  <c r="D120"/>
  <c r="C121"/>
  <c r="D121"/>
  <c r="C122"/>
  <c r="D122"/>
  <c r="C123"/>
  <c r="D123"/>
  <c r="C124"/>
  <c r="D124"/>
  <c r="C125"/>
  <c r="D125"/>
  <c r="C126"/>
  <c r="D126"/>
  <c r="C127"/>
  <c r="D127"/>
  <c r="C128"/>
  <c r="D128"/>
  <c r="C129"/>
  <c r="D129"/>
  <c r="C130"/>
  <c r="D130"/>
  <c r="C131"/>
  <c r="D131"/>
  <c r="C132"/>
  <c r="D132"/>
  <c r="C133"/>
  <c r="D133"/>
  <c r="C134"/>
  <c r="D134"/>
  <c r="C135"/>
  <c r="D135"/>
  <c r="C136"/>
  <c r="D136"/>
  <c r="C137"/>
  <c r="D137"/>
  <c r="C111"/>
  <c r="D111"/>
  <c r="C92"/>
  <c r="D92"/>
  <c r="C93"/>
  <c r="D93"/>
  <c r="C94"/>
  <c r="D94"/>
  <c r="C95"/>
  <c r="D95"/>
  <c r="C96"/>
  <c r="D96"/>
  <c r="C97"/>
  <c r="D97"/>
  <c r="C98"/>
  <c r="D98"/>
  <c r="C99"/>
  <c r="D99"/>
  <c r="C100"/>
  <c r="D100"/>
  <c r="C101"/>
  <c r="D101"/>
  <c r="C102"/>
  <c r="D102"/>
  <c r="C103"/>
  <c r="D103"/>
  <c r="C104"/>
  <c r="D104"/>
  <c r="C105"/>
  <c r="D105"/>
  <c r="C106"/>
  <c r="D106"/>
  <c r="C107"/>
  <c r="D107"/>
  <c r="C108"/>
  <c r="D108"/>
  <c r="C109"/>
  <c r="D109"/>
  <c r="C110"/>
  <c r="D110"/>
  <c r="C91"/>
  <c r="D91"/>
  <c r="C75"/>
  <c r="D75"/>
  <c r="C28"/>
  <c r="D28"/>
  <c r="C10"/>
  <c r="D10"/>
  <c r="C9"/>
  <c r="D9"/>
  <c r="C2"/>
  <c r="D2"/>
  <c r="C7"/>
  <c r="D7"/>
  <c r="C4"/>
  <c r="D4"/>
  <c r="C19"/>
  <c r="D19"/>
  <c r="C16"/>
  <c r="D16"/>
  <c r="C83"/>
  <c r="D83"/>
  <c r="C72"/>
  <c r="D72"/>
  <c r="C3"/>
  <c r="D3"/>
  <c r="C29"/>
  <c r="D29"/>
  <c r="C90"/>
  <c r="D90"/>
  <c r="C32"/>
  <c r="D32"/>
  <c r="C5"/>
  <c r="D5"/>
  <c r="C14"/>
  <c r="D14"/>
  <c r="C70"/>
  <c r="D70"/>
  <c r="C31"/>
  <c r="D31"/>
  <c r="C21"/>
  <c r="D21"/>
  <c r="C30"/>
  <c r="D30"/>
  <c r="C33"/>
  <c r="D33"/>
  <c r="C34"/>
  <c r="D34"/>
  <c r="C13"/>
  <c r="D13"/>
  <c r="C15"/>
  <c r="D15"/>
  <c r="C18"/>
  <c r="D18"/>
  <c r="C6"/>
  <c r="D6"/>
  <c r="C17"/>
  <c r="D17"/>
  <c r="C20"/>
  <c r="D20"/>
  <c r="C8"/>
  <c r="D8"/>
  <c r="C82"/>
  <c r="D82"/>
  <c r="C52"/>
  <c r="D52"/>
  <c r="C85"/>
  <c r="D85"/>
  <c r="C48"/>
  <c r="D48"/>
  <c r="C36"/>
  <c r="D36"/>
  <c r="C47"/>
  <c r="D47"/>
  <c r="C49"/>
  <c r="D49"/>
  <c r="C22"/>
  <c r="D22"/>
  <c r="C51"/>
  <c r="D51"/>
  <c r="C11"/>
  <c r="D11"/>
  <c r="C84"/>
  <c r="D84"/>
  <c r="C12"/>
  <c r="D12"/>
  <c r="C23"/>
  <c r="D23"/>
  <c r="C88"/>
  <c r="D88"/>
  <c r="C26"/>
  <c r="D26"/>
  <c r="C86"/>
  <c r="D86"/>
  <c r="C50"/>
  <c r="D50"/>
  <c r="C89"/>
  <c r="D89"/>
  <c r="C25"/>
  <c r="D25"/>
  <c r="C35"/>
  <c r="D35"/>
  <c r="C53"/>
  <c r="D53"/>
  <c r="C58"/>
  <c r="D58"/>
  <c r="C56"/>
  <c r="D56"/>
  <c r="C24"/>
  <c r="D24"/>
  <c r="C54"/>
  <c r="D54"/>
  <c r="C27"/>
  <c r="D27"/>
  <c r="C55"/>
  <c r="D55"/>
  <c r="C87"/>
  <c r="D87"/>
  <c r="C57"/>
  <c r="D57"/>
  <c r="C73"/>
  <c r="D73"/>
  <c r="C66"/>
  <c r="D66"/>
  <c r="C42"/>
  <c r="D42"/>
  <c r="C69"/>
  <c r="D69"/>
  <c r="C67"/>
  <c r="D67"/>
  <c r="C40"/>
  <c r="D40"/>
  <c r="C78"/>
  <c r="D78"/>
  <c r="C76"/>
  <c r="D76"/>
  <c r="C77"/>
  <c r="D77"/>
  <c r="C64"/>
  <c r="D64"/>
  <c r="C37"/>
  <c r="D37"/>
  <c r="C81"/>
  <c r="D81"/>
  <c r="C68"/>
  <c r="D68"/>
  <c r="C63"/>
  <c r="D63"/>
  <c r="C65"/>
  <c r="D65"/>
  <c r="C60"/>
  <c r="D60"/>
  <c r="C39"/>
  <c r="D39"/>
  <c r="C45"/>
  <c r="D45"/>
  <c r="C74"/>
  <c r="D74"/>
  <c r="C41"/>
  <c r="D41"/>
  <c r="C71"/>
  <c r="D71"/>
  <c r="C38"/>
  <c r="D38"/>
  <c r="C79"/>
  <c r="D79"/>
  <c r="C44"/>
  <c r="D44"/>
  <c r="C59"/>
  <c r="D59"/>
  <c r="C80"/>
  <c r="D80"/>
  <c r="C62"/>
  <c r="D62"/>
  <c r="C43"/>
  <c r="D43"/>
  <c r="C46"/>
  <c r="D46"/>
  <c r="C61"/>
  <c r="D61"/>
</calcChain>
</file>

<file path=xl/sharedStrings.xml><?xml version="1.0" encoding="utf-8"?>
<sst xmlns="http://schemas.openxmlformats.org/spreadsheetml/2006/main" count="302" uniqueCount="302">
  <si>
    <t>P-0914</t>
    <phoneticPr fontId="1" type="noConversion"/>
  </si>
  <si>
    <t>P-0915</t>
    <phoneticPr fontId="1" type="noConversion"/>
  </si>
  <si>
    <t>P-0916</t>
    <phoneticPr fontId="1" type="noConversion"/>
  </si>
  <si>
    <t>P-0919</t>
    <phoneticPr fontId="1" type="noConversion"/>
  </si>
  <si>
    <t>P-0920</t>
    <phoneticPr fontId="1" type="noConversion"/>
  </si>
  <si>
    <t>P-0921</t>
    <phoneticPr fontId="1" type="noConversion"/>
  </si>
  <si>
    <t>P-0922</t>
    <phoneticPr fontId="1" type="noConversion"/>
  </si>
  <si>
    <t>P-0923</t>
    <phoneticPr fontId="1" type="noConversion"/>
  </si>
  <si>
    <t>P-0924</t>
    <phoneticPr fontId="1" type="noConversion"/>
  </si>
  <si>
    <t>P-0925</t>
    <phoneticPr fontId="1" type="noConversion"/>
  </si>
  <si>
    <t>P-0926</t>
    <phoneticPr fontId="1" type="noConversion"/>
  </si>
  <si>
    <t>P-0927</t>
    <phoneticPr fontId="1" type="noConversion"/>
  </si>
  <si>
    <t>P-0928</t>
    <phoneticPr fontId="1" type="noConversion"/>
  </si>
  <si>
    <t>P-0929</t>
    <phoneticPr fontId="1" type="noConversion"/>
  </si>
  <si>
    <t>P-0930</t>
    <phoneticPr fontId="1" type="noConversion"/>
  </si>
  <si>
    <t>P-0931</t>
    <phoneticPr fontId="1" type="noConversion"/>
  </si>
  <si>
    <t>P-0932</t>
    <phoneticPr fontId="1" type="noConversion"/>
  </si>
  <si>
    <t>P-0933</t>
    <phoneticPr fontId="1" type="noConversion"/>
  </si>
  <si>
    <t>P-0934</t>
    <phoneticPr fontId="1" type="noConversion"/>
  </si>
  <si>
    <t>P-0935</t>
    <phoneticPr fontId="1" type="noConversion"/>
  </si>
  <si>
    <t>P-0936</t>
    <phoneticPr fontId="1" type="noConversion"/>
  </si>
  <si>
    <t>P-0937</t>
    <phoneticPr fontId="1" type="noConversion"/>
  </si>
  <si>
    <t>P-0938</t>
    <phoneticPr fontId="1" type="noConversion"/>
  </si>
  <si>
    <t>P-0945</t>
    <phoneticPr fontId="1" type="noConversion"/>
  </si>
  <si>
    <t>P-0946</t>
    <phoneticPr fontId="1" type="noConversion"/>
  </si>
  <si>
    <t>P-0947</t>
    <phoneticPr fontId="1" type="noConversion"/>
  </si>
  <si>
    <t>P-0948</t>
    <phoneticPr fontId="1" type="noConversion"/>
  </si>
  <si>
    <t>P-0949</t>
    <phoneticPr fontId="1" type="noConversion"/>
  </si>
  <si>
    <t>P-0950</t>
    <phoneticPr fontId="1" type="noConversion"/>
  </si>
  <si>
    <t>P-0953</t>
    <phoneticPr fontId="1" type="noConversion"/>
  </si>
  <si>
    <t>P-0954</t>
    <phoneticPr fontId="1" type="noConversion"/>
  </si>
  <si>
    <t>P-0956</t>
    <phoneticPr fontId="1" type="noConversion"/>
  </si>
  <si>
    <t>P-0957</t>
    <phoneticPr fontId="1" type="noConversion"/>
  </si>
  <si>
    <t>P-0958</t>
    <phoneticPr fontId="1" type="noConversion"/>
  </si>
  <si>
    <t>P-0955</t>
    <phoneticPr fontId="1" type="noConversion"/>
  </si>
  <si>
    <t>P-0758</t>
    <phoneticPr fontId="1" type="noConversion"/>
  </si>
  <si>
    <t>P-0759</t>
    <phoneticPr fontId="1" type="noConversion"/>
  </si>
  <si>
    <t>P-0761</t>
    <phoneticPr fontId="1" type="noConversion"/>
  </si>
  <si>
    <t>P-0760</t>
    <phoneticPr fontId="1" type="noConversion"/>
  </si>
  <si>
    <t>P-0762</t>
    <phoneticPr fontId="1" type="noConversion"/>
  </si>
  <si>
    <t>P-0763</t>
    <phoneticPr fontId="1" type="noConversion"/>
  </si>
  <si>
    <t>P-0764</t>
    <phoneticPr fontId="1" type="noConversion"/>
  </si>
  <si>
    <t>P-0765</t>
    <phoneticPr fontId="1" type="noConversion"/>
  </si>
  <si>
    <t>P-0767</t>
    <phoneticPr fontId="1" type="noConversion"/>
  </si>
  <si>
    <t>P-0768</t>
    <phoneticPr fontId="1" type="noConversion"/>
  </si>
  <si>
    <t>P-0769</t>
    <phoneticPr fontId="1" type="noConversion"/>
  </si>
  <si>
    <t>P-0771</t>
    <phoneticPr fontId="1" type="noConversion"/>
  </si>
  <si>
    <t>P-0773</t>
    <phoneticPr fontId="1" type="noConversion"/>
  </si>
  <si>
    <t>P-0774</t>
    <phoneticPr fontId="1" type="noConversion"/>
  </si>
  <si>
    <t>P-0776</t>
    <phoneticPr fontId="1" type="noConversion"/>
  </si>
  <si>
    <t>P-0777</t>
    <phoneticPr fontId="1" type="noConversion"/>
  </si>
  <si>
    <t>P-0790</t>
    <phoneticPr fontId="1" type="noConversion"/>
  </si>
  <si>
    <t>P-0791</t>
    <phoneticPr fontId="1" type="noConversion"/>
  </si>
  <si>
    <t>P-0792</t>
    <phoneticPr fontId="1" type="noConversion"/>
  </si>
  <si>
    <t>P-0793</t>
    <phoneticPr fontId="1" type="noConversion"/>
  </si>
  <si>
    <t>P-0794</t>
    <phoneticPr fontId="1" type="noConversion"/>
  </si>
  <si>
    <t>P-0817</t>
    <phoneticPr fontId="1" type="noConversion"/>
  </si>
  <si>
    <t>P-0818</t>
    <phoneticPr fontId="1" type="noConversion"/>
  </si>
  <si>
    <t>P-0819</t>
    <phoneticPr fontId="1" type="noConversion"/>
  </si>
  <si>
    <t>P-0820</t>
    <phoneticPr fontId="1" type="noConversion"/>
  </si>
  <si>
    <t>P-0821</t>
    <phoneticPr fontId="1" type="noConversion"/>
  </si>
  <si>
    <t>P-0822</t>
    <phoneticPr fontId="1" type="noConversion"/>
  </si>
  <si>
    <t>P-0823</t>
    <phoneticPr fontId="1" type="noConversion"/>
  </si>
  <si>
    <t>P-0828</t>
    <phoneticPr fontId="1" type="noConversion"/>
  </si>
  <si>
    <t>P-0830</t>
    <phoneticPr fontId="1" type="noConversion"/>
  </si>
  <si>
    <t>P-0831</t>
    <phoneticPr fontId="1" type="noConversion"/>
  </si>
  <si>
    <t>P-0832</t>
    <phoneticPr fontId="1" type="noConversion"/>
  </si>
  <si>
    <t>P-0833</t>
    <phoneticPr fontId="1" type="noConversion"/>
  </si>
  <si>
    <t>P-0834</t>
    <phoneticPr fontId="1" type="noConversion"/>
  </si>
  <si>
    <t>P-0835</t>
    <phoneticPr fontId="1" type="noConversion"/>
  </si>
  <si>
    <t>P-0836</t>
    <phoneticPr fontId="1" type="noConversion"/>
  </si>
  <si>
    <t>P-0845</t>
    <phoneticPr fontId="1" type="noConversion"/>
  </si>
  <si>
    <t>P-0846</t>
    <phoneticPr fontId="1" type="noConversion"/>
  </si>
  <si>
    <t>P-0855</t>
    <phoneticPr fontId="1" type="noConversion"/>
  </si>
  <si>
    <t>P-0856</t>
    <phoneticPr fontId="1" type="noConversion"/>
  </si>
  <si>
    <t>P-0857</t>
    <phoneticPr fontId="1" type="noConversion"/>
  </si>
  <si>
    <t>P-0858</t>
    <phoneticPr fontId="1" type="noConversion"/>
  </si>
  <si>
    <t>P-0878</t>
    <phoneticPr fontId="1" type="noConversion"/>
  </si>
  <si>
    <t>P-0879</t>
    <phoneticPr fontId="1" type="noConversion"/>
  </si>
  <si>
    <t>P-0893</t>
    <phoneticPr fontId="1" type="noConversion"/>
  </si>
  <si>
    <t>P-0899</t>
    <phoneticPr fontId="1" type="noConversion"/>
  </si>
  <si>
    <t>P-0900</t>
    <phoneticPr fontId="1" type="noConversion"/>
  </si>
  <si>
    <t>P-0901</t>
    <phoneticPr fontId="1" type="noConversion"/>
  </si>
  <si>
    <t>P-0903</t>
    <phoneticPr fontId="1" type="noConversion"/>
  </si>
  <si>
    <t>P-0904</t>
    <phoneticPr fontId="1" type="noConversion"/>
  </si>
  <si>
    <t>P-0909</t>
    <phoneticPr fontId="1" type="noConversion"/>
  </si>
  <si>
    <t>P-0910</t>
    <phoneticPr fontId="1" type="noConversion"/>
  </si>
  <si>
    <t>P-0911</t>
    <phoneticPr fontId="1" type="noConversion"/>
  </si>
  <si>
    <t>P-0912</t>
    <phoneticPr fontId="1" type="noConversion"/>
  </si>
  <si>
    <t>P-0913</t>
    <phoneticPr fontId="1" type="noConversion"/>
  </si>
  <si>
    <t>P-0816</t>
    <phoneticPr fontId="1" type="noConversion"/>
  </si>
  <si>
    <t>P-0902</t>
    <phoneticPr fontId="1" type="noConversion"/>
  </si>
  <si>
    <t>P-0637</t>
    <phoneticPr fontId="1" type="noConversion"/>
  </si>
  <si>
    <t>P-0638</t>
    <phoneticPr fontId="1" type="noConversion"/>
  </si>
  <si>
    <t>P-0642</t>
    <phoneticPr fontId="1" type="noConversion"/>
  </si>
  <si>
    <t>P-0643</t>
    <phoneticPr fontId="1" type="noConversion"/>
  </si>
  <si>
    <t>P-0644</t>
    <phoneticPr fontId="1" type="noConversion"/>
  </si>
  <si>
    <t>P-0645</t>
    <phoneticPr fontId="1" type="noConversion"/>
  </si>
  <si>
    <t>P-0651</t>
    <phoneticPr fontId="1" type="noConversion"/>
  </si>
  <si>
    <t>P-0652</t>
    <phoneticPr fontId="1" type="noConversion"/>
  </si>
  <si>
    <t>P-0653</t>
    <phoneticPr fontId="1" type="noConversion"/>
  </si>
  <si>
    <t>P-0654</t>
    <phoneticPr fontId="1" type="noConversion"/>
  </si>
  <si>
    <t>P-0655</t>
    <phoneticPr fontId="1" type="noConversion"/>
  </si>
  <si>
    <t>P-0656</t>
    <phoneticPr fontId="1" type="noConversion"/>
  </si>
  <si>
    <t>P-0657</t>
    <phoneticPr fontId="1" type="noConversion"/>
  </si>
  <si>
    <t>P-0658</t>
    <phoneticPr fontId="1" type="noConversion"/>
  </si>
  <si>
    <t>P-0659</t>
    <phoneticPr fontId="1" type="noConversion"/>
  </si>
  <si>
    <t>P-0660</t>
    <phoneticPr fontId="1" type="noConversion"/>
  </si>
  <si>
    <t>P-0661</t>
    <phoneticPr fontId="1" type="noConversion"/>
  </si>
  <si>
    <t>P-0662</t>
    <phoneticPr fontId="1" type="noConversion"/>
  </si>
  <si>
    <t>P-0664</t>
    <phoneticPr fontId="1" type="noConversion"/>
  </si>
  <si>
    <t>P-0665</t>
    <phoneticPr fontId="1" type="noConversion"/>
  </si>
  <si>
    <t>P-0666</t>
    <phoneticPr fontId="1" type="noConversion"/>
  </si>
  <si>
    <t>P-0667</t>
    <phoneticPr fontId="1" type="noConversion"/>
  </si>
  <si>
    <t>P-0672</t>
    <phoneticPr fontId="1" type="noConversion"/>
  </si>
  <si>
    <t>P-0673</t>
    <phoneticPr fontId="1" type="noConversion"/>
  </si>
  <si>
    <t>P-0680</t>
    <phoneticPr fontId="1" type="noConversion"/>
  </si>
  <si>
    <t>P-0681</t>
    <phoneticPr fontId="1" type="noConversion"/>
  </si>
  <si>
    <t>P-0682</t>
    <phoneticPr fontId="1" type="noConversion"/>
  </si>
  <si>
    <t>P-0683</t>
    <phoneticPr fontId="1" type="noConversion"/>
  </si>
  <si>
    <t>P-0684</t>
    <phoneticPr fontId="1" type="noConversion"/>
  </si>
  <si>
    <t>P-0685</t>
    <phoneticPr fontId="1" type="noConversion"/>
  </si>
  <si>
    <t>P-0692</t>
    <phoneticPr fontId="1" type="noConversion"/>
  </si>
  <si>
    <t>P-0693</t>
    <phoneticPr fontId="1" type="noConversion"/>
  </si>
  <si>
    <t>P-0694</t>
    <phoneticPr fontId="1" type="noConversion"/>
  </si>
  <si>
    <t>P-0695</t>
    <phoneticPr fontId="1" type="noConversion"/>
  </si>
  <si>
    <t>P-0696</t>
    <phoneticPr fontId="1" type="noConversion"/>
  </si>
  <si>
    <t>P-0706</t>
    <phoneticPr fontId="1" type="noConversion"/>
  </si>
  <si>
    <t>P-0707</t>
    <phoneticPr fontId="1" type="noConversion"/>
  </si>
  <si>
    <t>P-0708</t>
    <phoneticPr fontId="1" type="noConversion"/>
  </si>
  <si>
    <t>P-0709</t>
    <phoneticPr fontId="1" type="noConversion"/>
  </si>
  <si>
    <t>P-0710</t>
    <phoneticPr fontId="1" type="noConversion"/>
  </si>
  <si>
    <t>P-0711</t>
    <phoneticPr fontId="1" type="noConversion"/>
  </si>
  <si>
    <t>P-0714</t>
    <phoneticPr fontId="1" type="noConversion"/>
  </si>
  <si>
    <t>P-0715</t>
    <phoneticPr fontId="1" type="noConversion"/>
  </si>
  <si>
    <t>P-0716</t>
    <phoneticPr fontId="1" type="noConversion"/>
  </si>
  <si>
    <t>P-0717</t>
    <phoneticPr fontId="1" type="noConversion"/>
  </si>
  <si>
    <t>P-0718</t>
    <phoneticPr fontId="1" type="noConversion"/>
  </si>
  <si>
    <t>P-0736</t>
    <phoneticPr fontId="1" type="noConversion"/>
  </si>
  <si>
    <t>P-0737</t>
    <phoneticPr fontId="1" type="noConversion"/>
  </si>
  <si>
    <t>P-738</t>
    <phoneticPr fontId="1" type="noConversion"/>
  </si>
  <si>
    <t>P-0739</t>
    <phoneticPr fontId="1" type="noConversion"/>
  </si>
  <si>
    <t>P-0740</t>
    <phoneticPr fontId="1" type="noConversion"/>
  </si>
  <si>
    <t>P-0741</t>
    <phoneticPr fontId="1" type="noConversion"/>
  </si>
  <si>
    <t>P-0742</t>
    <phoneticPr fontId="1" type="noConversion"/>
  </si>
  <si>
    <t>P-0751</t>
    <phoneticPr fontId="1" type="noConversion"/>
  </si>
  <si>
    <t>P-0752</t>
    <phoneticPr fontId="1" type="noConversion"/>
  </si>
  <si>
    <t>P-0755</t>
    <phoneticPr fontId="1" type="noConversion"/>
  </si>
  <si>
    <t>P-0756</t>
    <phoneticPr fontId="1" type="noConversion"/>
  </si>
  <si>
    <t>P-0757</t>
    <phoneticPr fontId="1" type="noConversion"/>
  </si>
  <si>
    <t>P-0557</t>
    <phoneticPr fontId="1" type="noConversion"/>
  </si>
  <si>
    <t>P-0558</t>
    <phoneticPr fontId="1" type="noConversion"/>
  </si>
  <si>
    <t>P-0560</t>
    <phoneticPr fontId="1" type="noConversion"/>
  </si>
  <si>
    <t>P-0561</t>
    <phoneticPr fontId="1" type="noConversion"/>
  </si>
  <si>
    <t>P-0562</t>
    <phoneticPr fontId="1" type="noConversion"/>
  </si>
  <si>
    <t>P-0563</t>
    <phoneticPr fontId="1" type="noConversion"/>
  </si>
  <si>
    <t>P-0564</t>
    <phoneticPr fontId="1" type="noConversion"/>
  </si>
  <si>
    <t>P-0565</t>
    <phoneticPr fontId="1" type="noConversion"/>
  </si>
  <si>
    <t>P-0566</t>
    <phoneticPr fontId="1" type="noConversion"/>
  </si>
  <si>
    <t>P-0567</t>
    <phoneticPr fontId="1" type="noConversion"/>
  </si>
  <si>
    <t>P-0568</t>
    <phoneticPr fontId="1" type="noConversion"/>
  </si>
  <si>
    <t>P-0569</t>
    <phoneticPr fontId="1" type="noConversion"/>
  </si>
  <si>
    <t>P-0570</t>
    <phoneticPr fontId="1" type="noConversion"/>
  </si>
  <si>
    <t>P-0571</t>
    <phoneticPr fontId="1" type="noConversion"/>
  </si>
  <si>
    <t>P-0572</t>
    <phoneticPr fontId="1" type="noConversion"/>
  </si>
  <si>
    <t>P-0573</t>
    <phoneticPr fontId="1" type="noConversion"/>
  </si>
  <si>
    <t>P-0574</t>
    <phoneticPr fontId="1" type="noConversion"/>
  </si>
  <si>
    <t>P-0575</t>
    <phoneticPr fontId="1" type="noConversion"/>
  </si>
  <si>
    <t>P-0576</t>
    <phoneticPr fontId="1" type="noConversion"/>
  </si>
  <si>
    <t>P-0577</t>
    <phoneticPr fontId="1" type="noConversion"/>
  </si>
  <si>
    <t>P-0582</t>
    <phoneticPr fontId="1" type="noConversion"/>
  </si>
  <si>
    <t>P-0583</t>
    <phoneticPr fontId="1" type="noConversion"/>
  </si>
  <si>
    <t>P-0588</t>
    <phoneticPr fontId="1" type="noConversion"/>
  </si>
  <si>
    <t>P-0591</t>
    <phoneticPr fontId="1" type="noConversion"/>
  </si>
  <si>
    <t>P-0592</t>
    <phoneticPr fontId="1" type="noConversion"/>
  </si>
  <si>
    <t>P-0593</t>
    <phoneticPr fontId="1" type="noConversion"/>
  </si>
  <si>
    <t>P-0587</t>
    <phoneticPr fontId="1" type="noConversion"/>
  </si>
  <si>
    <t>P-0586</t>
    <phoneticPr fontId="1" type="noConversion"/>
  </si>
  <si>
    <t>P-0594</t>
    <phoneticPr fontId="1" type="noConversion"/>
  </si>
  <si>
    <t>P-0596</t>
    <phoneticPr fontId="1" type="noConversion"/>
  </si>
  <si>
    <t>P-0597</t>
    <phoneticPr fontId="1" type="noConversion"/>
  </si>
  <si>
    <t>P-0598</t>
    <phoneticPr fontId="1" type="noConversion"/>
  </si>
  <si>
    <t>P-0600</t>
    <phoneticPr fontId="1" type="noConversion"/>
  </si>
  <si>
    <t>P-0601</t>
    <phoneticPr fontId="1" type="noConversion"/>
  </si>
  <si>
    <t>P-0602</t>
    <phoneticPr fontId="1" type="noConversion"/>
  </si>
  <si>
    <t>P-0603</t>
    <phoneticPr fontId="1" type="noConversion"/>
  </si>
  <si>
    <t>P-0604</t>
    <phoneticPr fontId="1" type="noConversion"/>
  </si>
  <si>
    <t>P-0609</t>
    <phoneticPr fontId="1" type="noConversion"/>
  </si>
  <si>
    <t>P-0610</t>
    <phoneticPr fontId="1" type="noConversion"/>
  </si>
  <si>
    <t>P-0611</t>
    <phoneticPr fontId="1" type="noConversion"/>
  </si>
  <si>
    <t>P-0612</t>
    <phoneticPr fontId="1" type="noConversion"/>
  </si>
  <si>
    <t>P-0613</t>
    <phoneticPr fontId="1" type="noConversion"/>
  </si>
  <si>
    <t>P-0614</t>
    <phoneticPr fontId="1" type="noConversion"/>
  </si>
  <si>
    <t>P-0615</t>
    <phoneticPr fontId="1" type="noConversion"/>
  </si>
  <si>
    <t>P-0616</t>
    <phoneticPr fontId="1" type="noConversion"/>
  </si>
  <si>
    <t>P-0617</t>
    <phoneticPr fontId="1" type="noConversion"/>
  </si>
  <si>
    <t>P-0618</t>
    <phoneticPr fontId="1" type="noConversion"/>
  </si>
  <si>
    <t>P-0619</t>
    <phoneticPr fontId="1" type="noConversion"/>
  </si>
  <si>
    <t>P-0622</t>
    <phoneticPr fontId="1" type="noConversion"/>
  </si>
  <si>
    <t>P-0623</t>
    <phoneticPr fontId="1" type="noConversion"/>
  </si>
  <si>
    <t>P-0624</t>
    <phoneticPr fontId="1" type="noConversion"/>
  </si>
  <si>
    <t>P-0625</t>
    <phoneticPr fontId="1" type="noConversion"/>
  </si>
  <si>
    <t>P-0626</t>
    <phoneticPr fontId="1" type="noConversion"/>
  </si>
  <si>
    <t>P-0627</t>
    <phoneticPr fontId="1" type="noConversion"/>
  </si>
  <si>
    <t>P-0630</t>
    <phoneticPr fontId="1" type="noConversion"/>
  </si>
  <si>
    <t>P-0631</t>
    <phoneticPr fontId="1" type="noConversion"/>
  </si>
  <si>
    <t>P-0634</t>
    <phoneticPr fontId="1" type="noConversion"/>
  </si>
  <si>
    <t>P-0635</t>
    <phoneticPr fontId="1" type="noConversion"/>
  </si>
  <si>
    <t>P-1031</t>
    <phoneticPr fontId="1" type="noConversion"/>
  </si>
  <si>
    <t>P-1083</t>
    <phoneticPr fontId="1" type="noConversion"/>
  </si>
  <si>
    <t>P-1086</t>
    <phoneticPr fontId="1" type="noConversion"/>
  </si>
  <si>
    <t>P-1087</t>
    <phoneticPr fontId="1" type="noConversion"/>
  </si>
  <si>
    <t>P-1017</t>
    <phoneticPr fontId="1" type="noConversion"/>
  </si>
  <si>
    <t>P-1019</t>
    <phoneticPr fontId="1" type="noConversion"/>
  </si>
  <si>
    <t>P-1028</t>
    <phoneticPr fontId="1" type="noConversion"/>
  </si>
  <si>
    <t>P-0976</t>
    <phoneticPr fontId="1" type="noConversion"/>
  </si>
  <si>
    <t>P-1027</t>
    <phoneticPr fontId="1" type="noConversion"/>
  </si>
  <si>
    <t>P-1030</t>
    <phoneticPr fontId="1" type="noConversion"/>
  </si>
  <si>
    <t>P-0988</t>
    <phoneticPr fontId="1" type="noConversion"/>
  </si>
  <si>
    <t>P-1236</t>
    <phoneticPr fontId="1" type="noConversion"/>
  </si>
  <si>
    <t>P-1272</t>
    <phoneticPr fontId="1" type="noConversion"/>
  </si>
  <si>
    <t>P-1265</t>
    <phoneticPr fontId="1" type="noConversion"/>
  </si>
  <si>
    <t>P-1140</t>
    <phoneticPr fontId="1" type="noConversion"/>
  </si>
  <si>
    <t>P-1268</t>
    <phoneticPr fontId="1" type="noConversion"/>
  </si>
  <si>
    <t>P-1266</t>
    <phoneticPr fontId="1" type="noConversion"/>
  </si>
  <si>
    <t>P-1121</t>
    <phoneticPr fontId="1" type="noConversion"/>
  </si>
  <si>
    <t>P-1306</t>
    <phoneticPr fontId="1" type="noConversion"/>
  </si>
  <si>
    <t>P-1275</t>
    <phoneticPr fontId="1" type="noConversion"/>
  </si>
  <si>
    <t>P-1305</t>
    <phoneticPr fontId="1" type="noConversion"/>
  </si>
  <si>
    <t>P-1239</t>
    <phoneticPr fontId="1" type="noConversion"/>
  </si>
  <si>
    <t>P-1118</t>
    <phoneticPr fontId="1" type="noConversion"/>
  </si>
  <si>
    <t>P-1309</t>
    <phoneticPr fontId="1" type="noConversion"/>
  </si>
  <si>
    <t>P-1267</t>
    <phoneticPr fontId="1" type="noConversion"/>
  </si>
  <si>
    <t>P-1238</t>
    <phoneticPr fontId="1" type="noConversion"/>
  </si>
  <si>
    <t>P-1264</t>
    <phoneticPr fontId="1" type="noConversion"/>
  </si>
  <si>
    <t>P-1235</t>
    <phoneticPr fontId="1" type="noConversion"/>
  </si>
  <si>
    <t>P-1120</t>
    <phoneticPr fontId="1" type="noConversion"/>
  </si>
  <si>
    <t>P-1143</t>
    <phoneticPr fontId="1" type="noConversion"/>
  </si>
  <si>
    <t>P-1273</t>
    <phoneticPr fontId="1" type="noConversion"/>
  </si>
  <si>
    <t>P-1139</t>
    <phoneticPr fontId="1" type="noConversion"/>
  </si>
  <si>
    <t>P-1270</t>
    <phoneticPr fontId="1" type="noConversion"/>
  </si>
  <si>
    <t>P-1119</t>
    <phoneticPr fontId="1" type="noConversion"/>
  </si>
  <si>
    <t>P-1307</t>
    <phoneticPr fontId="1" type="noConversion"/>
  </si>
  <si>
    <t>P-1142</t>
    <phoneticPr fontId="1" type="noConversion"/>
  </si>
  <si>
    <t>P-1234</t>
    <phoneticPr fontId="1" type="noConversion"/>
  </si>
  <si>
    <t>P-1308</t>
    <phoneticPr fontId="1" type="noConversion"/>
  </si>
  <si>
    <t>P-1237</t>
    <phoneticPr fontId="1" type="noConversion"/>
  </si>
  <si>
    <t>P-1141</t>
    <phoneticPr fontId="1" type="noConversion"/>
  </si>
  <si>
    <t>P-1144</t>
    <phoneticPr fontId="1" type="noConversion"/>
  </si>
  <si>
    <t>sampleID</t>
    <phoneticPr fontId="1" type="noConversion"/>
  </si>
  <si>
    <t>abs885</t>
    <phoneticPr fontId="1" type="noConversion"/>
  </si>
  <si>
    <t>Pug_L</t>
    <phoneticPr fontId="1" type="noConversion"/>
  </si>
  <si>
    <t>Pug</t>
    <phoneticPr fontId="1" type="noConversion"/>
  </si>
  <si>
    <t>P-1210</t>
    <phoneticPr fontId="1" type="noConversion"/>
  </si>
  <si>
    <t>P-1169</t>
    <phoneticPr fontId="1" type="noConversion"/>
  </si>
  <si>
    <t>P-1330</t>
    <phoneticPr fontId="1" type="noConversion"/>
  </si>
  <si>
    <t>P-1165</t>
    <phoneticPr fontId="1" type="noConversion"/>
  </si>
  <si>
    <t>P-1117</t>
    <phoneticPr fontId="1" type="noConversion"/>
  </si>
  <si>
    <t>P-1164</t>
    <phoneticPr fontId="1" type="noConversion"/>
  </si>
  <si>
    <t>P-1166</t>
    <phoneticPr fontId="1" type="noConversion"/>
  </si>
  <si>
    <t>P-1056</t>
    <phoneticPr fontId="1" type="noConversion"/>
  </si>
  <si>
    <t>P-1168</t>
    <phoneticPr fontId="1" type="noConversion"/>
  </si>
  <si>
    <t>P-1015</t>
    <phoneticPr fontId="1" type="noConversion"/>
  </si>
  <si>
    <t>P-1329</t>
    <phoneticPr fontId="1" type="noConversion"/>
  </si>
  <si>
    <t>P-1016</t>
    <phoneticPr fontId="1" type="noConversion"/>
  </si>
  <si>
    <t>P-1057</t>
    <phoneticPr fontId="1" type="noConversion"/>
  </si>
  <si>
    <t>P-1339</t>
    <phoneticPr fontId="1" type="noConversion"/>
  </si>
  <si>
    <t>P-1060</t>
    <phoneticPr fontId="1" type="noConversion"/>
  </si>
  <si>
    <t>P-1337</t>
    <phoneticPr fontId="1" type="noConversion"/>
  </si>
  <si>
    <t>P-1167</t>
    <phoneticPr fontId="1" type="noConversion"/>
  </si>
  <si>
    <t>P-1340</t>
    <phoneticPr fontId="1" type="noConversion"/>
  </si>
  <si>
    <t>P-1059</t>
    <phoneticPr fontId="1" type="noConversion"/>
  </si>
  <si>
    <t>P-1116</t>
    <phoneticPr fontId="1" type="noConversion"/>
  </si>
  <si>
    <t>P-1206</t>
    <phoneticPr fontId="1" type="noConversion"/>
  </si>
  <si>
    <t>P-1211</t>
    <phoneticPr fontId="1" type="noConversion"/>
  </si>
  <si>
    <t>P-1209</t>
    <phoneticPr fontId="1" type="noConversion"/>
  </si>
  <si>
    <t>P-1058</t>
    <phoneticPr fontId="1" type="noConversion"/>
  </si>
  <si>
    <t>P-1207</t>
    <phoneticPr fontId="1" type="noConversion"/>
  </si>
  <si>
    <t>P-1061</t>
    <phoneticPr fontId="1" type="noConversion"/>
  </si>
  <si>
    <t>P-1208</t>
    <phoneticPr fontId="1" type="noConversion"/>
  </si>
  <si>
    <t>P-1338</t>
    <phoneticPr fontId="1" type="noConversion"/>
  </si>
  <si>
    <t>P-1327</t>
    <phoneticPr fontId="1" type="noConversion"/>
  </si>
  <si>
    <t>P-1274</t>
    <phoneticPr fontId="1" type="noConversion"/>
  </si>
  <si>
    <t>P-1081</t>
    <phoneticPr fontId="1" type="noConversion"/>
  </si>
  <si>
    <t>P-0990</t>
    <phoneticPr fontId="1" type="noConversion"/>
  </si>
  <si>
    <t>P-0989</t>
    <phoneticPr fontId="1" type="noConversion"/>
  </si>
  <si>
    <t>P-0969</t>
    <phoneticPr fontId="1" type="noConversion"/>
  </si>
  <si>
    <t>P-0977</t>
    <phoneticPr fontId="1" type="noConversion"/>
  </si>
  <si>
    <t>P-0974</t>
    <phoneticPr fontId="1" type="noConversion"/>
  </si>
  <si>
    <t>P-1029</t>
    <phoneticPr fontId="1" type="noConversion"/>
  </si>
  <si>
    <t>P-1026</t>
    <phoneticPr fontId="1" type="noConversion"/>
  </si>
  <si>
    <t>P-1328</t>
    <phoneticPr fontId="1" type="noConversion"/>
  </si>
  <si>
    <t>P-1271</t>
    <phoneticPr fontId="1" type="noConversion"/>
  </si>
  <si>
    <t>P-0973</t>
    <phoneticPr fontId="1" type="noConversion"/>
  </si>
  <si>
    <t>P-1082</t>
    <phoneticPr fontId="1" type="noConversion"/>
  </si>
  <si>
    <t>P-1341</t>
    <phoneticPr fontId="1" type="noConversion"/>
  </si>
  <si>
    <t>P-1085</t>
    <phoneticPr fontId="1" type="noConversion"/>
  </si>
  <si>
    <t>P-0975</t>
    <phoneticPr fontId="1" type="noConversion"/>
  </si>
  <si>
    <t>P-1018</t>
    <phoneticPr fontId="1" type="noConversion"/>
  </si>
  <si>
    <t>P-1269</t>
    <phoneticPr fontId="1" type="noConversion"/>
  </si>
  <si>
    <t>P-1084</t>
    <phoneticPr fontId="1" type="noConversion"/>
  </si>
  <si>
    <t>P-0556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</si>
</sst>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4425678040245"/>
                  <c:y val="-0.0021143190434529"/>
                </c:manualLayout>
              </c:layout>
              <c:numFmt formatCode="General" sourceLinked="0"/>
            </c:trendlineLbl>
          </c:trendline>
          <c:xVal>
            <c:numRef>
              <c:f>'SC 11-7-14'!$B$1:$B$6</c:f>
              <c:numCache>
                <c:formatCode>General</c:formatCode>
                <c:ptCount val="6"/>
                <c:pt idx="0">
                  <c:v>0.085</c:v>
                </c:pt>
                <c:pt idx="1">
                  <c:v>0.079</c:v>
                </c:pt>
                <c:pt idx="2">
                  <c:v>0.182</c:v>
                </c:pt>
                <c:pt idx="3">
                  <c:v>0.478</c:v>
                </c:pt>
                <c:pt idx="4">
                  <c:v>0.755</c:v>
                </c:pt>
                <c:pt idx="5">
                  <c:v>1.351</c:v>
                </c:pt>
              </c:numCache>
            </c:numRef>
          </c:xVal>
          <c:yVal>
            <c:numRef>
              <c:f>'SC 11-7-14'!$A$1:$A$6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25.0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</c:numCache>
            </c:numRef>
          </c:yVal>
        </c:ser>
        <c:axId val="303122776"/>
        <c:axId val="303125816"/>
      </c:scatterChart>
      <c:valAx>
        <c:axId val="303122776"/>
        <c:scaling>
          <c:orientation val="minMax"/>
        </c:scaling>
        <c:axPos val="b"/>
        <c:numFmt formatCode="General" sourceLinked="1"/>
        <c:tickLblPos val="nextTo"/>
        <c:crossAx val="303125816"/>
        <c:crosses val="autoZero"/>
        <c:crossBetween val="midCat"/>
      </c:valAx>
      <c:valAx>
        <c:axId val="303125816"/>
        <c:scaling>
          <c:orientation val="minMax"/>
        </c:scaling>
        <c:axPos val="l"/>
        <c:numFmt formatCode="General" sourceLinked="1"/>
        <c:tickLblPos val="nextTo"/>
        <c:crossAx val="303122776"/>
        <c:crosses val="autoZero"/>
        <c:crossBetween val="midCat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7401334208224"/>
                  <c:y val="-0.0181076844561096"/>
                </c:manualLayout>
              </c:layout>
              <c:numFmt formatCode="General" sourceLinked="0"/>
            </c:trendlineLbl>
          </c:trendline>
          <c:xVal>
            <c:numRef>
              <c:f>'SC 2013_7'!$B$1:$B$7</c:f>
              <c:numCache>
                <c:formatCode>General</c:formatCode>
                <c:ptCount val="7"/>
                <c:pt idx="0">
                  <c:v>0.055</c:v>
                </c:pt>
                <c:pt idx="1">
                  <c:v>0.041</c:v>
                </c:pt>
                <c:pt idx="2">
                  <c:v>0.13</c:v>
                </c:pt>
                <c:pt idx="3">
                  <c:v>0.19</c:v>
                </c:pt>
                <c:pt idx="4">
                  <c:v>0.374</c:v>
                </c:pt>
                <c:pt idx="5">
                  <c:v>0.672</c:v>
                </c:pt>
                <c:pt idx="6">
                  <c:v>1.315</c:v>
                </c:pt>
              </c:numCache>
            </c:numRef>
          </c:xVal>
          <c:yVal>
            <c:numRef>
              <c:f>'SC 2013_7'!$A$1:$A$7</c:f>
              <c:numCache>
                <c:formatCode>General</c:formatCode>
                <c:ptCount val="7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25.0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</c:numCache>
            </c:numRef>
          </c:yVal>
        </c:ser>
        <c:axId val="475050568"/>
        <c:axId val="475152552"/>
      </c:scatterChart>
      <c:valAx>
        <c:axId val="475050568"/>
        <c:scaling>
          <c:orientation val="minMax"/>
        </c:scaling>
        <c:axPos val="b"/>
        <c:numFmt formatCode="General" sourceLinked="1"/>
        <c:tickLblPos val="nextTo"/>
        <c:crossAx val="475152552"/>
        <c:crosses val="autoZero"/>
        <c:crossBetween val="midCat"/>
      </c:valAx>
      <c:valAx>
        <c:axId val="475152552"/>
        <c:scaling>
          <c:orientation val="minMax"/>
        </c:scaling>
        <c:axPos val="l"/>
        <c:numFmt formatCode="General" sourceLinked="1"/>
        <c:tickLblPos val="nextTo"/>
        <c:crossAx val="475050568"/>
        <c:crosses val="autoZero"/>
        <c:crossBetween val="midCat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39520341207349"/>
                  <c:y val="0.000134878973461651"/>
                </c:manualLayout>
              </c:layout>
              <c:numFmt formatCode="General" sourceLinked="0"/>
            </c:trendlineLbl>
          </c:trendline>
          <c:xVal>
            <c:numRef>
              <c:f>'SC 11-14-14'!$B$1:$B$7</c:f>
              <c:numCache>
                <c:formatCode>General</c:formatCode>
                <c:ptCount val="7"/>
                <c:pt idx="0">
                  <c:v>0.02</c:v>
                </c:pt>
                <c:pt idx="1">
                  <c:v>0.067</c:v>
                </c:pt>
                <c:pt idx="2">
                  <c:v>0.07</c:v>
                </c:pt>
                <c:pt idx="3">
                  <c:v>0.206</c:v>
                </c:pt>
                <c:pt idx="4">
                  <c:v>0.352</c:v>
                </c:pt>
                <c:pt idx="5">
                  <c:v>0.749</c:v>
                </c:pt>
                <c:pt idx="6">
                  <c:v>1.473</c:v>
                </c:pt>
              </c:numCache>
            </c:numRef>
          </c:xVal>
          <c:yVal>
            <c:numRef>
              <c:f>'SC 11-14-14'!$A$1:$A$7</c:f>
              <c:numCache>
                <c:formatCode>General</c:formatCode>
                <c:ptCount val="7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25.0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</c:numCache>
            </c:numRef>
          </c:yVal>
        </c:ser>
        <c:axId val="303260248"/>
        <c:axId val="303263192"/>
      </c:scatterChart>
      <c:valAx>
        <c:axId val="303260248"/>
        <c:scaling>
          <c:orientation val="minMax"/>
        </c:scaling>
        <c:axPos val="b"/>
        <c:numFmt formatCode="General" sourceLinked="1"/>
        <c:tickLblPos val="nextTo"/>
        <c:crossAx val="303263192"/>
        <c:crosses val="autoZero"/>
        <c:crossBetween val="midCat"/>
      </c:valAx>
      <c:valAx>
        <c:axId val="303263192"/>
        <c:scaling>
          <c:orientation val="minMax"/>
        </c:scaling>
        <c:axPos val="l"/>
        <c:numFmt formatCode="General" sourceLinked="1"/>
        <c:tickLblPos val="nextTo"/>
        <c:crossAx val="303260248"/>
        <c:crosses val="autoZero"/>
        <c:crossBetween val="midCat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11738188976378"/>
                  <c:y val="0.00213400408282298"/>
                </c:manualLayout>
              </c:layout>
              <c:numFmt formatCode="General" sourceLinked="0"/>
            </c:trendlineLbl>
          </c:trendline>
          <c:xVal>
            <c:numRef>
              <c:f>'SC 12-5-14'!$B$1:$B$7</c:f>
              <c:numCache>
                <c:formatCode>General</c:formatCode>
                <c:ptCount val="7"/>
                <c:pt idx="0">
                  <c:v>0.013</c:v>
                </c:pt>
                <c:pt idx="1">
                  <c:v>0.044</c:v>
                </c:pt>
                <c:pt idx="2">
                  <c:v>0.091</c:v>
                </c:pt>
                <c:pt idx="3">
                  <c:v>0.206</c:v>
                </c:pt>
                <c:pt idx="4">
                  <c:v>0.359</c:v>
                </c:pt>
                <c:pt idx="5">
                  <c:v>0.657</c:v>
                </c:pt>
                <c:pt idx="6">
                  <c:v>1.281</c:v>
                </c:pt>
              </c:numCache>
            </c:numRef>
          </c:xVal>
          <c:yVal>
            <c:numRef>
              <c:f>'SC 12-5-14'!$A$1:$A$7</c:f>
              <c:numCache>
                <c:formatCode>General</c:formatCode>
                <c:ptCount val="7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25.0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</c:numCache>
            </c:numRef>
          </c:yVal>
        </c:ser>
        <c:axId val="260224104"/>
        <c:axId val="260227048"/>
      </c:scatterChart>
      <c:valAx>
        <c:axId val="260224104"/>
        <c:scaling>
          <c:orientation val="minMax"/>
        </c:scaling>
        <c:axPos val="b"/>
        <c:numFmt formatCode="General" sourceLinked="1"/>
        <c:tickLblPos val="nextTo"/>
        <c:crossAx val="260227048"/>
        <c:crosses val="autoZero"/>
        <c:crossBetween val="midCat"/>
      </c:valAx>
      <c:valAx>
        <c:axId val="260227048"/>
        <c:scaling>
          <c:orientation val="minMax"/>
        </c:scaling>
        <c:axPos val="l"/>
        <c:numFmt formatCode="General" sourceLinked="1"/>
        <c:tickLblPos val="nextTo"/>
        <c:crossAx val="260224104"/>
        <c:crosses val="autoZero"/>
        <c:crossBetween val="midCat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52541776027996"/>
                  <c:y val="-0.00452537182852143"/>
                </c:manualLayout>
              </c:layout>
              <c:numFmt formatCode="General" sourceLinked="0"/>
            </c:trendlineLbl>
          </c:trendline>
          <c:xVal>
            <c:numRef>
              <c:f>'SC 2013_1'!$B$1:$B$7</c:f>
              <c:numCache>
                <c:formatCode>General</c:formatCode>
                <c:ptCount val="7"/>
                <c:pt idx="0">
                  <c:v>0.027</c:v>
                </c:pt>
                <c:pt idx="1">
                  <c:v>0.059</c:v>
                </c:pt>
                <c:pt idx="2">
                  <c:v>0.087</c:v>
                </c:pt>
                <c:pt idx="3">
                  <c:v>0.148</c:v>
                </c:pt>
                <c:pt idx="4">
                  <c:v>0.355</c:v>
                </c:pt>
                <c:pt idx="5">
                  <c:v>0.607</c:v>
                </c:pt>
                <c:pt idx="6">
                  <c:v>1.22</c:v>
                </c:pt>
              </c:numCache>
            </c:numRef>
          </c:xVal>
          <c:yVal>
            <c:numRef>
              <c:f>'SC 2013_1'!$A$1:$A$7</c:f>
              <c:numCache>
                <c:formatCode>General</c:formatCode>
                <c:ptCount val="7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25.0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</c:numCache>
            </c:numRef>
          </c:yVal>
        </c:ser>
        <c:axId val="478152648"/>
        <c:axId val="304036664"/>
      </c:scatterChart>
      <c:valAx>
        <c:axId val="478152648"/>
        <c:scaling>
          <c:orientation val="minMax"/>
        </c:scaling>
        <c:axPos val="b"/>
        <c:numFmt formatCode="General" sourceLinked="1"/>
        <c:tickLblPos val="nextTo"/>
        <c:crossAx val="304036664"/>
        <c:crosses val="autoZero"/>
        <c:crossBetween val="midCat"/>
      </c:valAx>
      <c:valAx>
        <c:axId val="304036664"/>
        <c:scaling>
          <c:orientation val="minMax"/>
        </c:scaling>
        <c:axPos val="l"/>
        <c:numFmt formatCode="General" sourceLinked="1"/>
        <c:tickLblPos val="nextTo"/>
        <c:crossAx val="478152648"/>
        <c:crosses val="autoZero"/>
        <c:crossBetween val="midCat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80839676290464"/>
                  <c:y val="-0.013400408282298"/>
                </c:manualLayout>
              </c:layout>
              <c:numFmt formatCode="General" sourceLinked="0"/>
            </c:trendlineLbl>
          </c:trendline>
          <c:xVal>
            <c:numRef>
              <c:f>'SC 2013_2'!$B$1:$B$7</c:f>
              <c:numCache>
                <c:formatCode>General</c:formatCode>
                <c:ptCount val="7"/>
                <c:pt idx="0">
                  <c:v>0.012</c:v>
                </c:pt>
                <c:pt idx="1">
                  <c:v>0.089</c:v>
                </c:pt>
                <c:pt idx="2">
                  <c:v>0.096</c:v>
                </c:pt>
                <c:pt idx="3">
                  <c:v>0.219</c:v>
                </c:pt>
                <c:pt idx="4">
                  <c:v>0.331</c:v>
                </c:pt>
                <c:pt idx="5">
                  <c:v>0.679</c:v>
                </c:pt>
                <c:pt idx="6">
                  <c:v>1.27</c:v>
                </c:pt>
              </c:numCache>
            </c:numRef>
          </c:xVal>
          <c:yVal>
            <c:numRef>
              <c:f>'SC 2013_2'!$A$1:$A$7</c:f>
              <c:numCache>
                <c:formatCode>General</c:formatCode>
                <c:ptCount val="7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25.0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</c:numCache>
            </c:numRef>
          </c:yVal>
        </c:ser>
        <c:axId val="479224520"/>
        <c:axId val="479221928"/>
      </c:scatterChart>
      <c:valAx>
        <c:axId val="479224520"/>
        <c:scaling>
          <c:orientation val="minMax"/>
        </c:scaling>
        <c:axPos val="b"/>
        <c:numFmt formatCode="General" sourceLinked="1"/>
        <c:tickLblPos val="nextTo"/>
        <c:crossAx val="479221928"/>
        <c:crosses val="autoZero"/>
        <c:crossBetween val="midCat"/>
      </c:valAx>
      <c:valAx>
        <c:axId val="479221928"/>
        <c:scaling>
          <c:orientation val="minMax"/>
        </c:scaling>
        <c:axPos val="l"/>
        <c:numFmt formatCode="General" sourceLinked="1"/>
        <c:tickLblPos val="nextTo"/>
        <c:crossAx val="479224520"/>
        <c:crosses val="autoZero"/>
        <c:crossBetween val="midCat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98272309711286"/>
                  <c:y val="-0.0295377661125693"/>
                </c:manualLayout>
              </c:layout>
              <c:numFmt formatCode="General" sourceLinked="0"/>
            </c:trendlineLbl>
          </c:trendline>
          <c:xVal>
            <c:numRef>
              <c:f>SC2013_3!$B$1:$B$7</c:f>
              <c:numCache>
                <c:formatCode>General</c:formatCode>
                <c:ptCount val="7"/>
                <c:pt idx="0">
                  <c:v>-0.021</c:v>
                </c:pt>
                <c:pt idx="1">
                  <c:v>0.055</c:v>
                </c:pt>
                <c:pt idx="2">
                  <c:v>0.059</c:v>
                </c:pt>
                <c:pt idx="3">
                  <c:v>0.198</c:v>
                </c:pt>
                <c:pt idx="4">
                  <c:v>0.325</c:v>
                </c:pt>
                <c:pt idx="5">
                  <c:v>0.647</c:v>
                </c:pt>
                <c:pt idx="6">
                  <c:v>1.195</c:v>
                </c:pt>
              </c:numCache>
            </c:numRef>
          </c:xVal>
          <c:yVal>
            <c:numRef>
              <c:f>SC2013_3!$A$1:$A$7</c:f>
              <c:numCache>
                <c:formatCode>General</c:formatCode>
                <c:ptCount val="7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25.0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</c:numCache>
            </c:numRef>
          </c:yVal>
        </c:ser>
        <c:axId val="479950968"/>
        <c:axId val="479614632"/>
      </c:scatterChart>
      <c:valAx>
        <c:axId val="479950968"/>
        <c:scaling>
          <c:orientation val="minMax"/>
        </c:scaling>
        <c:axPos val="b"/>
        <c:numFmt formatCode="General" sourceLinked="1"/>
        <c:tickLblPos val="nextTo"/>
        <c:crossAx val="479614632"/>
        <c:crosses val="autoZero"/>
        <c:crossBetween val="midCat"/>
      </c:valAx>
      <c:valAx>
        <c:axId val="479614632"/>
        <c:scaling>
          <c:orientation val="minMax"/>
        </c:scaling>
        <c:axPos val="l"/>
        <c:numFmt formatCode="General" sourceLinked="1"/>
        <c:tickLblPos val="nextTo"/>
        <c:crossAx val="479950968"/>
        <c:crosses val="autoZero"/>
        <c:crossBetween val="midCat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4776334208224"/>
                  <c:y val="-0.0450313502478857"/>
                </c:manualLayout>
              </c:layout>
              <c:numFmt formatCode="General" sourceLinked="0"/>
            </c:trendlineLbl>
          </c:trendline>
          <c:xVal>
            <c:numRef>
              <c:f>'SC 2013_4'!$B$1:$B$7</c:f>
              <c:numCache>
                <c:formatCode>General</c:formatCode>
                <c:ptCount val="7"/>
                <c:pt idx="0">
                  <c:v>0.068</c:v>
                </c:pt>
                <c:pt idx="1">
                  <c:v>0.063</c:v>
                </c:pt>
                <c:pt idx="2">
                  <c:v>0.131</c:v>
                </c:pt>
                <c:pt idx="3">
                  <c:v>0.181</c:v>
                </c:pt>
                <c:pt idx="4">
                  <c:v>0.391</c:v>
                </c:pt>
                <c:pt idx="5">
                  <c:v>0.568</c:v>
                </c:pt>
                <c:pt idx="6">
                  <c:v>1.33</c:v>
                </c:pt>
              </c:numCache>
            </c:numRef>
          </c:xVal>
          <c:yVal>
            <c:numRef>
              <c:f>'SC 2013_4'!$A$1:$A$7</c:f>
              <c:numCache>
                <c:formatCode>General</c:formatCode>
                <c:ptCount val="7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25.0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</c:numCache>
            </c:numRef>
          </c:yVal>
        </c:ser>
        <c:axId val="470775112"/>
        <c:axId val="479791544"/>
      </c:scatterChart>
      <c:valAx>
        <c:axId val="470775112"/>
        <c:scaling>
          <c:orientation val="minMax"/>
        </c:scaling>
        <c:axPos val="b"/>
        <c:numFmt formatCode="General" sourceLinked="1"/>
        <c:tickLblPos val="nextTo"/>
        <c:crossAx val="479791544"/>
        <c:crosses val="autoZero"/>
        <c:crossBetween val="midCat"/>
      </c:valAx>
      <c:valAx>
        <c:axId val="479791544"/>
        <c:scaling>
          <c:orientation val="minMax"/>
        </c:scaling>
        <c:axPos val="l"/>
        <c:numFmt formatCode="General" sourceLinked="1"/>
        <c:tickLblPos val="nextTo"/>
        <c:crossAx val="470775112"/>
        <c:crosses val="autoZero"/>
        <c:crossBetween val="midCat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71183727034121"/>
                  <c:y val="0.00166739574219889"/>
                </c:manualLayout>
              </c:layout>
              <c:numFmt formatCode="General" sourceLinked="0"/>
            </c:trendlineLbl>
          </c:trendline>
          <c:xVal>
            <c:numRef>
              <c:f>'SC 2013_5'!$B$1:$B$7</c:f>
              <c:numCache>
                <c:formatCode>General</c:formatCode>
                <c:ptCount val="7"/>
                <c:pt idx="0">
                  <c:v>-0.039</c:v>
                </c:pt>
                <c:pt idx="1">
                  <c:v>0.011</c:v>
                </c:pt>
                <c:pt idx="2">
                  <c:v>0.029</c:v>
                </c:pt>
                <c:pt idx="3">
                  <c:v>0.148</c:v>
                </c:pt>
                <c:pt idx="4">
                  <c:v>0.277</c:v>
                </c:pt>
                <c:pt idx="5">
                  <c:v>0.628</c:v>
                </c:pt>
                <c:pt idx="6">
                  <c:v>1.158</c:v>
                </c:pt>
              </c:numCache>
            </c:numRef>
          </c:xVal>
          <c:yVal>
            <c:numRef>
              <c:f>'SC 2013_5'!$A$1:$A$7</c:f>
              <c:numCache>
                <c:formatCode>General</c:formatCode>
                <c:ptCount val="7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25.0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</c:numCache>
            </c:numRef>
          </c:yVal>
        </c:ser>
        <c:axId val="479909736"/>
        <c:axId val="479443448"/>
      </c:scatterChart>
      <c:valAx>
        <c:axId val="479909736"/>
        <c:scaling>
          <c:orientation val="minMax"/>
        </c:scaling>
        <c:axPos val="b"/>
        <c:numFmt formatCode="General" sourceLinked="1"/>
        <c:tickLblPos val="nextTo"/>
        <c:crossAx val="479443448"/>
        <c:crosses val="autoZero"/>
        <c:crossBetween val="midCat"/>
      </c:valAx>
      <c:valAx>
        <c:axId val="479443448"/>
        <c:scaling>
          <c:orientation val="minMax"/>
        </c:scaling>
        <c:axPos val="l"/>
        <c:numFmt formatCode="General" sourceLinked="1"/>
        <c:tickLblPos val="nextTo"/>
        <c:crossAx val="479909736"/>
        <c:crosses val="autoZero"/>
        <c:crossBetween val="midCat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33565398075241"/>
                  <c:y val="-0.00682232429279673"/>
                </c:manualLayout>
              </c:layout>
              <c:numFmt formatCode="General" sourceLinked="0"/>
            </c:trendlineLbl>
          </c:trendline>
          <c:xVal>
            <c:numRef>
              <c:f>'SC 2013_6'!$B$1:$B$7</c:f>
              <c:numCache>
                <c:formatCode>General</c:formatCode>
                <c:ptCount val="7"/>
                <c:pt idx="0">
                  <c:v>0.002</c:v>
                </c:pt>
                <c:pt idx="1">
                  <c:v>0.062</c:v>
                </c:pt>
                <c:pt idx="2">
                  <c:v>0.056</c:v>
                </c:pt>
                <c:pt idx="3">
                  <c:v>0.174</c:v>
                </c:pt>
                <c:pt idx="4">
                  <c:v>0.322</c:v>
                </c:pt>
                <c:pt idx="5">
                  <c:v>0.643</c:v>
                </c:pt>
                <c:pt idx="6">
                  <c:v>1.247</c:v>
                </c:pt>
              </c:numCache>
            </c:numRef>
          </c:xVal>
          <c:yVal>
            <c:numRef>
              <c:f>'SC 2013_6'!$A$1:$A$7</c:f>
              <c:numCache>
                <c:formatCode>General</c:formatCode>
                <c:ptCount val="7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25.0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</c:numCache>
            </c:numRef>
          </c:yVal>
        </c:ser>
        <c:axId val="479486072"/>
        <c:axId val="470179368"/>
      </c:scatterChart>
      <c:valAx>
        <c:axId val="479486072"/>
        <c:scaling>
          <c:orientation val="minMax"/>
        </c:scaling>
        <c:axPos val="b"/>
        <c:numFmt formatCode="General" sourceLinked="1"/>
        <c:tickLblPos val="nextTo"/>
        <c:crossAx val="470179368"/>
        <c:crosses val="autoZero"/>
        <c:crossBetween val="midCat"/>
      </c:valAx>
      <c:valAx>
        <c:axId val="470179368"/>
        <c:scaling>
          <c:orientation val="minMax"/>
        </c:scaling>
        <c:axPos val="l"/>
        <c:numFmt formatCode="General" sourceLinked="1"/>
        <c:tickLblPos val="nextTo"/>
        <c:crossAx val="479486072"/>
        <c:crosses val="autoZero"/>
        <c:crossBetween val="midCat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11</xdr:row>
      <xdr:rowOff>50800</xdr:rowOff>
    </xdr:from>
    <xdr:to>
      <xdr:col>9</xdr:col>
      <xdr:colOff>469900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11</xdr:row>
      <xdr:rowOff>50800</xdr:rowOff>
    </xdr:from>
    <xdr:to>
      <xdr:col>9</xdr:col>
      <xdr:colOff>469900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11</xdr:row>
      <xdr:rowOff>50800</xdr:rowOff>
    </xdr:from>
    <xdr:to>
      <xdr:col>9</xdr:col>
      <xdr:colOff>469900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11</xdr:row>
      <xdr:rowOff>50800</xdr:rowOff>
    </xdr:from>
    <xdr:to>
      <xdr:col>9</xdr:col>
      <xdr:colOff>469900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11</xdr:row>
      <xdr:rowOff>50800</xdr:rowOff>
    </xdr:from>
    <xdr:to>
      <xdr:col>9</xdr:col>
      <xdr:colOff>469900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11</xdr:row>
      <xdr:rowOff>50800</xdr:rowOff>
    </xdr:from>
    <xdr:to>
      <xdr:col>9</xdr:col>
      <xdr:colOff>469900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11</xdr:row>
      <xdr:rowOff>50800</xdr:rowOff>
    </xdr:from>
    <xdr:to>
      <xdr:col>9</xdr:col>
      <xdr:colOff>469900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11</xdr:row>
      <xdr:rowOff>50800</xdr:rowOff>
    </xdr:from>
    <xdr:to>
      <xdr:col>9</xdr:col>
      <xdr:colOff>469900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11</xdr:row>
      <xdr:rowOff>50800</xdr:rowOff>
    </xdr:from>
    <xdr:to>
      <xdr:col>9</xdr:col>
      <xdr:colOff>469900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11</xdr:row>
      <xdr:rowOff>50800</xdr:rowOff>
    </xdr:from>
    <xdr:to>
      <xdr:col>9</xdr:col>
      <xdr:colOff>469900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299"/>
  <sheetViews>
    <sheetView tabSelected="1" workbookViewId="0">
      <selection activeCell="F14" sqref="F14"/>
    </sheetView>
  </sheetViews>
  <sheetFormatPr baseColWidth="10" defaultRowHeight="13"/>
  <sheetData>
    <row r="1" spans="1:4">
      <c r="A1" t="s">
        <v>249</v>
      </c>
      <c r="B1" t="s">
        <v>250</v>
      </c>
      <c r="C1" t="s">
        <v>251</v>
      </c>
      <c r="D1" t="s">
        <v>252</v>
      </c>
    </row>
    <row r="2" spans="1:4">
      <c r="A2" t="s">
        <v>286</v>
      </c>
      <c r="B2">
        <v>0.26900000000000002</v>
      </c>
      <c r="C2">
        <f>158.7*B2-4.3884</f>
        <v>38.301900000000003</v>
      </c>
      <c r="D2">
        <f>C2*0.03</f>
        <v>1.149057</v>
      </c>
    </row>
    <row r="3" spans="1:4">
      <c r="A3" t="s">
        <v>293</v>
      </c>
      <c r="B3">
        <v>0.29199999999999998</v>
      </c>
      <c r="C3">
        <f>158.7*B3-4.3884</f>
        <v>41.951999999999998</v>
      </c>
      <c r="D3">
        <f>C3*0.03</f>
        <v>1.2585599999999999</v>
      </c>
    </row>
    <row r="4" spans="1:4">
      <c r="A4" t="s">
        <v>288</v>
      </c>
      <c r="B4">
        <v>0.52400000000000002</v>
      </c>
      <c r="C4">
        <f>158.7*B4-4.3884</f>
        <v>78.770399999999995</v>
      </c>
      <c r="D4">
        <f>C4*0.03</f>
        <v>2.3631119999999997</v>
      </c>
    </row>
    <row r="5" spans="1:4">
      <c r="A5" t="s">
        <v>297</v>
      </c>
      <c r="B5">
        <v>0.41</v>
      </c>
      <c r="C5">
        <f>158.7*B5-4.3884</f>
        <v>60.678599999999996</v>
      </c>
      <c r="D5">
        <f>C5*0.03</f>
        <v>1.8203579999999997</v>
      </c>
    </row>
    <row r="6" spans="1:4">
      <c r="A6" t="s">
        <v>215</v>
      </c>
      <c r="B6">
        <v>0.24099999999999999</v>
      </c>
      <c r="C6">
        <f>158.7*B6-4.3884</f>
        <v>33.8583</v>
      </c>
      <c r="D6">
        <f>C6*0.03</f>
        <v>1.015749</v>
      </c>
    </row>
    <row r="7" spans="1:4">
      <c r="A7" t="s">
        <v>287</v>
      </c>
      <c r="B7">
        <v>0.13700000000000001</v>
      </c>
      <c r="C7">
        <f>158.7*B7-4.3884</f>
        <v>17.3535</v>
      </c>
      <c r="D7">
        <f>C7*0.03</f>
        <v>0.52060499999999998</v>
      </c>
    </row>
    <row r="8" spans="1:4">
      <c r="A8" t="s">
        <v>218</v>
      </c>
      <c r="B8">
        <v>0.56499999999999995</v>
      </c>
      <c r="C8">
        <f>158.7*B8-4.3884</f>
        <v>85.277099999999976</v>
      </c>
      <c r="D8">
        <f>C8*0.03</f>
        <v>2.5583129999999992</v>
      </c>
    </row>
    <row r="9" spans="1:4">
      <c r="A9" t="s">
        <v>285</v>
      </c>
      <c r="B9">
        <v>0.36699999999999999</v>
      </c>
      <c r="C9">
        <f>158.7*B9-4.3884</f>
        <v>53.854499999999994</v>
      </c>
      <c r="D9">
        <f>C9*0.03</f>
        <v>1.6156349999999997</v>
      </c>
    </row>
    <row r="10" spans="1:4">
      <c r="A10" t="s">
        <v>284</v>
      </c>
      <c r="B10">
        <v>0.53300000000000003</v>
      </c>
      <c r="C10">
        <f>158.7*B10-4.3884</f>
        <v>80.198699999999988</v>
      </c>
      <c r="D10">
        <f>C10*0.03</f>
        <v>2.4059609999999996</v>
      </c>
    </row>
    <row r="11" spans="1:4">
      <c r="A11" t="s">
        <v>262</v>
      </c>
      <c r="B11">
        <v>0.13600000000000001</v>
      </c>
      <c r="C11">
        <f>(137.14*B11)-1.8259</f>
        <v>16.825139999999998</v>
      </c>
      <c r="D11">
        <f>C11*0.03</f>
        <v>0.50475419999999993</v>
      </c>
    </row>
    <row r="12" spans="1:4">
      <c r="A12" t="s">
        <v>264</v>
      </c>
      <c r="B12">
        <v>0.58599999999999997</v>
      </c>
      <c r="C12">
        <f>(137.14*B12)-1.8259</f>
        <v>78.538139999999984</v>
      </c>
      <c r="D12">
        <f>C12*0.03</f>
        <v>2.3561441999999992</v>
      </c>
    </row>
    <row r="13" spans="1:4">
      <c r="A13" t="s">
        <v>212</v>
      </c>
      <c r="B13">
        <v>0.253</v>
      </c>
      <c r="C13">
        <f>158.7*B13-4.3884</f>
        <v>35.762700000000002</v>
      </c>
      <c r="D13">
        <f>C13*0.03</f>
        <v>1.072881</v>
      </c>
    </row>
    <row r="14" spans="1:4">
      <c r="A14" t="s">
        <v>298</v>
      </c>
      <c r="B14">
        <v>0.38800000000000001</v>
      </c>
      <c r="C14">
        <f>158.7*B14-4.3884</f>
        <v>57.187199999999997</v>
      </c>
      <c r="D14">
        <f>C14*0.03</f>
        <v>1.7156159999999998</v>
      </c>
    </row>
    <row r="15" spans="1:4">
      <c r="A15" t="s">
        <v>213</v>
      </c>
      <c r="B15">
        <v>0.128</v>
      </c>
      <c r="C15">
        <f>158.7*B15-4.3884</f>
        <v>15.925199999999997</v>
      </c>
      <c r="D15">
        <f>C15*0.03</f>
        <v>0.4777559999999999</v>
      </c>
    </row>
    <row r="16" spans="1:4">
      <c r="A16" t="s">
        <v>290</v>
      </c>
      <c r="B16">
        <v>0.16200000000000001</v>
      </c>
      <c r="C16">
        <f>158.7*B16-4.3884</f>
        <v>21.320999999999998</v>
      </c>
      <c r="D16">
        <f>C16*0.03</f>
        <v>0.63962999999999992</v>
      </c>
    </row>
    <row r="17" spans="1:4">
      <c r="A17" t="s">
        <v>216</v>
      </c>
      <c r="B17">
        <v>0.56399999999999995</v>
      </c>
      <c r="C17">
        <f>158.7*B17-4.3884</f>
        <v>85.11839999999998</v>
      </c>
      <c r="D17">
        <f>C17*0.03</f>
        <v>2.5535519999999994</v>
      </c>
    </row>
    <row r="18" spans="1:4">
      <c r="A18" t="s">
        <v>214</v>
      </c>
      <c r="B18">
        <v>0.23</v>
      </c>
      <c r="C18">
        <f>158.7*B18-4.3884</f>
        <v>32.1126</v>
      </c>
      <c r="D18">
        <f>C18*0.03</f>
        <v>0.96337799999999996</v>
      </c>
    </row>
    <row r="19" spans="1:4">
      <c r="A19" t="s">
        <v>289</v>
      </c>
      <c r="B19">
        <v>0.40899999999999997</v>
      </c>
      <c r="C19">
        <f>158.7*B19-4.3884</f>
        <v>60.5199</v>
      </c>
      <c r="D19">
        <f>C19*0.03</f>
        <v>1.8155969999999999</v>
      </c>
    </row>
    <row r="20" spans="1:4">
      <c r="A20" t="s">
        <v>217</v>
      </c>
      <c r="B20">
        <v>0.30599999999999999</v>
      </c>
      <c r="C20">
        <f>158.7*B20-4.3884</f>
        <v>44.1738</v>
      </c>
      <c r="D20">
        <f>C20*0.03</f>
        <v>1.3252139999999999</v>
      </c>
    </row>
    <row r="21" spans="1:4">
      <c r="A21" t="s">
        <v>208</v>
      </c>
      <c r="B21">
        <v>0.11700000000000001</v>
      </c>
      <c r="C21">
        <f>158.7*B21-4.3884</f>
        <v>14.179499999999997</v>
      </c>
      <c r="D21">
        <f>C21*0.03</f>
        <v>0.4253849999999999</v>
      </c>
    </row>
    <row r="22" spans="1:4">
      <c r="A22" t="s">
        <v>260</v>
      </c>
      <c r="B22">
        <v>0.14599999999999999</v>
      </c>
      <c r="C22">
        <f>(137.14*B22)-1.8259</f>
        <v>18.196539999999995</v>
      </c>
      <c r="D22">
        <f>C22*0.03</f>
        <v>0.54589619999999983</v>
      </c>
    </row>
    <row r="23" spans="1:4">
      <c r="A23" t="s">
        <v>265</v>
      </c>
      <c r="B23">
        <v>0.64500000000000002</v>
      </c>
      <c r="C23">
        <f>(137.14*B23)-1.8259</f>
        <v>86.62939999999999</v>
      </c>
      <c r="D23">
        <f>C23*0.03</f>
        <v>2.5988819999999997</v>
      </c>
    </row>
    <row r="24" spans="1:4">
      <c r="A24" t="s">
        <v>276</v>
      </c>
      <c r="B24">
        <v>0.23499999999999999</v>
      </c>
      <c r="C24">
        <f>(137.14*B24)-1.8259</f>
        <v>30.401999999999997</v>
      </c>
      <c r="D24">
        <f>C24*0.03</f>
        <v>0.91205999999999987</v>
      </c>
    </row>
    <row r="25" spans="1:4">
      <c r="A25" t="s">
        <v>271</v>
      </c>
      <c r="B25">
        <v>0.53300000000000003</v>
      </c>
      <c r="C25">
        <f>(137.14*B25)-1.8259</f>
        <v>71.269719999999992</v>
      </c>
      <c r="D25">
        <f>C25*0.03</f>
        <v>2.1380915999999996</v>
      </c>
    </row>
    <row r="26" spans="1:4">
      <c r="A26" t="s">
        <v>267</v>
      </c>
      <c r="B26">
        <v>0.25800000000000001</v>
      </c>
      <c r="C26">
        <f>(137.14*B26)-1.8259</f>
        <v>33.556220000000003</v>
      </c>
      <c r="D26">
        <f>C26*0.03</f>
        <v>1.0066866000000001</v>
      </c>
    </row>
    <row r="27" spans="1:4">
      <c r="A27" t="s">
        <v>278</v>
      </c>
      <c r="B27">
        <v>0.13600000000000001</v>
      </c>
      <c r="C27">
        <f>(137.14*B27)-1.8259</f>
        <v>16.825139999999998</v>
      </c>
      <c r="D27">
        <f>C27*0.03</f>
        <v>0.50475419999999993</v>
      </c>
    </row>
    <row r="28" spans="1:4">
      <c r="A28" t="s">
        <v>283</v>
      </c>
      <c r="B28">
        <v>0.19700000000000001</v>
      </c>
      <c r="C28">
        <f>158.7*B28-4.3884</f>
        <v>26.875499999999999</v>
      </c>
      <c r="D28">
        <f>C28*0.03</f>
        <v>0.8062649999999999</v>
      </c>
    </row>
    <row r="29" spans="1:4">
      <c r="A29" t="s">
        <v>294</v>
      </c>
      <c r="B29">
        <v>0.61599999999999999</v>
      </c>
      <c r="C29">
        <f>158.7*B29-4.3884</f>
        <v>93.370799999999988</v>
      </c>
      <c r="D29">
        <f>C29*0.03</f>
        <v>2.8011239999999997</v>
      </c>
    </row>
    <row r="30" spans="1:4">
      <c r="A30" t="s">
        <v>209</v>
      </c>
      <c r="B30">
        <v>0.24</v>
      </c>
      <c r="C30">
        <f>158.7*B30-4.3884</f>
        <v>33.699599999999997</v>
      </c>
      <c r="D30">
        <f>C30*0.03</f>
        <v>1.0109879999999998</v>
      </c>
    </row>
    <row r="31" spans="1:4">
      <c r="A31" t="s">
        <v>300</v>
      </c>
      <c r="B31">
        <v>0.63200000000000001</v>
      </c>
      <c r="C31">
        <f>158.7*B31-4.3884</f>
        <v>95.91</v>
      </c>
      <c r="D31">
        <f>C31*0.03</f>
        <v>2.8773</v>
      </c>
    </row>
    <row r="32" spans="1:4">
      <c r="A32" t="s">
        <v>296</v>
      </c>
      <c r="B32">
        <v>0.26600000000000001</v>
      </c>
      <c r="C32">
        <f>158.7*B32-4.3884</f>
        <v>37.825800000000001</v>
      </c>
      <c r="D32">
        <f>C32*0.03</f>
        <v>1.1347739999999999</v>
      </c>
    </row>
    <row r="33" spans="1:4">
      <c r="A33" t="s">
        <v>210</v>
      </c>
      <c r="B33">
        <v>0.12</v>
      </c>
      <c r="C33">
        <f>158.7*B33-4.3884</f>
        <v>14.655599999999996</v>
      </c>
      <c r="D33">
        <f>C33*0.03</f>
        <v>0.43966799999999989</v>
      </c>
    </row>
    <row r="34" spans="1:4">
      <c r="A34" t="s">
        <v>211</v>
      </c>
      <c r="B34">
        <v>0.24399999999999999</v>
      </c>
      <c r="C34">
        <f>158.7*B34-4.3884</f>
        <v>34.334400000000002</v>
      </c>
      <c r="D34">
        <f>C34*0.03</f>
        <v>1.0300320000000001</v>
      </c>
    </row>
    <row r="35" spans="1:4">
      <c r="A35" t="s">
        <v>272</v>
      </c>
      <c r="B35">
        <v>0.22900000000000001</v>
      </c>
      <c r="C35">
        <f>(137.14*B35)-1.8259</f>
        <v>29.579159999999998</v>
      </c>
      <c r="D35">
        <f>C35*0.03</f>
        <v>0.88737479999999991</v>
      </c>
    </row>
    <row r="36" spans="1:4">
      <c r="A36" t="s">
        <v>257</v>
      </c>
      <c r="B36">
        <v>0.65100000000000002</v>
      </c>
      <c r="C36">
        <f>(137.14*B36)-1.8259</f>
        <v>87.452239999999989</v>
      </c>
      <c r="D36">
        <f>C36*0.03</f>
        <v>2.6235671999999997</v>
      </c>
    </row>
    <row r="37" spans="1:4">
      <c r="A37" t="s">
        <v>230</v>
      </c>
      <c r="B37">
        <v>0.157</v>
      </c>
      <c r="C37">
        <f>149.19*B37-7.8531</f>
        <v>15.56973</v>
      </c>
      <c r="D37">
        <f>C37*0.03</f>
        <v>0.4670919</v>
      </c>
    </row>
    <row r="38" spans="1:4">
      <c r="A38" t="s">
        <v>241</v>
      </c>
      <c r="B38">
        <v>0.59</v>
      </c>
      <c r="C38">
        <f>149.19*B38-7.8531</f>
        <v>80.168999999999997</v>
      </c>
      <c r="D38">
        <f>C38*0.03</f>
        <v>2.4050699999999998</v>
      </c>
    </row>
    <row r="39" spans="1:4">
      <c r="A39" t="s">
        <v>236</v>
      </c>
      <c r="B39">
        <v>0.39900000000000002</v>
      </c>
      <c r="C39">
        <f>149.19*B39-7.8531</f>
        <v>51.673710000000007</v>
      </c>
      <c r="D39">
        <f>C39*0.03</f>
        <v>1.5502113000000002</v>
      </c>
    </row>
    <row r="40" spans="1:4">
      <c r="A40" t="s">
        <v>225</v>
      </c>
      <c r="B40">
        <v>0.13200000000000001</v>
      </c>
      <c r="C40">
        <f>149.19*B40-7.8531</f>
        <v>11.839980000000001</v>
      </c>
      <c r="D40">
        <f>C40*0.03</f>
        <v>0.3551994</v>
      </c>
    </row>
    <row r="41" spans="1:4">
      <c r="A41" t="s">
        <v>239</v>
      </c>
      <c r="B41">
        <v>0.19700000000000001</v>
      </c>
      <c r="C41">
        <f>149.19*B41-7.8531</f>
        <v>21.537330000000001</v>
      </c>
      <c r="D41">
        <f>C41*0.03</f>
        <v>0.64611989999999997</v>
      </c>
    </row>
    <row r="42" spans="1:4">
      <c r="A42" t="s">
        <v>222</v>
      </c>
      <c r="B42">
        <v>0.61599999999999999</v>
      </c>
      <c r="C42">
        <f>149.19*B42-7.8531</f>
        <v>84.047939999999997</v>
      </c>
      <c r="D42">
        <f>C42*0.03</f>
        <v>2.5214382</v>
      </c>
    </row>
    <row r="43" spans="1:4">
      <c r="A43" t="s">
        <v>247</v>
      </c>
      <c r="B43">
        <v>0.188</v>
      </c>
      <c r="C43">
        <f>149.19*B43-7.8531</f>
        <v>20.194619999999997</v>
      </c>
      <c r="D43">
        <f>C43*0.03</f>
        <v>0.60583859999999989</v>
      </c>
    </row>
    <row r="44" spans="1:4">
      <c r="A44" t="s">
        <v>243</v>
      </c>
      <c r="B44">
        <v>0.57099999999999995</v>
      </c>
      <c r="C44">
        <f>149.19*B44-7.8531</f>
        <v>77.334389999999999</v>
      </c>
      <c r="D44">
        <f>C44*0.03</f>
        <v>2.3200316999999999</v>
      </c>
    </row>
    <row r="45" spans="1:4">
      <c r="A45" t="s">
        <v>237</v>
      </c>
      <c r="B45">
        <v>0.377</v>
      </c>
      <c r="C45">
        <f>149.19*B45-7.8531</f>
        <v>48.391530000000003</v>
      </c>
      <c r="D45">
        <f>C45*0.03</f>
        <v>1.4517459000000001</v>
      </c>
    </row>
    <row r="46" spans="1:4">
      <c r="A46" t="s">
        <v>248</v>
      </c>
      <c r="B46">
        <v>0.193</v>
      </c>
      <c r="C46">
        <f>149.19*B46-7.8531</f>
        <v>20.940569999999997</v>
      </c>
      <c r="D46">
        <f>C46*0.03</f>
        <v>0.62821709999999986</v>
      </c>
    </row>
    <row r="47" spans="1:4">
      <c r="A47" t="s">
        <v>258</v>
      </c>
      <c r="B47">
        <v>0.14199999999999999</v>
      </c>
      <c r="C47">
        <f>(137.14*B47)-1.8259</f>
        <v>17.647979999999997</v>
      </c>
      <c r="D47">
        <f>C47*0.03</f>
        <v>0.52943939999999989</v>
      </c>
    </row>
    <row r="48" spans="1:4">
      <c r="A48" t="s">
        <v>256</v>
      </c>
      <c r="B48">
        <v>0.57799999999999996</v>
      </c>
      <c r="C48">
        <f>(137.14*B48)-1.8259</f>
        <v>77.44101999999998</v>
      </c>
      <c r="D48">
        <f>C48*0.03</f>
        <v>2.3232305999999991</v>
      </c>
    </row>
    <row r="49" spans="1:4">
      <c r="A49" t="s">
        <v>259</v>
      </c>
      <c r="B49">
        <v>0.20899999999999999</v>
      </c>
      <c r="C49">
        <f>(137.14*B49)-1.8259</f>
        <v>26.836359999999996</v>
      </c>
      <c r="D49">
        <f>C49*0.03</f>
        <v>0.80509079999999988</v>
      </c>
    </row>
    <row r="50" spans="1:4">
      <c r="A50" t="s">
        <v>269</v>
      </c>
      <c r="B50">
        <v>0.48299999999999998</v>
      </c>
      <c r="C50">
        <f>(137.14*B50)-1.8259</f>
        <v>64.412719999999993</v>
      </c>
      <c r="D50">
        <f>C50*0.03</f>
        <v>1.9323815999999998</v>
      </c>
    </row>
    <row r="51" spans="1:4">
      <c r="A51" t="s">
        <v>261</v>
      </c>
      <c r="B51">
        <v>0.20200000000000001</v>
      </c>
      <c r="C51">
        <f>(137.14*B51)-1.8259</f>
        <v>25.876379999999997</v>
      </c>
      <c r="D51">
        <f>C51*0.03</f>
        <v>0.77629139999999985</v>
      </c>
    </row>
    <row r="52" spans="1:4">
      <c r="A52" t="s">
        <v>254</v>
      </c>
      <c r="B52">
        <v>0.10299999999999999</v>
      </c>
      <c r="C52">
        <f>(137.14*B52)-1.8259</f>
        <v>12.299519999999998</v>
      </c>
      <c r="D52">
        <f>C52*0.03</f>
        <v>0.36898559999999991</v>
      </c>
    </row>
    <row r="53" spans="1:4">
      <c r="A53" t="s">
        <v>273</v>
      </c>
      <c r="B53">
        <v>0.183</v>
      </c>
      <c r="C53">
        <f>(137.14*B53)-1.8259</f>
        <v>23.270719999999997</v>
      </c>
      <c r="D53">
        <f>C53*0.03</f>
        <v>0.6981215999999999</v>
      </c>
    </row>
    <row r="54" spans="1:4">
      <c r="A54" t="s">
        <v>277</v>
      </c>
      <c r="B54">
        <v>0.71499999999999997</v>
      </c>
      <c r="C54">
        <f>(137.14*B54)-1.8259</f>
        <v>96.229199999999977</v>
      </c>
      <c r="D54">
        <f>C54*0.03</f>
        <v>2.8868759999999991</v>
      </c>
    </row>
    <row r="55" spans="1:4">
      <c r="A55" t="s">
        <v>279</v>
      </c>
      <c r="B55">
        <v>0.35799999999999998</v>
      </c>
      <c r="C55">
        <f>(137.14*B55)-1.8259</f>
        <v>47.270219999999995</v>
      </c>
      <c r="D55">
        <f>C55*0.03</f>
        <v>1.4181065999999998</v>
      </c>
    </row>
    <row r="56" spans="1:4">
      <c r="A56" t="s">
        <v>275</v>
      </c>
      <c r="B56">
        <v>0.496</v>
      </c>
      <c r="C56">
        <f>(137.14*B56)-1.8259</f>
        <v>66.195539999999994</v>
      </c>
      <c r="D56">
        <f>C56*0.03</f>
        <v>1.9858661999999998</v>
      </c>
    </row>
    <row r="57" spans="1:4">
      <c r="A57" t="s">
        <v>253</v>
      </c>
      <c r="B57">
        <v>0.24399999999999999</v>
      </c>
      <c r="C57">
        <f>(137.14*B57)-1.8259</f>
        <v>31.636259999999996</v>
      </c>
      <c r="D57">
        <f>C57*0.03</f>
        <v>0.94908779999999981</v>
      </c>
    </row>
    <row r="58" spans="1:4">
      <c r="A58" t="s">
        <v>274</v>
      </c>
      <c r="B58">
        <v>0.185</v>
      </c>
      <c r="C58">
        <f>(137.14*B58)-1.8259</f>
        <v>23.544999999999998</v>
      </c>
      <c r="D58">
        <f>C58*0.03</f>
        <v>0.70634999999999992</v>
      </c>
    </row>
    <row r="59" spans="1:4">
      <c r="A59" t="s">
        <v>244</v>
      </c>
      <c r="B59">
        <v>0.126</v>
      </c>
      <c r="C59">
        <f>149.19*B59-7.8531</f>
        <v>10.944839999999999</v>
      </c>
      <c r="D59">
        <f>C59*0.03</f>
        <v>0.32834519999999995</v>
      </c>
    </row>
    <row r="60" spans="1:4">
      <c r="A60" t="s">
        <v>235</v>
      </c>
      <c r="B60">
        <v>0.7</v>
      </c>
      <c r="C60">
        <f>149.19*B60-7.8531</f>
        <v>96.579899999999995</v>
      </c>
      <c r="D60">
        <f>C60*0.03</f>
        <v>2.8973969999999998</v>
      </c>
    </row>
    <row r="61" spans="1:4">
      <c r="A61" t="s">
        <v>219</v>
      </c>
      <c r="B61">
        <v>0.23</v>
      </c>
      <c r="C61">
        <f>149.19*B61-7.8531</f>
        <v>26.460600000000003</v>
      </c>
      <c r="D61">
        <f>C61*0.03</f>
        <v>0.79381800000000002</v>
      </c>
    </row>
    <row r="62" spans="1:4">
      <c r="A62" t="s">
        <v>246</v>
      </c>
      <c r="B62">
        <v>0.56100000000000005</v>
      </c>
      <c r="C62">
        <f>149.19*B62-7.8531</f>
        <v>75.842490000000012</v>
      </c>
      <c r="D62">
        <f>C62*0.03</f>
        <v>2.2752747000000002</v>
      </c>
    </row>
    <row r="63" spans="1:4">
      <c r="A63" t="s">
        <v>233</v>
      </c>
      <c r="B63">
        <v>0.24099999999999999</v>
      </c>
      <c r="C63">
        <f>149.19*B63-7.8531</f>
        <v>28.101689999999994</v>
      </c>
      <c r="D63">
        <f>C63*0.03</f>
        <v>0.84305069999999982</v>
      </c>
    </row>
    <row r="64" spans="1:4">
      <c r="A64" t="s">
        <v>229</v>
      </c>
      <c r="B64">
        <v>0.16900000000000001</v>
      </c>
      <c r="C64">
        <f>149.19*B64-7.8531</f>
        <v>17.360009999999999</v>
      </c>
      <c r="D64">
        <f>C64*0.03</f>
        <v>0.52080029999999999</v>
      </c>
    </row>
    <row r="65" spans="1:4">
      <c r="A65" t="s">
        <v>234</v>
      </c>
      <c r="B65">
        <v>0.16500000000000001</v>
      </c>
      <c r="C65">
        <f>149.19*B65-7.8531</f>
        <v>16.763249999999999</v>
      </c>
      <c r="D65">
        <f>C65*0.03</f>
        <v>0.5028975</v>
      </c>
    </row>
    <row r="66" spans="1:4">
      <c r="A66" t="s">
        <v>221</v>
      </c>
      <c r="B66">
        <v>0.66100000000000003</v>
      </c>
      <c r="C66">
        <f>149.19*B66-7.8531</f>
        <v>90.761490000000009</v>
      </c>
      <c r="D66">
        <f>C66*0.03</f>
        <v>2.7228447</v>
      </c>
    </row>
    <row r="67" spans="1:4">
      <c r="A67" t="s">
        <v>224</v>
      </c>
      <c r="B67">
        <v>0.19400000000000001</v>
      </c>
      <c r="C67">
        <f>149.19*B67-7.8531</f>
        <v>21.089759999999998</v>
      </c>
      <c r="D67">
        <f>C67*0.03</f>
        <v>0.63269279999999994</v>
      </c>
    </row>
    <row r="68" spans="1:4">
      <c r="A68" t="s">
        <v>232</v>
      </c>
      <c r="B68">
        <v>0.61199999999999999</v>
      </c>
      <c r="C68">
        <f>149.19*B68-7.8531</f>
        <v>83.451179999999994</v>
      </c>
      <c r="D68">
        <f>C68*0.03</f>
        <v>2.5035353999999996</v>
      </c>
    </row>
    <row r="69" spans="1:4">
      <c r="A69" t="s">
        <v>223</v>
      </c>
      <c r="B69">
        <v>0.17399999999999999</v>
      </c>
      <c r="C69">
        <f>149.19*B69-7.8531</f>
        <v>18.105959999999996</v>
      </c>
      <c r="D69">
        <f>C69*0.03</f>
        <v>0.54317879999999985</v>
      </c>
    </row>
    <row r="70" spans="1:4">
      <c r="A70" t="s">
        <v>299</v>
      </c>
      <c r="B70">
        <v>0.70199999999999996</v>
      </c>
      <c r="C70">
        <f>158.7*B70-4.3884</f>
        <v>107.01899999999998</v>
      </c>
      <c r="D70">
        <f>C70*0.03</f>
        <v>3.2105699999999993</v>
      </c>
    </row>
    <row r="71" spans="1:4">
      <c r="A71" t="s">
        <v>240</v>
      </c>
      <c r="B71">
        <v>0.189</v>
      </c>
      <c r="C71">
        <f>149.19*B71-7.8531</f>
        <v>20.343809999999998</v>
      </c>
      <c r="D71">
        <f>C71*0.03</f>
        <v>0.61031429999999987</v>
      </c>
    </row>
    <row r="72" spans="1:4">
      <c r="A72" t="s">
        <v>292</v>
      </c>
      <c r="B72">
        <v>0.52</v>
      </c>
      <c r="C72">
        <f>158.7*B72-4.3884</f>
        <v>78.135599999999997</v>
      </c>
      <c r="D72">
        <f>C72*0.03</f>
        <v>2.3440679999999996</v>
      </c>
    </row>
    <row r="73" spans="1:4">
      <c r="A73" t="s">
        <v>220</v>
      </c>
      <c r="B73">
        <v>0.24</v>
      </c>
      <c r="C73">
        <f>149.19*B73-7.8531</f>
        <v>27.952499999999997</v>
      </c>
      <c r="D73">
        <f>C73*0.03</f>
        <v>0.83857499999999985</v>
      </c>
    </row>
    <row r="74" spans="1:4">
      <c r="A74" t="s">
        <v>238</v>
      </c>
      <c r="B74">
        <v>0.53800000000000003</v>
      </c>
      <c r="C74">
        <f>149.19*B74-7.8531</f>
        <v>72.411120000000011</v>
      </c>
      <c r="D74">
        <f>C74*0.03</f>
        <v>2.1723336000000004</v>
      </c>
    </row>
    <row r="75" spans="1:4">
      <c r="A75" t="s">
        <v>282</v>
      </c>
      <c r="B75">
        <v>0.65500000000000003</v>
      </c>
      <c r="C75">
        <f>158.7*B75-4.3884</f>
        <v>99.560099999999991</v>
      </c>
      <c r="D75">
        <f>C75*0.03</f>
        <v>2.9868029999999997</v>
      </c>
    </row>
    <row r="76" spans="1:4">
      <c r="A76" t="s">
        <v>227</v>
      </c>
      <c r="B76">
        <v>0.193</v>
      </c>
      <c r="C76">
        <f>149.19*B76-7.8531</f>
        <v>20.940569999999997</v>
      </c>
      <c r="D76">
        <f>C76*0.03</f>
        <v>0.62821709999999986</v>
      </c>
    </row>
    <row r="77" spans="1:4">
      <c r="A77" t="s">
        <v>228</v>
      </c>
      <c r="B77">
        <v>0.16300000000000001</v>
      </c>
      <c r="C77">
        <f>149.19*B77-7.8531</f>
        <v>16.464869999999998</v>
      </c>
      <c r="D77">
        <f>C77*0.03</f>
        <v>0.49394609999999989</v>
      </c>
    </row>
    <row r="78" spans="1:4">
      <c r="A78" t="s">
        <v>226</v>
      </c>
      <c r="B78">
        <v>0.60299999999999998</v>
      </c>
      <c r="C78">
        <f>149.19*B78-7.8531</f>
        <v>82.108469999999997</v>
      </c>
      <c r="D78">
        <f>C78*0.03</f>
        <v>2.4632540999999999</v>
      </c>
    </row>
    <row r="79" spans="1:4">
      <c r="A79" t="s">
        <v>242</v>
      </c>
      <c r="B79">
        <v>0.24199999999999999</v>
      </c>
      <c r="C79">
        <f>149.19*B79-7.8531</f>
        <v>28.250879999999999</v>
      </c>
      <c r="D79">
        <f>C79*0.03</f>
        <v>0.8475263999999999</v>
      </c>
    </row>
    <row r="80" spans="1:4">
      <c r="A80" t="s">
        <v>245</v>
      </c>
      <c r="B80">
        <v>0.39400000000000002</v>
      </c>
      <c r="C80">
        <f>149.19*B80-7.8531</f>
        <v>50.927760000000006</v>
      </c>
      <c r="D80">
        <f>C80*0.03</f>
        <v>1.5278328000000001</v>
      </c>
    </row>
    <row r="81" spans="1:4">
      <c r="A81" t="s">
        <v>231</v>
      </c>
      <c r="B81">
        <v>0.33800000000000002</v>
      </c>
      <c r="C81">
        <f>149.19*B81-7.8531</f>
        <v>42.573120000000003</v>
      </c>
      <c r="D81">
        <f>C81*0.03</f>
        <v>1.2771936000000002</v>
      </c>
    </row>
    <row r="82" spans="1:4">
      <c r="A82" t="s">
        <v>281</v>
      </c>
      <c r="B82">
        <v>0.63500000000000001</v>
      </c>
      <c r="C82">
        <f>158.7*B82-4.3884</f>
        <v>96.386099999999985</v>
      </c>
      <c r="D82">
        <f>C82*0.03</f>
        <v>2.8915829999999993</v>
      </c>
    </row>
    <row r="83" spans="1:4">
      <c r="A83" t="s">
        <v>291</v>
      </c>
      <c r="B83">
        <v>0.23899999999999999</v>
      </c>
      <c r="C83">
        <f>158.7*B83-4.3884</f>
        <v>33.540900000000001</v>
      </c>
      <c r="D83">
        <f>C83*0.03</f>
        <v>1.006227</v>
      </c>
    </row>
    <row r="84" spans="1:4">
      <c r="A84" t="s">
        <v>263</v>
      </c>
      <c r="B84">
        <v>0.54200000000000004</v>
      </c>
      <c r="C84">
        <f>(137.14*B84)-1.8259</f>
        <v>72.503979999999999</v>
      </c>
      <c r="D84">
        <f>C84*0.03</f>
        <v>2.1751193999999998</v>
      </c>
    </row>
    <row r="85" spans="1:4">
      <c r="A85" t="s">
        <v>255</v>
      </c>
      <c r="B85">
        <v>0.52400000000000002</v>
      </c>
      <c r="C85">
        <f>(137.14*B85)-1.8259</f>
        <v>70.035459999999986</v>
      </c>
      <c r="D85">
        <f>C85*0.03</f>
        <v>2.1010637999999995</v>
      </c>
    </row>
    <row r="86" spans="1:4">
      <c r="A86" t="s">
        <v>268</v>
      </c>
      <c r="B86">
        <v>0.248</v>
      </c>
      <c r="C86">
        <f>(137.14*B86)-1.8259</f>
        <v>32.184820000000002</v>
      </c>
      <c r="D86">
        <f>C86*0.03</f>
        <v>0.96554459999999998</v>
      </c>
    </row>
    <row r="87" spans="1:4">
      <c r="A87" t="s">
        <v>280</v>
      </c>
      <c r="B87">
        <v>0.79</v>
      </c>
      <c r="C87">
        <f>(137.14*B87)-1.8259</f>
        <v>106.51469999999999</v>
      </c>
      <c r="D87">
        <f>C87*0.03</f>
        <v>3.1954409999999998</v>
      </c>
    </row>
    <row r="88" spans="1:4">
      <c r="A88" t="s">
        <v>266</v>
      </c>
      <c r="B88">
        <v>0.216</v>
      </c>
      <c r="C88">
        <f>(137.14*B88)-1.8259</f>
        <v>27.796339999999997</v>
      </c>
      <c r="D88">
        <f>C88*0.03</f>
        <v>0.83389019999999991</v>
      </c>
    </row>
    <row r="89" spans="1:4">
      <c r="A89" t="s">
        <v>270</v>
      </c>
      <c r="B89">
        <v>0.51500000000000001</v>
      </c>
      <c r="C89">
        <f>(137.14*B89)-1.8259</f>
        <v>68.801199999999994</v>
      </c>
      <c r="D89">
        <f>C89*0.03</f>
        <v>2.0640359999999998</v>
      </c>
    </row>
    <row r="90" spans="1:4">
      <c r="A90" t="s">
        <v>295</v>
      </c>
      <c r="B90">
        <v>0.61499999999999999</v>
      </c>
      <c r="C90">
        <f>158.7*B90-4.3884</f>
        <v>93.212099999999992</v>
      </c>
      <c r="D90">
        <f>C90*0.03</f>
        <v>2.7963629999999995</v>
      </c>
    </row>
    <row r="91" spans="1:4">
      <c r="A91" t="s">
        <v>301</v>
      </c>
      <c r="B91">
        <v>0.374</v>
      </c>
      <c r="C91">
        <f>158.7*B91-4.3884</f>
        <v>54.965399999999995</v>
      </c>
      <c r="D91">
        <f>C91*0.03</f>
        <v>1.6489619999999998</v>
      </c>
    </row>
    <row r="92" spans="1:4">
      <c r="A92" t="s">
        <v>150</v>
      </c>
      <c r="B92">
        <v>0.55900000000000005</v>
      </c>
      <c r="C92">
        <f>(167.5*B92)-4.1794</f>
        <v>89.453100000000006</v>
      </c>
      <c r="D92">
        <f t="shared" ref="D92:D155" si="0">C92*0.03</f>
        <v>2.6835930000000001</v>
      </c>
    </row>
    <row r="93" spans="1:4">
      <c r="A93" t="s">
        <v>151</v>
      </c>
      <c r="B93">
        <v>0.51200000000000001</v>
      </c>
      <c r="C93">
        <f t="shared" ref="C93:C111" si="1">(167.5*B93)-4.1794</f>
        <v>81.580600000000004</v>
      </c>
      <c r="D93">
        <f t="shared" si="0"/>
        <v>2.4474179999999999</v>
      </c>
    </row>
    <row r="94" spans="1:4">
      <c r="A94" t="s">
        <v>152</v>
      </c>
      <c r="B94">
        <v>0.189</v>
      </c>
      <c r="C94">
        <f t="shared" si="1"/>
        <v>27.478099999999998</v>
      </c>
      <c r="D94">
        <f t="shared" si="0"/>
        <v>0.82434299999999994</v>
      </c>
    </row>
    <row r="95" spans="1:4">
      <c r="A95" t="s">
        <v>153</v>
      </c>
      <c r="B95">
        <v>0.58899999999999997</v>
      </c>
      <c r="C95">
        <f t="shared" si="1"/>
        <v>94.478099999999998</v>
      </c>
      <c r="D95">
        <f t="shared" si="0"/>
        <v>2.8343429999999996</v>
      </c>
    </row>
    <row r="96" spans="1:4">
      <c r="A96" t="s">
        <v>154</v>
      </c>
      <c r="B96">
        <v>0.502</v>
      </c>
      <c r="C96">
        <f t="shared" si="1"/>
        <v>79.905599999999993</v>
      </c>
      <c r="D96">
        <f t="shared" si="0"/>
        <v>2.3971679999999997</v>
      </c>
    </row>
    <row r="97" spans="1:4">
      <c r="A97" t="s">
        <v>155</v>
      </c>
      <c r="B97">
        <v>0.46800000000000003</v>
      </c>
      <c r="C97">
        <f t="shared" si="1"/>
        <v>74.210599999999999</v>
      </c>
      <c r="D97">
        <f t="shared" si="0"/>
        <v>2.226318</v>
      </c>
    </row>
    <row r="98" spans="1:4">
      <c r="A98" t="s">
        <v>156</v>
      </c>
      <c r="B98">
        <v>0.83</v>
      </c>
      <c r="C98">
        <f t="shared" si="1"/>
        <v>134.84560000000002</v>
      </c>
      <c r="D98">
        <f t="shared" si="0"/>
        <v>4.0453680000000007</v>
      </c>
    </row>
    <row r="99" spans="1:4">
      <c r="A99" t="s">
        <v>157</v>
      </c>
      <c r="B99">
        <v>0.26700000000000002</v>
      </c>
      <c r="C99">
        <f t="shared" si="1"/>
        <v>40.543100000000003</v>
      </c>
      <c r="D99">
        <f t="shared" si="0"/>
        <v>1.2162930000000001</v>
      </c>
    </row>
    <row r="100" spans="1:4">
      <c r="A100" t="s">
        <v>158</v>
      </c>
      <c r="B100">
        <v>0.28199999999999997</v>
      </c>
      <c r="C100">
        <f t="shared" si="1"/>
        <v>43.055599999999991</v>
      </c>
      <c r="D100">
        <f t="shared" si="0"/>
        <v>1.2916679999999996</v>
      </c>
    </row>
    <row r="101" spans="1:4">
      <c r="A101" t="s">
        <v>159</v>
      </c>
      <c r="B101">
        <v>0.46</v>
      </c>
      <c r="C101">
        <f t="shared" si="1"/>
        <v>72.870599999999996</v>
      </c>
      <c r="D101">
        <f t="shared" si="0"/>
        <v>2.186118</v>
      </c>
    </row>
    <row r="102" spans="1:4">
      <c r="A102" t="s">
        <v>160</v>
      </c>
      <c r="B102">
        <v>0.70299999999999996</v>
      </c>
      <c r="C102">
        <f t="shared" si="1"/>
        <v>113.5731</v>
      </c>
      <c r="D102">
        <f t="shared" si="0"/>
        <v>3.4071929999999999</v>
      </c>
    </row>
    <row r="103" spans="1:4">
      <c r="A103" t="s">
        <v>161</v>
      </c>
      <c r="B103">
        <v>0.50700000000000001</v>
      </c>
      <c r="C103">
        <f t="shared" si="1"/>
        <v>80.743099999999998</v>
      </c>
      <c r="D103">
        <f t="shared" si="0"/>
        <v>2.4222929999999998</v>
      </c>
    </row>
    <row r="104" spans="1:4">
      <c r="A104" t="s">
        <v>162</v>
      </c>
      <c r="B104">
        <v>0.36099999999999999</v>
      </c>
      <c r="C104">
        <f t="shared" si="1"/>
        <v>56.2881</v>
      </c>
      <c r="D104">
        <f t="shared" si="0"/>
        <v>1.6886429999999999</v>
      </c>
    </row>
    <row r="105" spans="1:4">
      <c r="A105" t="s">
        <v>163</v>
      </c>
      <c r="B105">
        <v>0.43</v>
      </c>
      <c r="C105">
        <f t="shared" si="1"/>
        <v>67.845600000000005</v>
      </c>
      <c r="D105">
        <f t="shared" si="0"/>
        <v>2.0353680000000001</v>
      </c>
    </row>
    <row r="106" spans="1:4">
      <c r="A106" t="s">
        <v>164</v>
      </c>
      <c r="B106">
        <v>0.126</v>
      </c>
      <c r="C106">
        <f t="shared" si="1"/>
        <v>16.925599999999999</v>
      </c>
      <c r="D106">
        <f t="shared" si="0"/>
        <v>0.507768</v>
      </c>
    </row>
    <row r="107" spans="1:4">
      <c r="A107" t="s">
        <v>165</v>
      </c>
      <c r="B107">
        <v>0.54400000000000004</v>
      </c>
      <c r="C107">
        <f t="shared" si="1"/>
        <v>86.940600000000003</v>
      </c>
      <c r="D107">
        <f t="shared" si="0"/>
        <v>2.6082179999999999</v>
      </c>
    </row>
    <row r="108" spans="1:4">
      <c r="A108" t="s">
        <v>166</v>
      </c>
      <c r="B108">
        <v>0.879</v>
      </c>
      <c r="C108">
        <f t="shared" si="1"/>
        <v>143.0531</v>
      </c>
      <c r="D108">
        <f t="shared" si="0"/>
        <v>4.2915929999999998</v>
      </c>
    </row>
    <row r="109" spans="1:4">
      <c r="A109" t="s">
        <v>167</v>
      </c>
      <c r="B109">
        <v>0.55200000000000005</v>
      </c>
      <c r="C109">
        <f t="shared" si="1"/>
        <v>88.280600000000007</v>
      </c>
      <c r="D109">
        <f t="shared" si="0"/>
        <v>2.6484179999999999</v>
      </c>
    </row>
    <row r="110" spans="1:4">
      <c r="A110" t="s">
        <v>168</v>
      </c>
      <c r="B110">
        <v>0.124</v>
      </c>
      <c r="C110">
        <f t="shared" si="1"/>
        <v>16.590599999999998</v>
      </c>
      <c r="D110">
        <f t="shared" si="0"/>
        <v>0.49771799999999994</v>
      </c>
    </row>
    <row r="111" spans="1:4">
      <c r="A111" t="s">
        <v>169</v>
      </c>
      <c r="B111">
        <v>0.249</v>
      </c>
      <c r="C111">
        <f>(161.2*B111)-6.3733</f>
        <v>33.765499999999996</v>
      </c>
      <c r="D111">
        <f t="shared" si="0"/>
        <v>1.0129649999999999</v>
      </c>
    </row>
    <row r="112" spans="1:4">
      <c r="A112" t="s">
        <v>170</v>
      </c>
      <c r="B112">
        <v>1.024</v>
      </c>
      <c r="C112">
        <f t="shared" ref="C112:C138" si="2">(161.2*B112)-6.3733</f>
        <v>158.69549999999998</v>
      </c>
      <c r="D112">
        <f t="shared" si="0"/>
        <v>4.760864999999999</v>
      </c>
    </row>
    <row r="113" spans="1:4">
      <c r="A113" t="s">
        <v>171</v>
      </c>
      <c r="B113">
        <v>0.67300000000000004</v>
      </c>
      <c r="C113">
        <f t="shared" si="2"/>
        <v>102.1143</v>
      </c>
      <c r="D113">
        <f t="shared" si="0"/>
        <v>3.0634289999999997</v>
      </c>
    </row>
    <row r="114" spans="1:4">
      <c r="A114" t="s">
        <v>177</v>
      </c>
      <c r="B114">
        <v>0.154</v>
      </c>
      <c r="C114">
        <f t="shared" si="2"/>
        <v>18.451499999999996</v>
      </c>
      <c r="D114">
        <f t="shared" si="0"/>
        <v>0.55354499999999984</v>
      </c>
    </row>
    <row r="115" spans="1:4">
      <c r="A115" t="s">
        <v>176</v>
      </c>
      <c r="B115">
        <v>0.32300000000000001</v>
      </c>
      <c r="C115">
        <f t="shared" si="2"/>
        <v>45.694299999999998</v>
      </c>
      <c r="D115">
        <f t="shared" si="0"/>
        <v>1.3708289999999999</v>
      </c>
    </row>
    <row r="116" spans="1:4">
      <c r="A116" t="s">
        <v>172</v>
      </c>
      <c r="B116">
        <v>0.52400000000000002</v>
      </c>
      <c r="C116">
        <f t="shared" si="2"/>
        <v>78.095500000000001</v>
      </c>
      <c r="D116">
        <f t="shared" si="0"/>
        <v>2.3428649999999998</v>
      </c>
    </row>
    <row r="117" spans="1:4">
      <c r="A117" t="s">
        <v>173</v>
      </c>
      <c r="B117">
        <v>0.33400000000000002</v>
      </c>
      <c r="C117">
        <f t="shared" si="2"/>
        <v>47.467500000000001</v>
      </c>
      <c r="D117">
        <f t="shared" si="0"/>
        <v>1.4240249999999999</v>
      </c>
    </row>
    <row r="118" spans="1:4">
      <c r="A118" t="s">
        <v>174</v>
      </c>
      <c r="B118">
        <v>0.16500000000000001</v>
      </c>
      <c r="C118">
        <f t="shared" si="2"/>
        <v>20.224699999999999</v>
      </c>
      <c r="D118">
        <f t="shared" si="0"/>
        <v>0.60674099999999997</v>
      </c>
    </row>
    <row r="119" spans="1:4">
      <c r="A119" t="s">
        <v>175</v>
      </c>
      <c r="B119">
        <v>0.379</v>
      </c>
      <c r="C119">
        <f t="shared" si="2"/>
        <v>54.721499999999999</v>
      </c>
      <c r="D119">
        <f t="shared" si="0"/>
        <v>1.6416449999999998</v>
      </c>
    </row>
    <row r="120" spans="1:4">
      <c r="A120" t="s">
        <v>178</v>
      </c>
      <c r="B120">
        <v>0.35699999999999998</v>
      </c>
      <c r="C120">
        <f t="shared" si="2"/>
        <v>51.175099999999993</v>
      </c>
      <c r="D120">
        <f t="shared" si="0"/>
        <v>1.5352529999999998</v>
      </c>
    </row>
    <row r="121" spans="1:4">
      <c r="A121" t="s">
        <v>179</v>
      </c>
      <c r="B121">
        <v>1.492</v>
      </c>
      <c r="C121">
        <f t="shared" si="2"/>
        <v>234.13709999999998</v>
      </c>
      <c r="D121">
        <f t="shared" si="0"/>
        <v>7.0241129999999989</v>
      </c>
    </row>
    <row r="122" spans="1:4">
      <c r="A122" t="s">
        <v>180</v>
      </c>
      <c r="B122">
        <v>0.35899999999999999</v>
      </c>
      <c r="C122">
        <f t="shared" si="2"/>
        <v>51.497499999999995</v>
      </c>
      <c r="D122">
        <f t="shared" si="0"/>
        <v>1.5449249999999999</v>
      </c>
    </row>
    <row r="123" spans="1:4">
      <c r="A123" t="s">
        <v>181</v>
      </c>
      <c r="B123">
        <v>0.17100000000000001</v>
      </c>
      <c r="C123">
        <f t="shared" si="2"/>
        <v>21.1919</v>
      </c>
      <c r="D123">
        <f t="shared" si="0"/>
        <v>0.63575700000000002</v>
      </c>
    </row>
    <row r="124" spans="1:4">
      <c r="A124" t="s">
        <v>182</v>
      </c>
      <c r="B124">
        <v>0.98299999999999998</v>
      </c>
      <c r="C124">
        <f t="shared" si="2"/>
        <v>152.08629999999999</v>
      </c>
      <c r="D124">
        <f t="shared" si="0"/>
        <v>4.562589</v>
      </c>
    </row>
    <row r="125" spans="1:4">
      <c r="A125" t="s">
        <v>183</v>
      </c>
      <c r="B125">
        <v>0.38100000000000001</v>
      </c>
      <c r="C125">
        <f t="shared" si="2"/>
        <v>55.043899999999994</v>
      </c>
      <c r="D125">
        <f t="shared" si="0"/>
        <v>1.6513169999999997</v>
      </c>
    </row>
    <row r="126" spans="1:4">
      <c r="A126" t="s">
        <v>184</v>
      </c>
      <c r="B126">
        <v>0.151</v>
      </c>
      <c r="C126">
        <f t="shared" si="2"/>
        <v>17.967899999999997</v>
      </c>
      <c r="D126">
        <f t="shared" si="0"/>
        <v>0.53903699999999988</v>
      </c>
    </row>
    <row r="127" spans="1:4">
      <c r="A127" t="s">
        <v>185</v>
      </c>
      <c r="B127">
        <v>0.19400000000000001</v>
      </c>
      <c r="C127">
        <f t="shared" si="2"/>
        <v>24.8995</v>
      </c>
      <c r="D127">
        <f t="shared" si="0"/>
        <v>0.74698500000000001</v>
      </c>
    </row>
    <row r="128" spans="1:4">
      <c r="A128" t="s">
        <v>186</v>
      </c>
      <c r="B128">
        <v>0.443</v>
      </c>
      <c r="C128">
        <f t="shared" si="2"/>
        <v>65.038299999999992</v>
      </c>
      <c r="D128">
        <f t="shared" si="0"/>
        <v>1.9511489999999998</v>
      </c>
    </row>
    <row r="129" spans="1:4">
      <c r="A129" t="s">
        <v>187</v>
      </c>
      <c r="B129">
        <v>0.61099999999999999</v>
      </c>
      <c r="C129">
        <f t="shared" si="2"/>
        <v>92.119899999999987</v>
      </c>
      <c r="D129">
        <f t="shared" si="0"/>
        <v>2.7635969999999994</v>
      </c>
    </row>
    <row r="130" spans="1:4">
      <c r="A130" t="s">
        <v>188</v>
      </c>
      <c r="B130">
        <v>0.27400000000000002</v>
      </c>
      <c r="C130">
        <f t="shared" si="2"/>
        <v>37.795499999999997</v>
      </c>
      <c r="D130">
        <f t="shared" si="0"/>
        <v>1.1338649999999999</v>
      </c>
    </row>
    <row r="131" spans="1:4">
      <c r="A131" t="s">
        <v>189</v>
      </c>
      <c r="B131">
        <v>1.1160000000000001</v>
      </c>
      <c r="C131">
        <f t="shared" si="2"/>
        <v>173.52590000000001</v>
      </c>
      <c r="D131">
        <f t="shared" si="0"/>
        <v>5.2057770000000003</v>
      </c>
    </row>
    <row r="132" spans="1:4">
      <c r="A132" t="s">
        <v>190</v>
      </c>
      <c r="B132">
        <v>0.28199999999999997</v>
      </c>
      <c r="C132">
        <f t="shared" si="2"/>
        <v>39.08509999999999</v>
      </c>
      <c r="D132">
        <f t="shared" si="0"/>
        <v>1.1725529999999997</v>
      </c>
    </row>
    <row r="133" spans="1:4">
      <c r="A133" t="s">
        <v>191</v>
      </c>
      <c r="B133">
        <v>0.312</v>
      </c>
      <c r="C133">
        <f t="shared" si="2"/>
        <v>43.921099999999996</v>
      </c>
      <c r="D133">
        <f t="shared" si="0"/>
        <v>1.3176329999999998</v>
      </c>
    </row>
    <row r="134" spans="1:4">
      <c r="A134" t="s">
        <v>192</v>
      </c>
      <c r="B134">
        <v>0.20200000000000001</v>
      </c>
      <c r="C134">
        <f t="shared" si="2"/>
        <v>26.189099999999996</v>
      </c>
      <c r="D134">
        <f t="shared" si="0"/>
        <v>0.78567299999999984</v>
      </c>
    </row>
    <row r="135" spans="1:4">
      <c r="A135" t="s">
        <v>193</v>
      </c>
      <c r="B135">
        <v>0.27700000000000002</v>
      </c>
      <c r="C135">
        <f t="shared" si="2"/>
        <v>38.2791</v>
      </c>
      <c r="D135">
        <f t="shared" si="0"/>
        <v>1.1483729999999999</v>
      </c>
    </row>
    <row r="136" spans="1:4">
      <c r="A136" t="s">
        <v>194</v>
      </c>
      <c r="B136">
        <v>0.29599999999999999</v>
      </c>
      <c r="C136">
        <f t="shared" si="2"/>
        <v>41.341899999999995</v>
      </c>
      <c r="D136">
        <f t="shared" si="0"/>
        <v>1.2402569999999997</v>
      </c>
    </row>
    <row r="137" spans="1:4">
      <c r="A137" t="s">
        <v>195</v>
      </c>
      <c r="B137">
        <v>0.17100000000000001</v>
      </c>
      <c r="C137">
        <f t="shared" si="2"/>
        <v>21.1919</v>
      </c>
      <c r="D137">
        <f t="shared" si="0"/>
        <v>0.63575700000000002</v>
      </c>
    </row>
    <row r="138" spans="1:4">
      <c r="A138" t="s">
        <v>196</v>
      </c>
      <c r="B138">
        <v>0.104</v>
      </c>
      <c r="C138">
        <f>(166.32*B138)-2.6866</f>
        <v>14.610679999999997</v>
      </c>
      <c r="D138">
        <f t="shared" si="0"/>
        <v>0.43832039999999989</v>
      </c>
    </row>
    <row r="139" spans="1:4">
      <c r="A139" t="s">
        <v>197</v>
      </c>
      <c r="B139">
        <v>0.11</v>
      </c>
      <c r="C139">
        <f t="shared" ref="C139:C167" si="3">(166.32*B139)-2.6866</f>
        <v>15.608599999999997</v>
      </c>
      <c r="D139">
        <f t="shared" si="0"/>
        <v>0.4682579999999999</v>
      </c>
    </row>
    <row r="140" spans="1:4">
      <c r="A140" t="s">
        <v>198</v>
      </c>
      <c r="B140">
        <v>0.30299999999999999</v>
      </c>
      <c r="C140">
        <f t="shared" si="3"/>
        <v>47.708359999999999</v>
      </c>
      <c r="D140">
        <f t="shared" si="0"/>
        <v>1.4312507999999999</v>
      </c>
    </row>
    <row r="141" spans="1:4">
      <c r="A141" t="s">
        <v>199</v>
      </c>
      <c r="B141">
        <v>0.104</v>
      </c>
      <c r="C141">
        <f t="shared" si="3"/>
        <v>14.610679999999997</v>
      </c>
      <c r="D141">
        <f t="shared" si="0"/>
        <v>0.43832039999999989</v>
      </c>
    </row>
    <row r="142" spans="1:4">
      <c r="A142" t="s">
        <v>200</v>
      </c>
      <c r="B142">
        <v>0.111</v>
      </c>
      <c r="C142">
        <f t="shared" si="3"/>
        <v>15.77492</v>
      </c>
      <c r="D142">
        <f t="shared" si="0"/>
        <v>0.47324759999999999</v>
      </c>
    </row>
    <row r="143" spans="1:4">
      <c r="A143" t="s">
        <v>201</v>
      </c>
      <c r="B143">
        <v>0.51600000000000001</v>
      </c>
      <c r="C143">
        <f t="shared" si="3"/>
        <v>83.134519999999995</v>
      </c>
      <c r="D143">
        <f t="shared" si="0"/>
        <v>2.4940355999999997</v>
      </c>
    </row>
    <row r="144" spans="1:4">
      <c r="A144" t="s">
        <v>202</v>
      </c>
      <c r="B144">
        <v>0.28100000000000003</v>
      </c>
      <c r="C144">
        <f t="shared" si="3"/>
        <v>44.049320000000002</v>
      </c>
      <c r="D144">
        <f t="shared" si="0"/>
        <v>1.3214796</v>
      </c>
    </row>
    <row r="145" spans="1:4">
      <c r="A145" t="s">
        <v>203</v>
      </c>
      <c r="B145">
        <v>0.25600000000000001</v>
      </c>
      <c r="C145">
        <f t="shared" si="3"/>
        <v>39.89132</v>
      </c>
      <c r="D145">
        <f t="shared" si="0"/>
        <v>1.1967395999999999</v>
      </c>
    </row>
    <row r="146" spans="1:4">
      <c r="A146" t="s">
        <v>204</v>
      </c>
      <c r="B146">
        <v>0.14799999999999999</v>
      </c>
      <c r="C146">
        <f t="shared" si="3"/>
        <v>21.92876</v>
      </c>
      <c r="D146">
        <f t="shared" si="0"/>
        <v>0.65786279999999997</v>
      </c>
    </row>
    <row r="147" spans="1:4">
      <c r="A147" t="s">
        <v>205</v>
      </c>
      <c r="B147">
        <v>0.14699999999999999</v>
      </c>
      <c r="C147">
        <f t="shared" si="3"/>
        <v>21.762439999999998</v>
      </c>
      <c r="D147">
        <f t="shared" si="0"/>
        <v>0.65287319999999993</v>
      </c>
    </row>
    <row r="148" spans="1:4">
      <c r="A148" t="s">
        <v>206</v>
      </c>
      <c r="B148">
        <v>0.48699999999999999</v>
      </c>
      <c r="C148">
        <f t="shared" si="3"/>
        <v>78.311239999999998</v>
      </c>
      <c r="D148">
        <f t="shared" si="0"/>
        <v>2.3493371999999999</v>
      </c>
    </row>
    <row r="149" spans="1:4">
      <c r="A149" t="s">
        <v>207</v>
      </c>
      <c r="B149">
        <v>0.93799999999999994</v>
      </c>
      <c r="C149">
        <f t="shared" si="3"/>
        <v>153.32155999999998</v>
      </c>
      <c r="D149">
        <f t="shared" si="0"/>
        <v>4.5996467999999995</v>
      </c>
    </row>
    <row r="150" spans="1:4">
      <c r="A150" t="s">
        <v>92</v>
      </c>
      <c r="B150">
        <v>0.25</v>
      </c>
      <c r="C150">
        <f t="shared" si="3"/>
        <v>38.8934</v>
      </c>
      <c r="D150">
        <f t="shared" si="0"/>
        <v>1.1668019999999999</v>
      </c>
    </row>
    <row r="151" spans="1:4">
      <c r="A151" t="s">
        <v>93</v>
      </c>
      <c r="B151">
        <v>0.318</v>
      </c>
      <c r="C151">
        <f t="shared" si="3"/>
        <v>50.203159999999997</v>
      </c>
      <c r="D151">
        <f t="shared" si="0"/>
        <v>1.5060947999999998</v>
      </c>
    </row>
    <row r="152" spans="1:4">
      <c r="A152" t="s">
        <v>94</v>
      </c>
      <c r="B152">
        <v>0.217</v>
      </c>
      <c r="C152">
        <f t="shared" si="3"/>
        <v>33.40484</v>
      </c>
      <c r="D152">
        <f t="shared" si="0"/>
        <v>1.0021452</v>
      </c>
    </row>
    <row r="153" spans="1:4">
      <c r="A153" t="s">
        <v>95</v>
      </c>
      <c r="B153">
        <v>0.29699999999999999</v>
      </c>
      <c r="C153">
        <f t="shared" si="3"/>
        <v>46.710439999999998</v>
      </c>
      <c r="D153">
        <f t="shared" si="0"/>
        <v>1.4013131999999999</v>
      </c>
    </row>
    <row r="154" spans="1:4">
      <c r="A154" t="s">
        <v>96</v>
      </c>
      <c r="B154">
        <v>0.318</v>
      </c>
      <c r="C154">
        <f t="shared" si="3"/>
        <v>50.203159999999997</v>
      </c>
      <c r="D154">
        <f t="shared" si="0"/>
        <v>1.5060947999999998</v>
      </c>
    </row>
    <row r="155" spans="1:4">
      <c r="A155" t="s">
        <v>97</v>
      </c>
      <c r="B155">
        <v>1.302</v>
      </c>
      <c r="C155">
        <f t="shared" si="3"/>
        <v>213.86204000000001</v>
      </c>
      <c r="D155">
        <f t="shared" si="0"/>
        <v>6.4158612000000002</v>
      </c>
    </row>
    <row r="156" spans="1:4">
      <c r="A156" t="s">
        <v>98</v>
      </c>
      <c r="B156">
        <v>0.32700000000000001</v>
      </c>
      <c r="C156">
        <f t="shared" si="3"/>
        <v>51.700040000000001</v>
      </c>
      <c r="D156">
        <f t="shared" ref="D156:D219" si="4">C156*0.03</f>
        <v>1.5510012</v>
      </c>
    </row>
    <row r="157" spans="1:4">
      <c r="A157" t="s">
        <v>99</v>
      </c>
      <c r="B157">
        <v>0.14000000000000001</v>
      </c>
      <c r="C157">
        <f t="shared" si="3"/>
        <v>20.598200000000002</v>
      </c>
      <c r="D157">
        <f t="shared" si="4"/>
        <v>0.617946</v>
      </c>
    </row>
    <row r="158" spans="1:4">
      <c r="A158" t="s">
        <v>100</v>
      </c>
      <c r="B158">
        <v>0.375</v>
      </c>
      <c r="C158">
        <f t="shared" si="3"/>
        <v>59.683399999999999</v>
      </c>
      <c r="D158">
        <f t="shared" si="4"/>
        <v>1.7905019999999998</v>
      </c>
    </row>
    <row r="159" spans="1:4">
      <c r="A159" t="s">
        <v>101</v>
      </c>
      <c r="B159">
        <v>0.53900000000000003</v>
      </c>
      <c r="C159">
        <f t="shared" si="3"/>
        <v>86.959879999999998</v>
      </c>
      <c r="D159">
        <f t="shared" si="4"/>
        <v>2.6087963999999997</v>
      </c>
    </row>
    <row r="160" spans="1:4">
      <c r="A160" t="s">
        <v>102</v>
      </c>
      <c r="B160">
        <v>1.0149999999999999</v>
      </c>
      <c r="C160">
        <f t="shared" si="3"/>
        <v>166.12819999999996</v>
      </c>
      <c r="D160">
        <f t="shared" si="4"/>
        <v>4.9838459999999989</v>
      </c>
    </row>
    <row r="161" spans="1:4">
      <c r="A161" t="s">
        <v>103</v>
      </c>
      <c r="B161">
        <v>0.11</v>
      </c>
      <c r="C161">
        <f t="shared" si="3"/>
        <v>15.608599999999997</v>
      </c>
      <c r="D161">
        <f t="shared" si="4"/>
        <v>0.4682579999999999</v>
      </c>
    </row>
    <row r="162" spans="1:4">
      <c r="A162" t="s">
        <v>104</v>
      </c>
      <c r="B162">
        <v>0.47399999999999998</v>
      </c>
      <c r="C162">
        <f t="shared" si="3"/>
        <v>76.149079999999998</v>
      </c>
      <c r="D162">
        <f t="shared" si="4"/>
        <v>2.2844723999999998</v>
      </c>
    </row>
    <row r="163" spans="1:4">
      <c r="A163" t="s">
        <v>105</v>
      </c>
      <c r="B163">
        <v>0.251</v>
      </c>
      <c r="C163">
        <f t="shared" si="3"/>
        <v>39.059719999999999</v>
      </c>
      <c r="D163">
        <f t="shared" si="4"/>
        <v>1.1717915999999999</v>
      </c>
    </row>
    <row r="164" spans="1:4">
      <c r="A164" t="s">
        <v>106</v>
      </c>
      <c r="B164">
        <v>0.253</v>
      </c>
      <c r="C164">
        <f t="shared" si="3"/>
        <v>39.392360000000004</v>
      </c>
      <c r="D164">
        <f t="shared" si="4"/>
        <v>1.1817708</v>
      </c>
    </row>
    <row r="165" spans="1:4">
      <c r="A165" t="s">
        <v>107</v>
      </c>
      <c r="B165">
        <v>0.625</v>
      </c>
      <c r="C165">
        <f t="shared" si="3"/>
        <v>101.26339999999999</v>
      </c>
      <c r="D165">
        <f t="shared" si="4"/>
        <v>3.0379019999999994</v>
      </c>
    </row>
    <row r="166" spans="1:4">
      <c r="A166" t="s">
        <v>108</v>
      </c>
      <c r="B166">
        <v>0.12</v>
      </c>
      <c r="C166">
        <f t="shared" si="3"/>
        <v>17.271799999999999</v>
      </c>
      <c r="D166">
        <f t="shared" si="4"/>
        <v>0.518154</v>
      </c>
    </row>
    <row r="167" spans="1:4">
      <c r="A167" t="s">
        <v>109</v>
      </c>
      <c r="B167">
        <v>0.52100000000000002</v>
      </c>
      <c r="C167">
        <f>(158.72*B167)-6.2338</f>
        <v>76.459320000000005</v>
      </c>
      <c r="D167">
        <f t="shared" si="4"/>
        <v>2.2937796000000001</v>
      </c>
    </row>
    <row r="168" spans="1:4">
      <c r="A168" t="s">
        <v>110</v>
      </c>
      <c r="B168">
        <v>0.376</v>
      </c>
      <c r="C168">
        <f t="shared" ref="C168:C196" si="5">(158.72*B168)-6.2338</f>
        <v>53.444919999999996</v>
      </c>
      <c r="D168">
        <f t="shared" si="4"/>
        <v>1.6033475999999998</v>
      </c>
    </row>
    <row r="169" spans="1:4">
      <c r="A169" t="s">
        <v>111</v>
      </c>
      <c r="B169">
        <v>0.20699999999999999</v>
      </c>
      <c r="C169">
        <f t="shared" si="5"/>
        <v>26.621239999999997</v>
      </c>
      <c r="D169">
        <f t="shared" si="4"/>
        <v>0.79863719999999983</v>
      </c>
    </row>
    <row r="170" spans="1:4">
      <c r="A170" t="s">
        <v>112</v>
      </c>
      <c r="B170">
        <v>0.16800000000000001</v>
      </c>
      <c r="C170">
        <f t="shared" si="5"/>
        <v>20.431160000000002</v>
      </c>
      <c r="D170">
        <f t="shared" si="4"/>
        <v>0.6129348</v>
      </c>
    </row>
    <row r="171" spans="1:4">
      <c r="A171" t="s">
        <v>113</v>
      </c>
      <c r="B171">
        <v>0.40200000000000002</v>
      </c>
      <c r="C171">
        <f t="shared" si="5"/>
        <v>57.571640000000002</v>
      </c>
      <c r="D171">
        <f t="shared" si="4"/>
        <v>1.7271491999999999</v>
      </c>
    </row>
    <row r="172" spans="1:4">
      <c r="A172" t="s">
        <v>114</v>
      </c>
      <c r="B172">
        <v>0.316</v>
      </c>
      <c r="C172">
        <f t="shared" si="5"/>
        <v>43.921720000000001</v>
      </c>
      <c r="D172">
        <f t="shared" si="4"/>
        <v>1.3176516</v>
      </c>
    </row>
    <row r="173" spans="1:4">
      <c r="A173" t="s">
        <v>115</v>
      </c>
      <c r="B173">
        <v>0.41199999999999998</v>
      </c>
      <c r="C173">
        <f t="shared" si="5"/>
        <v>59.158839999999998</v>
      </c>
      <c r="D173">
        <f t="shared" si="4"/>
        <v>1.7747651999999998</v>
      </c>
    </row>
    <row r="174" spans="1:4">
      <c r="A174" t="s">
        <v>116</v>
      </c>
      <c r="B174">
        <v>0.20399999999999999</v>
      </c>
      <c r="C174">
        <f t="shared" si="5"/>
        <v>26.145079999999997</v>
      </c>
      <c r="D174">
        <f t="shared" si="4"/>
        <v>0.78435239999999984</v>
      </c>
    </row>
    <row r="175" spans="1:4">
      <c r="A175" t="s">
        <v>117</v>
      </c>
      <c r="B175">
        <v>0.215</v>
      </c>
      <c r="C175">
        <f t="shared" si="5"/>
        <v>27.891000000000002</v>
      </c>
      <c r="D175">
        <f t="shared" si="4"/>
        <v>0.83672999999999997</v>
      </c>
    </row>
    <row r="176" spans="1:4">
      <c r="A176" t="s">
        <v>118</v>
      </c>
      <c r="B176">
        <v>0.14199999999999999</v>
      </c>
      <c r="C176">
        <f t="shared" si="5"/>
        <v>16.30444</v>
      </c>
      <c r="D176">
        <f t="shared" si="4"/>
        <v>0.48913319999999999</v>
      </c>
    </row>
    <row r="177" spans="1:4">
      <c r="A177" t="s">
        <v>119</v>
      </c>
      <c r="B177">
        <v>0.20799999999999999</v>
      </c>
      <c r="C177">
        <f t="shared" si="5"/>
        <v>26.779959999999999</v>
      </c>
      <c r="D177">
        <f t="shared" si="4"/>
        <v>0.80339879999999997</v>
      </c>
    </row>
    <row r="178" spans="1:4">
      <c r="A178" t="s">
        <v>120</v>
      </c>
      <c r="B178">
        <v>0.183</v>
      </c>
      <c r="C178">
        <f t="shared" si="5"/>
        <v>22.811959999999999</v>
      </c>
      <c r="D178">
        <f t="shared" si="4"/>
        <v>0.68435879999999993</v>
      </c>
    </row>
    <row r="179" spans="1:4">
      <c r="A179" t="s">
        <v>121</v>
      </c>
      <c r="B179">
        <v>0.73899999999999999</v>
      </c>
      <c r="C179">
        <f t="shared" si="5"/>
        <v>111.06027999999999</v>
      </c>
      <c r="D179">
        <f t="shared" si="4"/>
        <v>3.3318083999999994</v>
      </c>
    </row>
    <row r="180" spans="1:4">
      <c r="A180" t="s">
        <v>122</v>
      </c>
      <c r="B180">
        <v>0.59599999999999997</v>
      </c>
      <c r="C180">
        <f t="shared" si="5"/>
        <v>88.363319999999987</v>
      </c>
      <c r="D180">
        <f t="shared" si="4"/>
        <v>2.6508995999999994</v>
      </c>
    </row>
    <row r="181" spans="1:4">
      <c r="A181" t="s">
        <v>123</v>
      </c>
      <c r="B181">
        <v>0.92200000000000004</v>
      </c>
      <c r="C181">
        <f t="shared" si="5"/>
        <v>140.10604000000001</v>
      </c>
      <c r="D181">
        <f t="shared" si="4"/>
        <v>4.2031812000000004</v>
      </c>
    </row>
    <row r="182" spans="1:4">
      <c r="A182" t="s">
        <v>124</v>
      </c>
      <c r="B182">
        <v>0.32900000000000001</v>
      </c>
      <c r="C182">
        <f t="shared" si="5"/>
        <v>45.985079999999996</v>
      </c>
      <c r="D182">
        <f t="shared" si="4"/>
        <v>1.3795523999999999</v>
      </c>
    </row>
    <row r="183" spans="1:4">
      <c r="A183" t="s">
        <v>125</v>
      </c>
      <c r="B183">
        <v>0.28999999999999998</v>
      </c>
      <c r="C183">
        <f t="shared" si="5"/>
        <v>39.794999999999995</v>
      </c>
      <c r="D183">
        <f t="shared" si="4"/>
        <v>1.1938499999999999</v>
      </c>
    </row>
    <row r="184" spans="1:4">
      <c r="A184" t="s">
        <v>126</v>
      </c>
      <c r="B184">
        <v>0.20300000000000001</v>
      </c>
      <c r="C184">
        <f t="shared" si="5"/>
        <v>25.986360000000001</v>
      </c>
      <c r="D184">
        <f t="shared" si="4"/>
        <v>0.77959080000000003</v>
      </c>
    </row>
    <row r="185" spans="1:4">
      <c r="A185" t="s">
        <v>127</v>
      </c>
      <c r="B185">
        <v>0.214</v>
      </c>
      <c r="C185">
        <f t="shared" si="5"/>
        <v>27.732279999999999</v>
      </c>
      <c r="D185">
        <f t="shared" si="4"/>
        <v>0.83196839999999994</v>
      </c>
    </row>
    <row r="186" spans="1:4">
      <c r="A186" t="s">
        <v>128</v>
      </c>
      <c r="B186">
        <v>0.36299999999999999</v>
      </c>
      <c r="C186">
        <f t="shared" si="5"/>
        <v>51.381559999999993</v>
      </c>
      <c r="D186">
        <f t="shared" si="4"/>
        <v>1.5414467999999997</v>
      </c>
    </row>
    <row r="187" spans="1:4">
      <c r="A187" t="s">
        <v>129</v>
      </c>
      <c r="B187">
        <v>0.23</v>
      </c>
      <c r="C187">
        <f t="shared" si="5"/>
        <v>30.271800000000002</v>
      </c>
      <c r="D187">
        <f t="shared" si="4"/>
        <v>0.90815400000000002</v>
      </c>
    </row>
    <row r="188" spans="1:4">
      <c r="A188" t="s">
        <v>130</v>
      </c>
      <c r="B188">
        <v>0.80100000000000005</v>
      </c>
      <c r="C188">
        <f t="shared" si="5"/>
        <v>120.90092</v>
      </c>
      <c r="D188">
        <f t="shared" si="4"/>
        <v>3.6270275999999999</v>
      </c>
    </row>
    <row r="189" spans="1:4">
      <c r="A189" t="s">
        <v>131</v>
      </c>
      <c r="B189">
        <v>0.13900000000000001</v>
      </c>
      <c r="C189">
        <f t="shared" si="5"/>
        <v>15.828280000000003</v>
      </c>
      <c r="D189">
        <f t="shared" si="4"/>
        <v>0.47484840000000006</v>
      </c>
    </row>
    <row r="190" spans="1:4">
      <c r="A190" t="s">
        <v>132</v>
      </c>
      <c r="B190">
        <v>0.22900000000000001</v>
      </c>
      <c r="C190">
        <f t="shared" si="5"/>
        <v>30.11308</v>
      </c>
      <c r="D190">
        <f t="shared" si="4"/>
        <v>0.90339239999999998</v>
      </c>
    </row>
    <row r="191" spans="1:4">
      <c r="A191" t="s">
        <v>133</v>
      </c>
      <c r="B191">
        <v>0.22700000000000001</v>
      </c>
      <c r="C191">
        <f t="shared" si="5"/>
        <v>29.795640000000002</v>
      </c>
      <c r="D191">
        <f t="shared" si="4"/>
        <v>0.89386920000000003</v>
      </c>
    </row>
    <row r="192" spans="1:4">
      <c r="A192" t="s">
        <v>134</v>
      </c>
      <c r="B192">
        <v>0.46100000000000002</v>
      </c>
      <c r="C192">
        <f t="shared" si="5"/>
        <v>66.936120000000003</v>
      </c>
      <c r="D192">
        <f t="shared" si="4"/>
        <v>2.0080836</v>
      </c>
    </row>
    <row r="193" spans="1:4">
      <c r="A193" t="s">
        <v>135</v>
      </c>
      <c r="B193">
        <v>0.38800000000000001</v>
      </c>
      <c r="C193">
        <f t="shared" si="5"/>
        <v>55.349559999999997</v>
      </c>
      <c r="D193">
        <f t="shared" si="4"/>
        <v>1.6604867999999999</v>
      </c>
    </row>
    <row r="194" spans="1:4">
      <c r="A194" t="s">
        <v>136</v>
      </c>
      <c r="B194">
        <v>0.30499999999999999</v>
      </c>
      <c r="C194">
        <f t="shared" si="5"/>
        <v>42.175799999999995</v>
      </c>
      <c r="D194">
        <f t="shared" si="4"/>
        <v>1.2652739999999998</v>
      </c>
    </row>
    <row r="195" spans="1:4">
      <c r="A195" t="s">
        <v>137</v>
      </c>
      <c r="B195">
        <v>0.49</v>
      </c>
      <c r="C195">
        <f t="shared" si="5"/>
        <v>71.539000000000001</v>
      </c>
      <c r="D195">
        <f t="shared" si="4"/>
        <v>2.1461700000000001</v>
      </c>
    </row>
    <row r="196" spans="1:4">
      <c r="A196" t="s">
        <v>138</v>
      </c>
      <c r="B196">
        <v>0.10199999999999999</v>
      </c>
      <c r="C196">
        <f>(166.21*B196)+3.1931</f>
        <v>20.146520000000002</v>
      </c>
      <c r="D196">
        <f t="shared" si="4"/>
        <v>0.60439560000000003</v>
      </c>
    </row>
    <row r="197" spans="1:4">
      <c r="A197" t="s">
        <v>139</v>
      </c>
      <c r="B197">
        <v>0.57399999999999995</v>
      </c>
      <c r="C197">
        <f t="shared" ref="C197:C228" si="6">(166.21*B197)+3.1931</f>
        <v>98.597639999999998</v>
      </c>
      <c r="D197">
        <f t="shared" si="4"/>
        <v>2.9579291999999997</v>
      </c>
    </row>
    <row r="198" spans="1:4">
      <c r="A198" t="s">
        <v>140</v>
      </c>
      <c r="B198">
        <v>0.13300000000000001</v>
      </c>
      <c r="C198">
        <f t="shared" si="6"/>
        <v>25.299030000000002</v>
      </c>
      <c r="D198">
        <f t="shared" si="4"/>
        <v>0.7589709</v>
      </c>
    </row>
    <row r="199" spans="1:4">
      <c r="A199" t="s">
        <v>141</v>
      </c>
      <c r="B199">
        <v>0.34200000000000003</v>
      </c>
      <c r="C199">
        <f t="shared" si="6"/>
        <v>60.036920000000009</v>
      </c>
      <c r="D199">
        <f t="shared" si="4"/>
        <v>1.8011076000000001</v>
      </c>
    </row>
    <row r="200" spans="1:4">
      <c r="A200" t="s">
        <v>142</v>
      </c>
      <c r="B200">
        <v>0.06</v>
      </c>
      <c r="C200">
        <f t="shared" si="6"/>
        <v>13.165699999999999</v>
      </c>
      <c r="D200">
        <f t="shared" si="4"/>
        <v>0.39497099999999996</v>
      </c>
    </row>
    <row r="201" spans="1:4">
      <c r="A201" t="s">
        <v>143</v>
      </c>
      <c r="B201">
        <v>0.17399999999999999</v>
      </c>
      <c r="C201">
        <f t="shared" si="6"/>
        <v>32.113639999999997</v>
      </c>
      <c r="D201">
        <f t="shared" si="4"/>
        <v>0.96340919999999985</v>
      </c>
    </row>
    <row r="202" spans="1:4">
      <c r="A202" t="s">
        <v>144</v>
      </c>
      <c r="B202">
        <v>0.314</v>
      </c>
      <c r="C202">
        <f t="shared" si="6"/>
        <v>55.383040000000001</v>
      </c>
      <c r="D202">
        <f t="shared" si="4"/>
        <v>1.6614911999999999</v>
      </c>
    </row>
    <row r="203" spans="1:4">
      <c r="A203" t="s">
        <v>145</v>
      </c>
      <c r="B203">
        <v>0.19400000000000001</v>
      </c>
      <c r="C203">
        <f t="shared" si="6"/>
        <v>35.437840000000001</v>
      </c>
      <c r="D203">
        <f t="shared" si="4"/>
        <v>1.0631352000000001</v>
      </c>
    </row>
    <row r="204" spans="1:4">
      <c r="A204" t="s">
        <v>146</v>
      </c>
      <c r="B204">
        <v>6.3E-2</v>
      </c>
      <c r="C204">
        <f t="shared" si="6"/>
        <v>13.66433</v>
      </c>
      <c r="D204">
        <f t="shared" si="4"/>
        <v>0.40992989999999996</v>
      </c>
    </row>
    <row r="205" spans="1:4">
      <c r="A205" t="s">
        <v>147</v>
      </c>
      <c r="B205">
        <v>7.8E-2</v>
      </c>
      <c r="C205">
        <f t="shared" si="6"/>
        <v>16.15748</v>
      </c>
      <c r="D205">
        <f t="shared" si="4"/>
        <v>0.48472439999999994</v>
      </c>
    </row>
    <row r="206" spans="1:4">
      <c r="A206" t="s">
        <v>148</v>
      </c>
      <c r="B206">
        <v>8.6999999999999994E-2</v>
      </c>
      <c r="C206">
        <f t="shared" si="6"/>
        <v>17.653369999999999</v>
      </c>
      <c r="D206">
        <f t="shared" si="4"/>
        <v>0.52960109999999994</v>
      </c>
    </row>
    <row r="207" spans="1:4">
      <c r="A207" t="s">
        <v>149</v>
      </c>
      <c r="B207">
        <v>0.26200000000000001</v>
      </c>
      <c r="C207">
        <f t="shared" si="6"/>
        <v>46.740120000000005</v>
      </c>
      <c r="D207">
        <f t="shared" si="4"/>
        <v>1.4022036</v>
      </c>
    </row>
    <row r="208" spans="1:4">
      <c r="A208" t="s">
        <v>35</v>
      </c>
      <c r="B208">
        <v>0.32</v>
      </c>
      <c r="C208">
        <f t="shared" si="6"/>
        <v>56.380300000000005</v>
      </c>
      <c r="D208">
        <f t="shared" si="4"/>
        <v>1.6914090000000002</v>
      </c>
    </row>
    <row r="209" spans="1:4">
      <c r="A209" t="s">
        <v>36</v>
      </c>
      <c r="B209">
        <v>1.391</v>
      </c>
      <c r="C209">
        <f t="shared" si="6"/>
        <v>234.39121</v>
      </c>
      <c r="D209">
        <f t="shared" si="4"/>
        <v>7.0317362999999995</v>
      </c>
    </row>
    <row r="210" spans="1:4">
      <c r="A210" t="s">
        <v>38</v>
      </c>
      <c r="B210">
        <v>0.41799999999999998</v>
      </c>
      <c r="C210">
        <f t="shared" si="6"/>
        <v>72.668880000000001</v>
      </c>
      <c r="D210">
        <f t="shared" si="4"/>
        <v>2.1800663999999998</v>
      </c>
    </row>
    <row r="211" spans="1:4">
      <c r="A211" t="s">
        <v>37</v>
      </c>
      <c r="B211">
        <v>0.59</v>
      </c>
      <c r="C211">
        <f t="shared" si="6"/>
        <v>101.25700000000001</v>
      </c>
      <c r="D211">
        <f t="shared" si="4"/>
        <v>3.0377100000000001</v>
      </c>
    </row>
    <row r="212" spans="1:4">
      <c r="A212" t="s">
        <v>39</v>
      </c>
      <c r="B212">
        <v>0.251</v>
      </c>
      <c r="C212">
        <f t="shared" si="6"/>
        <v>44.911810000000003</v>
      </c>
      <c r="D212">
        <f t="shared" si="4"/>
        <v>1.3473543000000001</v>
      </c>
    </row>
    <row r="213" spans="1:4">
      <c r="A213" t="s">
        <v>40</v>
      </c>
      <c r="B213">
        <v>0.32900000000000001</v>
      </c>
      <c r="C213">
        <f t="shared" si="6"/>
        <v>57.876190000000008</v>
      </c>
      <c r="D213">
        <f t="shared" si="4"/>
        <v>1.7362857000000003</v>
      </c>
    </row>
    <row r="214" spans="1:4">
      <c r="A214" t="s">
        <v>41</v>
      </c>
      <c r="B214">
        <v>0.51500000000000001</v>
      </c>
      <c r="C214">
        <f t="shared" si="6"/>
        <v>88.791250000000005</v>
      </c>
      <c r="D214">
        <f t="shared" si="4"/>
        <v>2.6637374999999999</v>
      </c>
    </row>
    <row r="215" spans="1:4">
      <c r="A215" t="s">
        <v>42</v>
      </c>
      <c r="B215">
        <v>0.34300000000000003</v>
      </c>
      <c r="C215">
        <f t="shared" si="6"/>
        <v>60.203130000000009</v>
      </c>
      <c r="D215">
        <f t="shared" si="4"/>
        <v>1.8060939000000003</v>
      </c>
    </row>
    <row r="216" spans="1:4">
      <c r="A216" t="s">
        <v>43</v>
      </c>
      <c r="B216">
        <v>0.61299999999999999</v>
      </c>
      <c r="C216">
        <f t="shared" si="6"/>
        <v>105.07983</v>
      </c>
      <c r="D216">
        <f t="shared" si="4"/>
        <v>3.1523949</v>
      </c>
    </row>
    <row r="217" spans="1:4">
      <c r="A217" t="s">
        <v>44</v>
      </c>
      <c r="B217">
        <v>0.19900000000000001</v>
      </c>
      <c r="C217">
        <f t="shared" si="6"/>
        <v>36.268890000000006</v>
      </c>
      <c r="D217">
        <f t="shared" si="4"/>
        <v>1.0880667000000002</v>
      </c>
    </row>
    <row r="218" spans="1:4">
      <c r="A218" t="s">
        <v>45</v>
      </c>
      <c r="B218">
        <v>0.32100000000000001</v>
      </c>
      <c r="C218">
        <f t="shared" si="6"/>
        <v>56.546510000000005</v>
      </c>
      <c r="D218">
        <f t="shared" si="4"/>
        <v>1.6963953000000001</v>
      </c>
    </row>
    <row r="219" spans="1:4">
      <c r="A219" t="s">
        <v>46</v>
      </c>
      <c r="B219">
        <v>0.20599999999999999</v>
      </c>
      <c r="C219">
        <f t="shared" si="6"/>
        <v>37.432360000000003</v>
      </c>
      <c r="D219">
        <f t="shared" si="4"/>
        <v>1.1229708</v>
      </c>
    </row>
    <row r="220" spans="1:4">
      <c r="A220" t="s">
        <v>47</v>
      </c>
      <c r="B220">
        <v>0.34300000000000003</v>
      </c>
      <c r="C220">
        <f t="shared" si="6"/>
        <v>60.203130000000009</v>
      </c>
      <c r="D220">
        <f t="shared" ref="D220:D228" si="7">C220*0.03</f>
        <v>1.8060939000000003</v>
      </c>
    </row>
    <row r="221" spans="1:4">
      <c r="A221" t="s">
        <v>48</v>
      </c>
      <c r="B221">
        <v>0.22800000000000001</v>
      </c>
      <c r="C221">
        <f t="shared" si="6"/>
        <v>41.088980000000006</v>
      </c>
      <c r="D221">
        <f t="shared" si="7"/>
        <v>1.2326694000000002</v>
      </c>
    </row>
    <row r="222" spans="1:4">
      <c r="A222" t="s">
        <v>49</v>
      </c>
      <c r="B222">
        <v>0.318</v>
      </c>
      <c r="C222">
        <f t="shared" si="6"/>
        <v>56.047880000000006</v>
      </c>
      <c r="D222">
        <f t="shared" si="7"/>
        <v>1.6814364000000002</v>
      </c>
    </row>
    <row r="223" spans="1:4">
      <c r="A223" t="s">
        <v>50</v>
      </c>
      <c r="B223">
        <v>0.156</v>
      </c>
      <c r="C223">
        <f t="shared" si="6"/>
        <v>29.121860000000002</v>
      </c>
      <c r="D223">
        <f t="shared" si="7"/>
        <v>0.87365579999999998</v>
      </c>
    </row>
    <row r="224" spans="1:4">
      <c r="A224" t="s">
        <v>51</v>
      </c>
      <c r="B224">
        <v>0.47799999999999998</v>
      </c>
      <c r="C224">
        <f t="shared" si="6"/>
        <v>82.641480000000001</v>
      </c>
      <c r="D224">
        <f t="shared" si="7"/>
        <v>2.4792443999999998</v>
      </c>
    </row>
    <row r="225" spans="1:4">
      <c r="A225" t="s">
        <v>52</v>
      </c>
      <c r="B225">
        <v>0.48499999999999999</v>
      </c>
      <c r="C225">
        <f t="shared" si="6"/>
        <v>83.804950000000005</v>
      </c>
      <c r="D225">
        <f t="shared" si="7"/>
        <v>2.5141485000000001</v>
      </c>
    </row>
    <row r="226" spans="1:4">
      <c r="A226" t="s">
        <v>53</v>
      </c>
      <c r="B226">
        <v>0.57399999999999995</v>
      </c>
      <c r="C226">
        <f t="shared" si="6"/>
        <v>98.597639999999998</v>
      </c>
      <c r="D226">
        <f t="shared" si="7"/>
        <v>2.9579291999999997</v>
      </c>
    </row>
    <row r="227" spans="1:4">
      <c r="A227" t="s">
        <v>54</v>
      </c>
      <c r="B227">
        <v>0.107</v>
      </c>
      <c r="C227">
        <f t="shared" si="6"/>
        <v>20.97757</v>
      </c>
      <c r="D227">
        <f t="shared" si="7"/>
        <v>0.62932710000000003</v>
      </c>
    </row>
    <row r="228" spans="1:4">
      <c r="A228" t="s">
        <v>55</v>
      </c>
      <c r="B228">
        <v>0.313</v>
      </c>
      <c r="C228">
        <f t="shared" si="6"/>
        <v>55.216830000000002</v>
      </c>
      <c r="D228">
        <f t="shared" si="7"/>
        <v>1.6565049000000001</v>
      </c>
    </row>
    <row r="229" spans="1:4">
      <c r="A229" t="s">
        <v>56</v>
      </c>
      <c r="B229">
        <v>0.92900000000000005</v>
      </c>
      <c r="C229">
        <f>(161.19*B229)-1.9908</f>
        <v>147.75470999999999</v>
      </c>
      <c r="D229">
        <f>C229*0.03</f>
        <v>4.4326412999999993</v>
      </c>
    </row>
    <row r="230" spans="1:4">
      <c r="A230" t="s">
        <v>57</v>
      </c>
      <c r="B230">
        <v>0.20399999999999999</v>
      </c>
      <c r="C230">
        <f t="shared" ref="C230:C265" si="8">(161.19*B230)-1.9908</f>
        <v>30.891959999999997</v>
      </c>
      <c r="D230">
        <f t="shared" ref="D230:D293" si="9">C230*0.03</f>
        <v>0.92675879999999988</v>
      </c>
    </row>
    <row r="231" spans="1:4">
      <c r="A231" t="s">
        <v>58</v>
      </c>
      <c r="B231">
        <v>0.40799999999999997</v>
      </c>
      <c r="C231">
        <f t="shared" si="8"/>
        <v>63.774719999999995</v>
      </c>
      <c r="D231">
        <f t="shared" si="9"/>
        <v>1.9132415999999999</v>
      </c>
    </row>
    <row r="232" spans="1:4">
      <c r="A232" t="s">
        <v>59</v>
      </c>
      <c r="B232">
        <v>0.36599999999999999</v>
      </c>
      <c r="C232">
        <f t="shared" si="8"/>
        <v>57.004739999999998</v>
      </c>
      <c r="D232">
        <f t="shared" si="9"/>
        <v>1.7101421999999999</v>
      </c>
    </row>
    <row r="233" spans="1:4">
      <c r="A233" t="s">
        <v>60</v>
      </c>
      <c r="B233">
        <v>0.48499999999999999</v>
      </c>
      <c r="C233">
        <f t="shared" si="8"/>
        <v>76.186350000000004</v>
      </c>
      <c r="D233">
        <f t="shared" si="9"/>
        <v>2.2855905000000001</v>
      </c>
    </row>
    <row r="234" spans="1:4">
      <c r="A234" t="s">
        <v>61</v>
      </c>
      <c r="B234">
        <v>0.23300000000000001</v>
      </c>
      <c r="C234">
        <f t="shared" si="8"/>
        <v>35.566470000000002</v>
      </c>
      <c r="D234">
        <f t="shared" si="9"/>
        <v>1.0669941000000001</v>
      </c>
    </row>
    <row r="235" spans="1:4">
      <c r="A235" t="s">
        <v>62</v>
      </c>
      <c r="B235">
        <v>0.47899999999999998</v>
      </c>
      <c r="C235">
        <f t="shared" si="8"/>
        <v>75.219210000000004</v>
      </c>
      <c r="D235">
        <f t="shared" si="9"/>
        <v>2.2565762999999999</v>
      </c>
    </row>
    <row r="236" spans="1:4">
      <c r="A236" t="s">
        <v>63</v>
      </c>
      <c r="B236">
        <v>0.115</v>
      </c>
      <c r="C236">
        <f t="shared" si="8"/>
        <v>16.546050000000001</v>
      </c>
      <c r="D236">
        <f t="shared" si="9"/>
        <v>0.49638150000000003</v>
      </c>
    </row>
    <row r="237" spans="1:4">
      <c r="A237" t="s">
        <v>64</v>
      </c>
      <c r="B237">
        <v>0.67900000000000005</v>
      </c>
      <c r="C237">
        <f t="shared" si="8"/>
        <v>107.45721000000002</v>
      </c>
      <c r="D237">
        <f t="shared" si="9"/>
        <v>3.2237163000000004</v>
      </c>
    </row>
    <row r="238" spans="1:4">
      <c r="A238" t="s">
        <v>65</v>
      </c>
      <c r="B238">
        <v>0.66300000000000003</v>
      </c>
      <c r="C238">
        <f t="shared" si="8"/>
        <v>104.87817000000001</v>
      </c>
      <c r="D238">
        <f t="shared" si="9"/>
        <v>3.1463451</v>
      </c>
    </row>
    <row r="239" spans="1:4">
      <c r="A239" t="s">
        <v>66</v>
      </c>
      <c r="B239">
        <v>0.33500000000000002</v>
      </c>
      <c r="C239">
        <f t="shared" si="8"/>
        <v>52.007850000000005</v>
      </c>
      <c r="D239">
        <f t="shared" si="9"/>
        <v>1.5602355000000001</v>
      </c>
    </row>
    <row r="240" spans="1:4">
      <c r="A240" t="s">
        <v>67</v>
      </c>
      <c r="B240">
        <v>0.57599999999999996</v>
      </c>
      <c r="C240">
        <f t="shared" si="8"/>
        <v>90.854640000000003</v>
      </c>
      <c r="D240">
        <f t="shared" si="9"/>
        <v>2.7256391999999998</v>
      </c>
    </row>
    <row r="241" spans="1:4">
      <c r="A241" t="s">
        <v>68</v>
      </c>
      <c r="B241">
        <v>0.246</v>
      </c>
      <c r="C241">
        <f t="shared" si="8"/>
        <v>37.661940000000001</v>
      </c>
      <c r="D241">
        <f t="shared" si="9"/>
        <v>1.1298581999999999</v>
      </c>
    </row>
    <row r="242" spans="1:4">
      <c r="A242" t="s">
        <v>69</v>
      </c>
      <c r="B242">
        <v>0.504</v>
      </c>
      <c r="C242">
        <f t="shared" si="8"/>
        <v>79.248960000000011</v>
      </c>
      <c r="D242">
        <f t="shared" si="9"/>
        <v>2.3774688000000004</v>
      </c>
    </row>
    <row r="243" spans="1:4">
      <c r="A243" t="s">
        <v>70</v>
      </c>
      <c r="B243">
        <v>0.28299999999999997</v>
      </c>
      <c r="C243">
        <f t="shared" si="8"/>
        <v>43.625969999999995</v>
      </c>
      <c r="D243">
        <f t="shared" si="9"/>
        <v>1.3087790999999998</v>
      </c>
    </row>
    <row r="244" spans="1:4">
      <c r="A244" t="s">
        <v>71</v>
      </c>
      <c r="B244">
        <v>0.17199999999999999</v>
      </c>
      <c r="C244">
        <f t="shared" si="8"/>
        <v>25.733879999999996</v>
      </c>
      <c r="D244">
        <f t="shared" si="9"/>
        <v>0.77201639999999982</v>
      </c>
    </row>
    <row r="245" spans="1:4">
      <c r="A245" t="s">
        <v>72</v>
      </c>
      <c r="B245">
        <v>0.153</v>
      </c>
      <c r="C245">
        <f t="shared" si="8"/>
        <v>22.67127</v>
      </c>
      <c r="D245">
        <f t="shared" si="9"/>
        <v>0.68013809999999997</v>
      </c>
    </row>
    <row r="246" spans="1:4">
      <c r="A246" t="s">
        <v>73</v>
      </c>
      <c r="B246">
        <v>0.26300000000000001</v>
      </c>
      <c r="C246">
        <f t="shared" si="8"/>
        <v>40.402169999999998</v>
      </c>
      <c r="D246">
        <f t="shared" si="9"/>
        <v>1.2120651</v>
      </c>
    </row>
    <row r="247" spans="1:4">
      <c r="A247" t="s">
        <v>74</v>
      </c>
      <c r="B247">
        <v>0.39300000000000002</v>
      </c>
      <c r="C247">
        <f t="shared" si="8"/>
        <v>61.356870000000001</v>
      </c>
      <c r="D247">
        <f t="shared" si="9"/>
        <v>1.8407061</v>
      </c>
    </row>
    <row r="248" spans="1:4">
      <c r="A248" t="s">
        <v>75</v>
      </c>
      <c r="B248">
        <v>0.183</v>
      </c>
      <c r="C248">
        <f t="shared" si="8"/>
        <v>27.506969999999999</v>
      </c>
      <c r="D248">
        <f t="shared" si="9"/>
        <v>0.82520909999999992</v>
      </c>
    </row>
    <row r="249" spans="1:4">
      <c r="A249" t="s">
        <v>76</v>
      </c>
      <c r="B249">
        <v>0.38</v>
      </c>
      <c r="C249">
        <f t="shared" si="8"/>
        <v>59.261400000000002</v>
      </c>
      <c r="D249">
        <f t="shared" si="9"/>
        <v>1.7778419999999999</v>
      </c>
    </row>
    <row r="250" spans="1:4">
      <c r="A250" t="s">
        <v>77</v>
      </c>
      <c r="B250">
        <v>0.245</v>
      </c>
      <c r="C250">
        <f t="shared" si="8"/>
        <v>37.500749999999996</v>
      </c>
      <c r="D250">
        <f t="shared" si="9"/>
        <v>1.1250224999999998</v>
      </c>
    </row>
    <row r="251" spans="1:4">
      <c r="A251" t="s">
        <v>78</v>
      </c>
      <c r="B251">
        <v>0.72099999999999997</v>
      </c>
      <c r="C251">
        <f t="shared" si="8"/>
        <v>114.22719000000001</v>
      </c>
      <c r="D251">
        <f t="shared" si="9"/>
        <v>3.4268157000000001</v>
      </c>
    </row>
    <row r="252" spans="1:4">
      <c r="A252" t="s">
        <v>79</v>
      </c>
      <c r="B252">
        <v>0.16800000000000001</v>
      </c>
      <c r="C252">
        <f t="shared" si="8"/>
        <v>25.089120000000001</v>
      </c>
      <c r="D252">
        <f t="shared" si="9"/>
        <v>0.75267360000000005</v>
      </c>
    </row>
    <row r="253" spans="1:4">
      <c r="A253" t="s">
        <v>80</v>
      </c>
      <c r="B253">
        <v>0.29599999999999999</v>
      </c>
      <c r="C253">
        <f t="shared" si="8"/>
        <v>45.721439999999994</v>
      </c>
      <c r="D253">
        <f t="shared" si="9"/>
        <v>1.3716431999999998</v>
      </c>
    </row>
    <row r="254" spans="1:4">
      <c r="A254" t="s">
        <v>81</v>
      </c>
      <c r="B254">
        <v>0.49199999999999999</v>
      </c>
      <c r="C254">
        <f t="shared" si="8"/>
        <v>77.31468000000001</v>
      </c>
      <c r="D254">
        <f t="shared" si="9"/>
        <v>2.3194404000000004</v>
      </c>
    </row>
    <row r="255" spans="1:4">
      <c r="A255" t="s">
        <v>82</v>
      </c>
      <c r="B255">
        <v>0.308</v>
      </c>
      <c r="C255">
        <f t="shared" si="8"/>
        <v>47.655719999999995</v>
      </c>
      <c r="D255">
        <f t="shared" si="9"/>
        <v>1.4296715999999998</v>
      </c>
    </row>
    <row r="256" spans="1:4">
      <c r="A256" t="s">
        <v>91</v>
      </c>
      <c r="B256">
        <v>0.46500000000000002</v>
      </c>
      <c r="C256">
        <f t="shared" si="8"/>
        <v>72.962550000000007</v>
      </c>
      <c r="D256">
        <f t="shared" si="9"/>
        <v>2.1888765000000001</v>
      </c>
    </row>
    <row r="257" spans="1:4">
      <c r="A257" t="s">
        <v>83</v>
      </c>
      <c r="B257">
        <v>0.127</v>
      </c>
      <c r="C257">
        <f t="shared" si="8"/>
        <v>18.480329999999999</v>
      </c>
      <c r="D257">
        <f t="shared" si="9"/>
        <v>0.5544098999999999</v>
      </c>
    </row>
    <row r="258" spans="1:4">
      <c r="A258" t="s">
        <v>84</v>
      </c>
      <c r="B258">
        <v>0.30399999999999999</v>
      </c>
      <c r="C258">
        <f t="shared" si="8"/>
        <v>47.010959999999997</v>
      </c>
      <c r="D258">
        <f t="shared" si="9"/>
        <v>1.4103287999999998</v>
      </c>
    </row>
    <row r="259" spans="1:4">
      <c r="A259" t="s">
        <v>85</v>
      </c>
      <c r="B259">
        <v>0.59699999999999998</v>
      </c>
      <c r="C259">
        <f t="shared" si="8"/>
        <v>94.239630000000005</v>
      </c>
      <c r="D259">
        <f t="shared" si="9"/>
        <v>2.8271888999999999</v>
      </c>
    </row>
    <row r="260" spans="1:4">
      <c r="A260" t="s">
        <v>86</v>
      </c>
      <c r="B260">
        <v>0.56799999999999995</v>
      </c>
      <c r="C260">
        <f t="shared" si="8"/>
        <v>89.565119999999993</v>
      </c>
      <c r="D260">
        <f t="shared" si="9"/>
        <v>2.6869535999999998</v>
      </c>
    </row>
    <row r="261" spans="1:4">
      <c r="A261" t="s">
        <v>87</v>
      </c>
      <c r="B261">
        <v>0.183</v>
      </c>
      <c r="C261">
        <f t="shared" si="8"/>
        <v>27.506969999999999</v>
      </c>
      <c r="D261">
        <f t="shared" si="9"/>
        <v>0.82520909999999992</v>
      </c>
    </row>
    <row r="262" spans="1:4">
      <c r="A262" t="s">
        <v>88</v>
      </c>
      <c r="B262">
        <v>0.26200000000000001</v>
      </c>
      <c r="C262">
        <f t="shared" si="8"/>
        <v>40.24098</v>
      </c>
      <c r="D262">
        <f t="shared" si="9"/>
        <v>1.2072293999999999</v>
      </c>
    </row>
    <row r="263" spans="1:4">
      <c r="A263" t="s">
        <v>89</v>
      </c>
      <c r="B263">
        <v>0.312</v>
      </c>
      <c r="C263">
        <f t="shared" si="8"/>
        <v>48.30048</v>
      </c>
      <c r="D263">
        <f t="shared" si="9"/>
        <v>1.4490144</v>
      </c>
    </row>
    <row r="264" spans="1:4">
      <c r="A264" t="s">
        <v>90</v>
      </c>
      <c r="B264">
        <v>0.42699999999999999</v>
      </c>
      <c r="C264">
        <f t="shared" si="8"/>
        <v>66.837330000000009</v>
      </c>
      <c r="D264">
        <f t="shared" si="9"/>
        <v>2.0051199000000004</v>
      </c>
    </row>
    <row r="265" spans="1:4">
      <c r="A265" t="s">
        <v>0</v>
      </c>
      <c r="B265">
        <v>0.437</v>
      </c>
      <c r="C265">
        <f>(156.99*B265)-6.5674</f>
        <v>62.037230000000001</v>
      </c>
      <c r="D265">
        <f t="shared" si="9"/>
        <v>1.8611168999999999</v>
      </c>
    </row>
    <row r="266" spans="1:4">
      <c r="A266" t="s">
        <v>1</v>
      </c>
      <c r="B266">
        <v>0.24199999999999999</v>
      </c>
      <c r="C266">
        <f t="shared" ref="C266:C299" si="10">(156.99*B266)-6.5674</f>
        <v>31.42418</v>
      </c>
      <c r="D266">
        <f t="shared" si="9"/>
        <v>0.94272539999999994</v>
      </c>
    </row>
    <row r="267" spans="1:4">
      <c r="A267" t="s">
        <v>2</v>
      </c>
      <c r="B267">
        <v>0.161</v>
      </c>
      <c r="C267">
        <f t="shared" si="10"/>
        <v>18.707990000000002</v>
      </c>
      <c r="D267">
        <f t="shared" si="9"/>
        <v>0.56123970000000001</v>
      </c>
    </row>
    <row r="268" spans="1:4">
      <c r="A268" t="s">
        <v>3</v>
      </c>
      <c r="B268">
        <v>0.19600000000000001</v>
      </c>
      <c r="C268">
        <f t="shared" si="10"/>
        <v>24.202640000000002</v>
      </c>
      <c r="D268">
        <f t="shared" si="9"/>
        <v>0.72607920000000004</v>
      </c>
    </row>
    <row r="269" spans="1:4">
      <c r="A269" t="s">
        <v>4</v>
      </c>
      <c r="B269">
        <v>0.20899999999999999</v>
      </c>
      <c r="C269">
        <f t="shared" si="10"/>
        <v>26.243510000000001</v>
      </c>
      <c r="D269">
        <f t="shared" si="9"/>
        <v>0.78730529999999999</v>
      </c>
    </row>
    <row r="270" spans="1:4">
      <c r="A270" t="s">
        <v>5</v>
      </c>
      <c r="B270">
        <v>0.498</v>
      </c>
      <c r="C270">
        <f t="shared" si="10"/>
        <v>71.613619999999997</v>
      </c>
      <c r="D270">
        <f t="shared" si="9"/>
        <v>2.1484085999999998</v>
      </c>
    </row>
    <row r="271" spans="1:4">
      <c r="A271" t="s">
        <v>6</v>
      </c>
      <c r="B271">
        <v>0.21199999999999999</v>
      </c>
      <c r="C271">
        <f t="shared" si="10"/>
        <v>26.714480000000002</v>
      </c>
      <c r="D271">
        <f t="shared" si="9"/>
        <v>0.80143439999999999</v>
      </c>
    </row>
    <row r="272" spans="1:4">
      <c r="A272" t="s">
        <v>7</v>
      </c>
      <c r="B272">
        <v>0.21199999999999999</v>
      </c>
      <c r="C272">
        <f t="shared" si="10"/>
        <v>26.714480000000002</v>
      </c>
      <c r="D272">
        <f t="shared" si="9"/>
        <v>0.80143439999999999</v>
      </c>
    </row>
    <row r="273" spans="1:4">
      <c r="A273" t="s">
        <v>8</v>
      </c>
      <c r="B273">
        <v>0.25</v>
      </c>
      <c r="C273">
        <f t="shared" si="10"/>
        <v>32.680100000000003</v>
      </c>
      <c r="D273">
        <f t="shared" si="9"/>
        <v>0.98040300000000002</v>
      </c>
    </row>
    <row r="274" spans="1:4">
      <c r="A274" t="s">
        <v>9</v>
      </c>
      <c r="B274">
        <v>0.253</v>
      </c>
      <c r="C274">
        <f t="shared" si="10"/>
        <v>33.151070000000004</v>
      </c>
      <c r="D274">
        <f t="shared" si="9"/>
        <v>0.99453210000000014</v>
      </c>
    </row>
    <row r="275" spans="1:4">
      <c r="A275" t="s">
        <v>10</v>
      </c>
      <c r="B275">
        <v>0.34</v>
      </c>
      <c r="C275">
        <f t="shared" si="10"/>
        <v>46.809200000000004</v>
      </c>
      <c r="D275">
        <f t="shared" si="9"/>
        <v>1.4042760000000001</v>
      </c>
    </row>
    <row r="276" spans="1:4">
      <c r="A276" t="s">
        <v>11</v>
      </c>
      <c r="B276">
        <v>0.59499999999999997</v>
      </c>
      <c r="C276">
        <f t="shared" si="10"/>
        <v>86.841650000000001</v>
      </c>
      <c r="D276">
        <f t="shared" si="9"/>
        <v>2.6052494999999998</v>
      </c>
    </row>
    <row r="277" spans="1:4">
      <c r="A277" t="s">
        <v>12</v>
      </c>
      <c r="B277">
        <v>0.63</v>
      </c>
      <c r="C277">
        <f t="shared" si="10"/>
        <v>92.336299999999994</v>
      </c>
      <c r="D277">
        <f t="shared" si="9"/>
        <v>2.7700889999999996</v>
      </c>
    </row>
    <row r="278" spans="1:4">
      <c r="A278" t="s">
        <v>13</v>
      </c>
      <c r="B278">
        <v>0.155</v>
      </c>
      <c r="C278">
        <f t="shared" si="10"/>
        <v>17.766050000000003</v>
      </c>
      <c r="D278">
        <f t="shared" si="9"/>
        <v>0.53298150000000011</v>
      </c>
    </row>
    <row r="279" spans="1:4">
      <c r="A279" t="s">
        <v>14</v>
      </c>
      <c r="B279">
        <v>0.372</v>
      </c>
      <c r="C279">
        <f t="shared" si="10"/>
        <v>51.832880000000003</v>
      </c>
      <c r="D279">
        <f t="shared" si="9"/>
        <v>1.5549864</v>
      </c>
    </row>
    <row r="280" spans="1:4">
      <c r="A280" t="s">
        <v>15</v>
      </c>
      <c r="B280">
        <v>0.16700000000000001</v>
      </c>
      <c r="C280">
        <f t="shared" si="10"/>
        <v>19.649930000000005</v>
      </c>
      <c r="D280">
        <f t="shared" si="9"/>
        <v>0.58949790000000013</v>
      </c>
    </row>
    <row r="281" spans="1:4">
      <c r="A281" t="s">
        <v>16</v>
      </c>
      <c r="B281">
        <v>0.51900000000000002</v>
      </c>
      <c r="C281">
        <f t="shared" si="10"/>
        <v>74.910409999999999</v>
      </c>
      <c r="D281">
        <f t="shared" si="9"/>
        <v>2.2473122999999999</v>
      </c>
    </row>
    <row r="282" spans="1:4">
      <c r="A282" t="s">
        <v>17</v>
      </c>
      <c r="B282">
        <v>0.184</v>
      </c>
      <c r="C282">
        <f t="shared" si="10"/>
        <v>22.318760000000001</v>
      </c>
      <c r="D282">
        <f t="shared" si="9"/>
        <v>0.66956280000000001</v>
      </c>
    </row>
    <row r="283" spans="1:4">
      <c r="A283" t="s">
        <v>18</v>
      </c>
      <c r="B283">
        <v>0.371</v>
      </c>
      <c r="C283">
        <f t="shared" si="10"/>
        <v>51.675890000000003</v>
      </c>
      <c r="D283">
        <f t="shared" si="9"/>
        <v>1.5502767</v>
      </c>
    </row>
    <row r="284" spans="1:4">
      <c r="A284" t="s">
        <v>19</v>
      </c>
      <c r="B284">
        <v>0.20399999999999999</v>
      </c>
      <c r="C284">
        <f t="shared" si="10"/>
        <v>25.458559999999999</v>
      </c>
      <c r="D284">
        <f t="shared" si="9"/>
        <v>0.7637567999999999</v>
      </c>
    </row>
    <row r="285" spans="1:4">
      <c r="A285" t="s">
        <v>20</v>
      </c>
      <c r="B285">
        <v>0.36699999999999999</v>
      </c>
      <c r="C285">
        <f t="shared" si="10"/>
        <v>51.047930000000001</v>
      </c>
      <c r="D285">
        <f t="shared" si="9"/>
        <v>1.5314379</v>
      </c>
    </row>
    <row r="286" spans="1:4">
      <c r="A286" t="s">
        <v>21</v>
      </c>
      <c r="B286">
        <v>0.44600000000000001</v>
      </c>
      <c r="C286">
        <f t="shared" si="10"/>
        <v>63.450140000000012</v>
      </c>
      <c r="D286">
        <f t="shared" si="9"/>
        <v>1.9035042000000002</v>
      </c>
    </row>
    <row r="287" spans="1:4">
      <c r="A287" t="s">
        <v>22</v>
      </c>
      <c r="B287">
        <v>0.83199999999999996</v>
      </c>
      <c r="C287">
        <f t="shared" si="10"/>
        <v>124.04827999999999</v>
      </c>
      <c r="D287">
        <f t="shared" si="9"/>
        <v>3.7214483999999994</v>
      </c>
    </row>
    <row r="288" spans="1:4">
      <c r="A288" t="s">
        <v>23</v>
      </c>
      <c r="B288">
        <v>0.61399999999999999</v>
      </c>
      <c r="C288">
        <f t="shared" si="10"/>
        <v>89.824460000000002</v>
      </c>
      <c r="D288">
        <f t="shared" si="9"/>
        <v>2.6947337999999998</v>
      </c>
    </row>
    <row r="289" spans="1:4">
      <c r="A289" t="s">
        <v>24</v>
      </c>
      <c r="B289">
        <v>0.61899999999999999</v>
      </c>
      <c r="C289">
        <f t="shared" si="10"/>
        <v>90.609409999999997</v>
      </c>
      <c r="D289">
        <f t="shared" si="9"/>
        <v>2.7182822999999998</v>
      </c>
    </row>
    <row r="290" spans="1:4">
      <c r="A290" t="s">
        <v>25</v>
      </c>
      <c r="B290">
        <v>0.23599999999999999</v>
      </c>
      <c r="C290">
        <f t="shared" si="10"/>
        <v>30.482240000000004</v>
      </c>
      <c r="D290">
        <f t="shared" si="9"/>
        <v>0.91446720000000015</v>
      </c>
    </row>
    <row r="291" spans="1:4">
      <c r="A291" t="s">
        <v>26</v>
      </c>
      <c r="B291">
        <v>0.30299999999999999</v>
      </c>
      <c r="C291">
        <f t="shared" si="10"/>
        <v>41.000570000000003</v>
      </c>
      <c r="D291">
        <f t="shared" si="9"/>
        <v>1.2300171</v>
      </c>
    </row>
    <row r="292" spans="1:4">
      <c r="A292" t="s">
        <v>27</v>
      </c>
      <c r="B292">
        <v>0.70399999999999996</v>
      </c>
      <c r="C292">
        <f t="shared" si="10"/>
        <v>103.95356</v>
      </c>
      <c r="D292">
        <f t="shared" si="9"/>
        <v>3.1186067999999998</v>
      </c>
    </row>
    <row r="293" spans="1:4">
      <c r="A293" t="s">
        <v>28</v>
      </c>
      <c r="B293">
        <v>0.377</v>
      </c>
      <c r="C293">
        <f t="shared" si="10"/>
        <v>52.617830000000005</v>
      </c>
      <c r="D293">
        <f t="shared" si="9"/>
        <v>1.5785349000000002</v>
      </c>
    </row>
    <row r="294" spans="1:4">
      <c r="A294" t="s">
        <v>29</v>
      </c>
      <c r="B294">
        <v>0.245</v>
      </c>
      <c r="C294">
        <f t="shared" si="10"/>
        <v>31.895150000000001</v>
      </c>
      <c r="D294">
        <f t="shared" ref="D294:D299" si="11">C294*0.03</f>
        <v>0.95685449999999994</v>
      </c>
    </row>
    <row r="295" spans="1:4">
      <c r="A295" t="s">
        <v>30</v>
      </c>
      <c r="B295">
        <v>0.46300000000000002</v>
      </c>
      <c r="C295">
        <f t="shared" si="10"/>
        <v>66.118970000000004</v>
      </c>
      <c r="D295">
        <f t="shared" si="11"/>
        <v>1.9835691</v>
      </c>
    </row>
    <row r="296" spans="1:4">
      <c r="A296" t="s">
        <v>31</v>
      </c>
      <c r="B296">
        <v>0.41099999999999998</v>
      </c>
      <c r="C296">
        <f t="shared" si="10"/>
        <v>57.955490000000005</v>
      </c>
      <c r="D296">
        <f t="shared" si="11"/>
        <v>1.7386647000000002</v>
      </c>
    </row>
    <row r="297" spans="1:4">
      <c r="A297" t="s">
        <v>32</v>
      </c>
      <c r="B297">
        <v>0.14899999999999999</v>
      </c>
      <c r="C297">
        <f t="shared" si="10"/>
        <v>16.824110000000001</v>
      </c>
      <c r="D297">
        <f t="shared" si="11"/>
        <v>0.50472329999999999</v>
      </c>
    </row>
    <row r="298" spans="1:4">
      <c r="A298" t="s">
        <v>33</v>
      </c>
      <c r="B298">
        <v>0.17799999999999999</v>
      </c>
      <c r="C298">
        <f t="shared" si="10"/>
        <v>21.376820000000002</v>
      </c>
      <c r="D298">
        <f t="shared" si="11"/>
        <v>0.6413046</v>
      </c>
    </row>
    <row r="299" spans="1:4">
      <c r="A299" t="s">
        <v>34</v>
      </c>
      <c r="B299">
        <v>0.222</v>
      </c>
      <c r="C299">
        <f t="shared" si="10"/>
        <v>28.284380000000006</v>
      </c>
      <c r="D299">
        <f t="shared" si="11"/>
        <v>0.84853140000000016</v>
      </c>
    </row>
  </sheetData>
  <sheetCalcPr fullCalcOnLoad="1"/>
  <sortState ref="A2:XFD1048576">
    <sortCondition ref="A3:A1048576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7"/>
  <sheetViews>
    <sheetView workbookViewId="0">
      <selection activeCell="B8" sqref="B8"/>
    </sheetView>
  </sheetViews>
  <sheetFormatPr baseColWidth="10" defaultRowHeight="13"/>
  <sheetData>
    <row r="1" spans="1:2">
      <c r="A1">
        <v>0</v>
      </c>
      <c r="B1">
        <v>2E-3</v>
      </c>
    </row>
    <row r="2" spans="1:2">
      <c r="A2">
        <v>5</v>
      </c>
      <c r="B2">
        <v>6.2E-2</v>
      </c>
    </row>
    <row r="3" spans="1:2">
      <c r="A3">
        <v>10</v>
      </c>
      <c r="B3">
        <v>5.6000000000000001E-2</v>
      </c>
    </row>
    <row r="4" spans="1:2">
      <c r="A4">
        <v>25</v>
      </c>
      <c r="B4">
        <v>0.17399999999999999</v>
      </c>
    </row>
    <row r="5" spans="1:2">
      <c r="A5">
        <v>50</v>
      </c>
      <c r="B5">
        <v>0.32200000000000001</v>
      </c>
    </row>
    <row r="6" spans="1:2">
      <c r="A6">
        <v>100</v>
      </c>
      <c r="B6">
        <v>0.64300000000000002</v>
      </c>
    </row>
    <row r="7" spans="1:2">
      <c r="A7">
        <v>200</v>
      </c>
      <c r="B7">
        <v>1.2470000000000001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7"/>
  <sheetViews>
    <sheetView workbookViewId="0">
      <selection activeCell="F13" sqref="F13"/>
    </sheetView>
  </sheetViews>
  <sheetFormatPr baseColWidth="10" defaultRowHeight="13"/>
  <sheetData>
    <row r="1" spans="1:2">
      <c r="A1">
        <v>0</v>
      </c>
      <c r="B1">
        <v>5.5E-2</v>
      </c>
    </row>
    <row r="2" spans="1:2">
      <c r="A2">
        <v>5</v>
      </c>
      <c r="B2">
        <v>4.1000000000000002E-2</v>
      </c>
    </row>
    <row r="3" spans="1:2">
      <c r="A3">
        <v>10</v>
      </c>
      <c r="B3">
        <v>0.13</v>
      </c>
    </row>
    <row r="4" spans="1:2">
      <c r="A4">
        <v>25</v>
      </c>
      <c r="B4">
        <v>0.19</v>
      </c>
    </row>
    <row r="5" spans="1:2">
      <c r="A5">
        <v>50</v>
      </c>
      <c r="B5">
        <v>0.374</v>
      </c>
    </row>
    <row r="6" spans="1:2">
      <c r="A6">
        <v>100</v>
      </c>
      <c r="B6">
        <v>0.67200000000000004</v>
      </c>
    </row>
    <row r="7" spans="1:2">
      <c r="A7">
        <v>200</v>
      </c>
      <c r="B7">
        <v>1.3149999999999999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6"/>
  <sheetViews>
    <sheetView workbookViewId="0">
      <selection activeCell="L21" sqref="L21"/>
    </sheetView>
  </sheetViews>
  <sheetFormatPr baseColWidth="10" defaultRowHeight="13"/>
  <sheetData>
    <row r="1" spans="1:2">
      <c r="A1">
        <v>5</v>
      </c>
      <c r="B1">
        <v>8.5000000000000006E-2</v>
      </c>
    </row>
    <row r="2" spans="1:2">
      <c r="A2">
        <v>10</v>
      </c>
      <c r="B2">
        <v>7.9000000000000001E-2</v>
      </c>
    </row>
    <row r="3" spans="1:2">
      <c r="A3">
        <v>25</v>
      </c>
      <c r="B3">
        <v>0.182</v>
      </c>
    </row>
    <row r="4" spans="1:2">
      <c r="A4">
        <v>50</v>
      </c>
      <c r="B4">
        <v>0.47799999999999998</v>
      </c>
    </row>
    <row r="5" spans="1:2">
      <c r="A5">
        <v>100</v>
      </c>
      <c r="B5">
        <v>0.755</v>
      </c>
    </row>
    <row r="6" spans="1:2">
      <c r="A6">
        <v>200</v>
      </c>
      <c r="B6">
        <v>1.351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7"/>
  <sheetViews>
    <sheetView workbookViewId="0">
      <selection sqref="A1:B7"/>
    </sheetView>
  </sheetViews>
  <sheetFormatPr baseColWidth="10" defaultRowHeight="13"/>
  <sheetData>
    <row r="1" spans="1:2">
      <c r="A1">
        <v>0</v>
      </c>
      <c r="B1">
        <v>0.02</v>
      </c>
    </row>
    <row r="2" spans="1:2">
      <c r="A2">
        <v>5</v>
      </c>
      <c r="B2">
        <v>6.7000000000000004E-2</v>
      </c>
    </row>
    <row r="3" spans="1:2">
      <c r="A3">
        <v>10</v>
      </c>
      <c r="B3">
        <v>7.0000000000000007E-2</v>
      </c>
    </row>
    <row r="4" spans="1:2">
      <c r="A4">
        <v>25</v>
      </c>
      <c r="B4">
        <v>0.20599999999999999</v>
      </c>
    </row>
    <row r="5" spans="1:2">
      <c r="A5">
        <v>50</v>
      </c>
      <c r="B5">
        <v>0.35199999999999998</v>
      </c>
    </row>
    <row r="6" spans="1:2">
      <c r="A6">
        <v>100</v>
      </c>
      <c r="B6">
        <v>0.749</v>
      </c>
    </row>
    <row r="7" spans="1:2">
      <c r="A7">
        <v>200</v>
      </c>
      <c r="B7">
        <v>1.4730000000000001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7"/>
  <sheetViews>
    <sheetView workbookViewId="0">
      <selection activeCell="E37" sqref="E37"/>
    </sheetView>
  </sheetViews>
  <sheetFormatPr baseColWidth="10" defaultRowHeight="13"/>
  <sheetData>
    <row r="1" spans="1:2">
      <c r="A1">
        <v>0</v>
      </c>
      <c r="B1">
        <v>1.2999999999999999E-2</v>
      </c>
    </row>
    <row r="2" spans="1:2">
      <c r="A2">
        <v>5</v>
      </c>
      <c r="B2">
        <v>4.3999999999999997E-2</v>
      </c>
    </row>
    <row r="3" spans="1:2">
      <c r="A3">
        <v>10</v>
      </c>
      <c r="B3">
        <v>9.0999999999999998E-2</v>
      </c>
    </row>
    <row r="4" spans="1:2">
      <c r="A4">
        <v>25</v>
      </c>
      <c r="B4">
        <v>0.20599999999999999</v>
      </c>
    </row>
    <row r="5" spans="1:2">
      <c r="A5">
        <v>50</v>
      </c>
      <c r="B5">
        <v>0.35899999999999999</v>
      </c>
    </row>
    <row r="6" spans="1:2">
      <c r="A6">
        <v>100</v>
      </c>
      <c r="B6">
        <v>0.65700000000000003</v>
      </c>
    </row>
    <row r="7" spans="1:2">
      <c r="A7">
        <v>200</v>
      </c>
      <c r="B7">
        <v>1.2809999999999999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7"/>
  <sheetViews>
    <sheetView workbookViewId="0">
      <selection activeCell="C12" sqref="C12"/>
    </sheetView>
  </sheetViews>
  <sheetFormatPr baseColWidth="10" defaultRowHeight="13"/>
  <sheetData>
    <row r="1" spans="1:2">
      <c r="A1">
        <v>0</v>
      </c>
      <c r="B1">
        <v>2.7E-2</v>
      </c>
    </row>
    <row r="2" spans="1:2">
      <c r="A2">
        <v>5</v>
      </c>
      <c r="B2">
        <v>5.8999999999999997E-2</v>
      </c>
    </row>
    <row r="3" spans="1:2">
      <c r="A3">
        <v>10</v>
      </c>
      <c r="B3">
        <v>8.6999999999999994E-2</v>
      </c>
    </row>
    <row r="4" spans="1:2">
      <c r="A4">
        <v>25</v>
      </c>
      <c r="B4">
        <v>0.14799999999999999</v>
      </c>
    </row>
    <row r="5" spans="1:2">
      <c r="A5">
        <v>50</v>
      </c>
      <c r="B5">
        <v>0.35499999999999998</v>
      </c>
    </row>
    <row r="6" spans="1:2">
      <c r="A6">
        <v>100</v>
      </c>
      <c r="B6">
        <v>0.60699999999999998</v>
      </c>
    </row>
    <row r="7" spans="1:2">
      <c r="A7">
        <v>200</v>
      </c>
      <c r="B7">
        <v>1.22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7"/>
  <sheetViews>
    <sheetView workbookViewId="0">
      <selection activeCell="B8" sqref="B8"/>
    </sheetView>
  </sheetViews>
  <sheetFormatPr baseColWidth="10" defaultRowHeight="13"/>
  <sheetData>
    <row r="1" spans="1:2">
      <c r="A1">
        <v>0</v>
      </c>
      <c r="B1">
        <v>1.2E-2</v>
      </c>
    </row>
    <row r="2" spans="1:2">
      <c r="A2">
        <v>5</v>
      </c>
      <c r="B2">
        <v>8.8999999999999996E-2</v>
      </c>
    </row>
    <row r="3" spans="1:2">
      <c r="A3">
        <v>10</v>
      </c>
      <c r="B3">
        <v>9.6000000000000002E-2</v>
      </c>
    </row>
    <row r="4" spans="1:2">
      <c r="A4">
        <v>25</v>
      </c>
      <c r="B4">
        <v>0.219</v>
      </c>
    </row>
    <row r="5" spans="1:2">
      <c r="A5">
        <v>50</v>
      </c>
      <c r="B5">
        <v>0.33100000000000002</v>
      </c>
    </row>
    <row r="6" spans="1:2">
      <c r="A6">
        <v>100</v>
      </c>
      <c r="B6">
        <v>0.67900000000000005</v>
      </c>
    </row>
    <row r="7" spans="1:2">
      <c r="A7">
        <v>200</v>
      </c>
      <c r="B7">
        <v>1.27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7"/>
  <sheetViews>
    <sheetView workbookViewId="0">
      <selection activeCell="B8" sqref="B8"/>
    </sheetView>
  </sheetViews>
  <sheetFormatPr baseColWidth="10" defaultRowHeight="13"/>
  <sheetData>
    <row r="1" spans="1:2">
      <c r="A1">
        <v>0</v>
      </c>
      <c r="B1">
        <v>-2.1000000000000001E-2</v>
      </c>
    </row>
    <row r="2" spans="1:2">
      <c r="A2">
        <v>5</v>
      </c>
      <c r="B2">
        <v>5.5E-2</v>
      </c>
    </row>
    <row r="3" spans="1:2">
      <c r="A3">
        <v>10</v>
      </c>
      <c r="B3">
        <v>5.8999999999999997E-2</v>
      </c>
    </row>
    <row r="4" spans="1:2">
      <c r="A4">
        <v>25</v>
      </c>
      <c r="B4">
        <v>0.19800000000000001</v>
      </c>
    </row>
    <row r="5" spans="1:2">
      <c r="A5">
        <v>50</v>
      </c>
      <c r="B5">
        <v>0.32500000000000001</v>
      </c>
    </row>
    <row r="6" spans="1:2">
      <c r="A6">
        <v>100</v>
      </c>
      <c r="B6">
        <v>0.64700000000000002</v>
      </c>
    </row>
    <row r="7" spans="1:2">
      <c r="A7">
        <v>200</v>
      </c>
      <c r="B7">
        <v>1.1950000000000001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7"/>
  <sheetViews>
    <sheetView workbookViewId="0">
      <selection activeCell="B8" sqref="B8"/>
    </sheetView>
  </sheetViews>
  <sheetFormatPr baseColWidth="10" defaultRowHeight="13"/>
  <sheetData>
    <row r="1" spans="1:2">
      <c r="A1">
        <v>0</v>
      </c>
      <c r="B1">
        <v>6.8000000000000005E-2</v>
      </c>
    </row>
    <row r="2" spans="1:2">
      <c r="A2">
        <v>5</v>
      </c>
      <c r="B2">
        <v>6.3E-2</v>
      </c>
    </row>
    <row r="3" spans="1:2">
      <c r="A3">
        <v>10</v>
      </c>
      <c r="B3">
        <v>0.13100000000000001</v>
      </c>
    </row>
    <row r="4" spans="1:2">
      <c r="A4">
        <v>25</v>
      </c>
      <c r="B4">
        <v>0.18099999999999999</v>
      </c>
    </row>
    <row r="5" spans="1:2">
      <c r="A5">
        <v>50</v>
      </c>
      <c r="B5">
        <v>0.39100000000000001</v>
      </c>
    </row>
    <row r="6" spans="1:2">
      <c r="A6">
        <v>100</v>
      </c>
      <c r="B6">
        <v>0.56799999999999995</v>
      </c>
    </row>
    <row r="7" spans="1:2">
      <c r="A7">
        <v>200</v>
      </c>
      <c r="B7">
        <v>1.33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7"/>
  <sheetViews>
    <sheetView workbookViewId="0">
      <selection activeCell="L13" sqref="L13"/>
    </sheetView>
  </sheetViews>
  <sheetFormatPr baseColWidth="10" defaultRowHeight="13"/>
  <sheetData>
    <row r="1" spans="1:2">
      <c r="A1">
        <v>0</v>
      </c>
      <c r="B1">
        <v>-3.9E-2</v>
      </c>
    </row>
    <row r="2" spans="1:2">
      <c r="A2">
        <v>5</v>
      </c>
      <c r="B2">
        <v>1.0999999999999999E-2</v>
      </c>
    </row>
    <row r="3" spans="1:2">
      <c r="A3">
        <v>10</v>
      </c>
      <c r="B3">
        <v>2.9000000000000001E-2</v>
      </c>
    </row>
    <row r="4" spans="1:2">
      <c r="A4">
        <v>25</v>
      </c>
      <c r="B4">
        <v>0.14799999999999999</v>
      </c>
    </row>
    <row r="5" spans="1:2">
      <c r="A5">
        <v>50</v>
      </c>
      <c r="B5">
        <v>0.27700000000000002</v>
      </c>
    </row>
    <row r="6" spans="1:2">
      <c r="A6">
        <v>100</v>
      </c>
      <c r="B6">
        <v>0.628</v>
      </c>
    </row>
    <row r="7" spans="1:2">
      <c r="A7">
        <v>200</v>
      </c>
      <c r="B7">
        <v>1.1579999999999999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POP samples</vt:lpstr>
      <vt:lpstr>SC 11-7-14</vt:lpstr>
      <vt:lpstr>SC 11-14-14</vt:lpstr>
      <vt:lpstr>SC 12-5-14</vt:lpstr>
      <vt:lpstr>SC 2013_1</vt:lpstr>
      <vt:lpstr>SC 2013_2</vt:lpstr>
      <vt:lpstr>SC2013_3</vt:lpstr>
      <vt:lpstr>SC 2013_4</vt:lpstr>
      <vt:lpstr>SC 2013_5</vt:lpstr>
      <vt:lpstr>SC 2013_6</vt:lpstr>
      <vt:lpstr>SC 2013_7</vt:lpstr>
    </vt:vector>
  </TitlesOfParts>
  <Company>UW-La Crosse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Kelly</dc:creator>
  <cp:lastModifiedBy>Patrick Kelly</cp:lastModifiedBy>
  <dcterms:created xsi:type="dcterms:W3CDTF">2014-11-10T15:32:59Z</dcterms:created>
  <dcterms:modified xsi:type="dcterms:W3CDTF">2015-01-05T19:26:01Z</dcterms:modified>
</cp:coreProperties>
</file>