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assignments\excel\"/>
    </mc:Choice>
  </mc:AlternateContent>
  <xr:revisionPtr revIDLastSave="0" documentId="13_ncr:1_{1832B2D0-E9E9-4A2D-BC0F-060395807EDE}" xr6:coauthVersionLast="47" xr6:coauthVersionMax="47" xr10:uidLastSave="{00000000-0000-0000-0000-000000000000}"/>
  <bookViews>
    <workbookView xWindow="10695" yWindow="5400" windowWidth="17220" windowHeight="9555" xr2:uid="{00000000-000D-0000-FFFF-FFFF00000000}"/>
  </bookViews>
  <sheets>
    <sheet name="summary statistics" sheetId="1" r:id="rId1"/>
    <sheet name="moving average" sheetId="2" r:id="rId2"/>
    <sheet name="solver as value" sheetId="3" r:id="rId3"/>
    <sheet name="Scenario Summary" sheetId="6" r:id="rId4"/>
    <sheet name="solver as max" sheetId="4" r:id="rId5"/>
    <sheet name="Answer Report 1" sheetId="7" r:id="rId6"/>
    <sheet name="Sensitivity Report 1" sheetId="8" r:id="rId7"/>
    <sheet name="Limits Report 1" sheetId="9" r:id="rId8"/>
    <sheet name="solver as min" sheetId="5" r:id="rId9"/>
  </sheets>
  <definedNames>
    <definedName name="solver_adj" localSheetId="4" hidden="1">'solver as max'!$B$2:$B$4</definedName>
    <definedName name="solver_adj" localSheetId="8" hidden="1">'solver as min'!$B$2:$E$4</definedName>
    <definedName name="solver_adj" localSheetId="2" hidden="1">'solver as value'!$G$14:$G$17</definedName>
    <definedName name="solver_cvg" localSheetId="4" hidden="1">0.0001</definedName>
    <definedName name="solver_cvg" localSheetId="8" hidden="1">0.0001</definedName>
    <definedName name="solver_cvg" localSheetId="2" hidden="1">0.0001</definedName>
    <definedName name="solver_drv" localSheetId="4" hidden="1">1</definedName>
    <definedName name="solver_drv" localSheetId="8" hidden="1">1</definedName>
    <definedName name="solver_drv" localSheetId="2" hidden="1">1</definedName>
    <definedName name="solver_eng" localSheetId="4" hidden="1">1</definedName>
    <definedName name="solver_eng" localSheetId="8" hidden="1">1</definedName>
    <definedName name="solver_eng" localSheetId="2" hidden="1">1</definedName>
    <definedName name="solver_est" localSheetId="4" hidden="1">1</definedName>
    <definedName name="solver_est" localSheetId="8" hidden="1">1</definedName>
    <definedName name="solver_est" localSheetId="2" hidden="1">1</definedName>
    <definedName name="solver_itr" localSheetId="4" hidden="1">2147483647</definedName>
    <definedName name="solver_itr" localSheetId="8" hidden="1">2147483647</definedName>
    <definedName name="solver_itr" localSheetId="2" hidden="1">2147483647</definedName>
    <definedName name="solver_lhs1" localSheetId="4" hidden="1">'solver as max'!$B$2</definedName>
    <definedName name="solver_lhs1" localSheetId="8" hidden="1">'solver as min'!$B$2:$E$2</definedName>
    <definedName name="solver_lhs1" localSheetId="2" hidden="1">'solver as value'!$G$14:$G$17</definedName>
    <definedName name="solver_lhs2" localSheetId="4" hidden="1">'solver as max'!$B$3</definedName>
    <definedName name="solver_lhs2" localSheetId="8" hidden="1">'solver as min'!$B$2:$E$4</definedName>
    <definedName name="solver_lhs2" localSheetId="2" hidden="1">'solver as value'!$G$14:$G$17</definedName>
    <definedName name="solver_lhs3" localSheetId="4" hidden="1">'solver as max'!$B$4</definedName>
    <definedName name="solver_lhs3" localSheetId="8" hidden="1">'solver as min'!$B$3:$E$3</definedName>
    <definedName name="solver_lhs3" localSheetId="2" hidden="1">'solver as value'!$G$2:$G$5</definedName>
    <definedName name="solver_lhs4" localSheetId="4" hidden="1">'solver as max'!$B$5</definedName>
    <definedName name="solver_lhs4" localSheetId="8" hidden="1">'solver as min'!$B$4:$E$4</definedName>
    <definedName name="solver_lhs4" localSheetId="2" hidden="1">'solver as value'!$G$2:$G$5</definedName>
    <definedName name="solver_lhs5" localSheetId="8" hidden="1">'solver as min'!$B$5:$E$5</definedName>
    <definedName name="solver_mip" localSheetId="4" hidden="1">2147483647</definedName>
    <definedName name="solver_mip" localSheetId="8" hidden="1">2147483647</definedName>
    <definedName name="solver_mip" localSheetId="2" hidden="1">2147483647</definedName>
    <definedName name="solver_mni" localSheetId="4" hidden="1">30</definedName>
    <definedName name="solver_mni" localSheetId="8" hidden="1">30</definedName>
    <definedName name="solver_mni" localSheetId="2" hidden="1">30</definedName>
    <definedName name="solver_mrt" localSheetId="4" hidden="1">0.075</definedName>
    <definedName name="solver_mrt" localSheetId="8" hidden="1">0.075</definedName>
    <definedName name="solver_mrt" localSheetId="2" hidden="1">0.075</definedName>
    <definedName name="solver_msl" localSheetId="4" hidden="1">2</definedName>
    <definedName name="solver_msl" localSheetId="8" hidden="1">2</definedName>
    <definedName name="solver_msl" localSheetId="2" hidden="1">2</definedName>
    <definedName name="solver_neg" localSheetId="4" hidden="1">1</definedName>
    <definedName name="solver_neg" localSheetId="8" hidden="1">1</definedName>
    <definedName name="solver_neg" localSheetId="2" hidden="1">1</definedName>
    <definedName name="solver_nod" localSheetId="4" hidden="1">2147483647</definedName>
    <definedName name="solver_nod" localSheetId="8" hidden="1">2147483647</definedName>
    <definedName name="solver_nod" localSheetId="2" hidden="1">2147483647</definedName>
    <definedName name="solver_num" localSheetId="4" hidden="1">4</definedName>
    <definedName name="solver_num" localSheetId="8" hidden="1">5</definedName>
    <definedName name="solver_num" localSheetId="2" hidden="1">2</definedName>
    <definedName name="solver_nwt" localSheetId="4" hidden="1">1</definedName>
    <definedName name="solver_nwt" localSheetId="8" hidden="1">1</definedName>
    <definedName name="solver_nwt" localSheetId="2" hidden="1">1</definedName>
    <definedName name="solver_opt" localSheetId="4" hidden="1">'solver as max'!$D$5</definedName>
    <definedName name="solver_opt" localSheetId="8" hidden="1">'solver as min'!$I$5</definedName>
    <definedName name="solver_opt" localSheetId="2" hidden="1">'solver as value'!$I$18</definedName>
    <definedName name="solver_pre" localSheetId="4" hidden="1">0.000001</definedName>
    <definedName name="solver_pre" localSheetId="8" hidden="1">0.000001</definedName>
    <definedName name="solver_pre" localSheetId="2" hidden="1">0.000001</definedName>
    <definedName name="solver_rbv" localSheetId="4" hidden="1">1</definedName>
    <definedName name="solver_rbv" localSheetId="8" hidden="1">1</definedName>
    <definedName name="solver_rbv" localSheetId="2" hidden="1">1</definedName>
    <definedName name="solver_rel1" localSheetId="4" hidden="1">3</definedName>
    <definedName name="solver_rel1" localSheetId="8" hidden="1">1</definedName>
    <definedName name="solver_rel1" localSheetId="2" hidden="1">4</definedName>
    <definedName name="solver_rel2" localSheetId="4" hidden="1">3</definedName>
    <definedName name="solver_rel2" localSheetId="8" hidden="1">3</definedName>
    <definedName name="solver_rel2" localSheetId="2" hidden="1">3</definedName>
    <definedName name="solver_rel3" localSheetId="4" hidden="1">3</definedName>
    <definedName name="solver_rel3" localSheetId="8" hidden="1">1</definedName>
    <definedName name="solver_rel3" localSheetId="2" hidden="1">3</definedName>
    <definedName name="solver_rel4" localSheetId="4" hidden="1">2</definedName>
    <definedName name="solver_rel4" localSheetId="8" hidden="1">1</definedName>
    <definedName name="solver_rel4" localSheetId="2" hidden="1">3</definedName>
    <definedName name="solver_rel5" localSheetId="8" hidden="1">2</definedName>
    <definedName name="solver_rhs1" localSheetId="4" hidden="1">30</definedName>
    <definedName name="solver_rhs1" localSheetId="8" hidden="1">92</definedName>
    <definedName name="solver_rhs1" localSheetId="2" hidden="1">integer</definedName>
    <definedName name="solver_rhs2" localSheetId="4" hidden="1">20</definedName>
    <definedName name="solver_rhs2" localSheetId="8" hidden="1">20</definedName>
    <definedName name="solver_rhs2" localSheetId="2" hidden="1">0</definedName>
    <definedName name="solver_rhs3" localSheetId="4" hidden="1">50</definedName>
    <definedName name="solver_rhs3" localSheetId="8" hidden="1">45</definedName>
    <definedName name="solver_rhs3" localSheetId="2" hidden="1">0</definedName>
    <definedName name="solver_rhs4" localSheetId="4" hidden="1">350</definedName>
    <definedName name="solver_rhs4" localSheetId="8" hidden="1">55</definedName>
    <definedName name="solver_rhs4" localSheetId="2" hidden="1">0</definedName>
    <definedName name="solver_rhs5" localSheetId="8" hidden="1">'solver as min'!$B$6:$E$6</definedName>
    <definedName name="solver_rlx" localSheetId="4" hidden="1">2</definedName>
    <definedName name="solver_rlx" localSheetId="8" hidden="1">2</definedName>
    <definedName name="solver_rlx" localSheetId="2" hidden="1">2</definedName>
    <definedName name="solver_rsd" localSheetId="4" hidden="1">0</definedName>
    <definedName name="solver_rsd" localSheetId="8" hidden="1">0</definedName>
    <definedName name="solver_rsd" localSheetId="2" hidden="1">0</definedName>
    <definedName name="solver_scl" localSheetId="4" hidden="1">1</definedName>
    <definedName name="solver_scl" localSheetId="8" hidden="1">1</definedName>
    <definedName name="solver_scl" localSheetId="2" hidden="1">1</definedName>
    <definedName name="solver_sho" localSheetId="7" hidden="1">2</definedName>
    <definedName name="solver_sho" localSheetId="4" hidden="1">2</definedName>
    <definedName name="solver_sho" localSheetId="8" hidden="1">2</definedName>
    <definedName name="solver_sho" localSheetId="2" hidden="1">2</definedName>
    <definedName name="solver_ssz" localSheetId="4" hidden="1">100</definedName>
    <definedName name="solver_ssz" localSheetId="8" hidden="1">100</definedName>
    <definedName name="solver_ssz" localSheetId="2" hidden="1">100</definedName>
    <definedName name="solver_tim" localSheetId="4" hidden="1">2147483647</definedName>
    <definedName name="solver_tim" localSheetId="8" hidden="1">2147483647</definedName>
    <definedName name="solver_tim" localSheetId="2" hidden="1">2147483647</definedName>
    <definedName name="solver_tol" localSheetId="4" hidden="1">0.01</definedName>
    <definedName name="solver_tol" localSheetId="8" hidden="1">0.01</definedName>
    <definedName name="solver_tol" localSheetId="2" hidden="1">0.01</definedName>
    <definedName name="solver_typ" localSheetId="4" hidden="1">1</definedName>
    <definedName name="solver_typ" localSheetId="8" hidden="1">2</definedName>
    <definedName name="solver_typ" localSheetId="2" hidden="1">3</definedName>
    <definedName name="solver_val" localSheetId="4" hidden="1">0</definedName>
    <definedName name="solver_val" localSheetId="8" hidden="1">0</definedName>
    <definedName name="solver_val" localSheetId="2" hidden="1">2000</definedName>
    <definedName name="solver_ver" localSheetId="4" hidden="1">3</definedName>
    <definedName name="solver_ver" localSheetId="8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B5" i="5"/>
  <c r="I3" i="5"/>
  <c r="I4" i="5"/>
  <c r="I2" i="5"/>
  <c r="B5" i="4"/>
  <c r="D3" i="4"/>
  <c r="D4" i="4"/>
  <c r="D2" i="4"/>
  <c r="I17" i="3"/>
  <c r="I16" i="3"/>
  <c r="I15" i="3"/>
  <c r="I14" i="3"/>
  <c r="D17" i="3"/>
  <c r="D16" i="3"/>
  <c r="D15" i="3"/>
  <c r="D14" i="3"/>
  <c r="D3" i="3"/>
  <c r="D4" i="3"/>
  <c r="D5" i="3"/>
  <c r="D2" i="3"/>
  <c r="D6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M11" i="1"/>
  <c r="M12" i="1" s="1"/>
  <c r="D18" i="3" l="1"/>
  <c r="I5" i="5"/>
  <c r="D5" i="4"/>
  <c r="I18" i="3"/>
  <c r="N8" i="1"/>
  <c r="O8" i="1" s="1"/>
  <c r="N9" i="1"/>
  <c r="O9" i="1" s="1"/>
  <c r="N10" i="1"/>
  <c r="O10" i="1" s="1"/>
  <c r="N7" i="1"/>
  <c r="O7" i="1" s="1"/>
  <c r="O11" i="1" s="1"/>
  <c r="O12" i="1" s="1"/>
  <c r="O13" i="1" s="1"/>
  <c r="N6" i="1"/>
  <c r="O6" i="1" s="1"/>
</calcChain>
</file>

<file path=xl/sharedStrings.xml><?xml version="1.0" encoding="utf-8"?>
<sst xmlns="http://schemas.openxmlformats.org/spreadsheetml/2006/main" count="387" uniqueCount="179">
  <si>
    <t>Data</t>
  </si>
  <si>
    <t>Particulars</t>
  </si>
  <si>
    <t>Item</t>
  </si>
  <si>
    <t>cost</t>
  </si>
  <si>
    <t>Total</t>
  </si>
  <si>
    <t>Jeans</t>
  </si>
  <si>
    <t>Shirt</t>
  </si>
  <si>
    <t>T-shirt</t>
  </si>
  <si>
    <t>Shoes</t>
  </si>
  <si>
    <t xml:space="preserve">given </t>
  </si>
  <si>
    <t>Gift Voucher</t>
  </si>
  <si>
    <t>Product</t>
  </si>
  <si>
    <t>Quantity</t>
  </si>
  <si>
    <t xml:space="preserve">Profit Per Product </t>
  </si>
  <si>
    <t>Overall Profit</t>
  </si>
  <si>
    <t>Product A</t>
  </si>
  <si>
    <t>Product B</t>
  </si>
  <si>
    <t>Product C</t>
  </si>
  <si>
    <t>Constraints:</t>
  </si>
  <si>
    <t>Atleast 100 Product A should be made</t>
  </si>
  <si>
    <t>Atleast 20 Product B should be made</t>
  </si>
  <si>
    <t>Set Cell is 05</t>
  </si>
  <si>
    <t>Atlea 50 Product Cs ould be made</t>
  </si>
  <si>
    <t>With All this constraints Maximize Overall Profit</t>
  </si>
  <si>
    <t>A total of 350 Product should be made</t>
  </si>
  <si>
    <t>with all this constraints maximize profit</t>
  </si>
  <si>
    <t>QTR1</t>
  </si>
  <si>
    <t>QTR2</t>
  </si>
  <si>
    <t>QTR3</t>
  </si>
  <si>
    <t>QTR4</t>
  </si>
  <si>
    <t xml:space="preserve">shippig per unit cost </t>
  </si>
  <si>
    <t>total cost of shipping</t>
  </si>
  <si>
    <t>p1</t>
  </si>
  <si>
    <t>p2</t>
  </si>
  <si>
    <t>p3</t>
  </si>
  <si>
    <t>total unit pro</t>
  </si>
  <si>
    <t>total</t>
  </si>
  <si>
    <t>warehouse demand</t>
  </si>
  <si>
    <t>Xi</t>
  </si>
  <si>
    <t>Xi-mu</t>
  </si>
  <si>
    <t>mean</t>
  </si>
  <si>
    <t>square(Xi-mu)</t>
  </si>
  <si>
    <t>sigma square</t>
  </si>
  <si>
    <t>SD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</si>
  <si>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</si>
  <si>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</si>
  <si>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</si>
  <si>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</si>
  <si>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</si>
  <si>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</si>
  <si>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</si>
  <si>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</si>
  <si>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</si>
  <si>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</si>
  <si>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</si>
  <si>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</si>
  <si>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</si>
  <si>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Largest(3)</t>
  </si>
  <si>
    <t>Smallest(3)</t>
  </si>
  <si>
    <t>items cannot be in decimal</t>
  </si>
  <si>
    <t>$B$2</t>
  </si>
  <si>
    <t>$B$3</t>
  </si>
  <si>
    <t>$B$4</t>
  </si>
  <si>
    <t>$D$5</t>
  </si>
  <si>
    <t>Created by Riyaza on 4/26/2024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</si>
  <si>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</si>
  <si>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</si>
  <si>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</si>
  <si>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</si>
  <si>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</si>
  <si>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</si>
  <si>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</si>
  <si>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</si>
  <si>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[16 solver and descriptive stats.xlsx]solver as min</t>
  </si>
  <si>
    <t>Report Created: 26-Apr-24 1:53:43 PM</t>
  </si>
  <si>
    <t>Result: Solver found a solution.  All Constraints and optimality conditions are satisfied.</t>
  </si>
  <si>
    <t>Solver Engine</t>
  </si>
  <si>
    <t>Engine: GRG Nonlinear</t>
  </si>
  <si>
    <t>Solution Time: 0.078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</si>
  <si>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</si>
  <si>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</si>
  <si>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</si>
  <si>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</si>
  <si>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</si>
  <si>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</si>
  <si>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</si>
  <si>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</si>
  <si>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</si>
  <si>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</si>
  <si>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</si>
  <si>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</si>
  <si>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</si>
  <si>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</si>
  <si>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</si>
  <si>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</si>
  <si>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</si>
  <si>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$I$5</t>
  </si>
  <si>
    <t>total total cost of shipping</t>
  </si>
  <si>
    <t>p1 QTR1</t>
  </si>
  <si>
    <t>Contin</t>
  </si>
  <si>
    <t>$C$2</t>
  </si>
  <si>
    <t>p1 QTR2</t>
  </si>
  <si>
    <t>$D$2</t>
  </si>
  <si>
    <t>p1 QTR3</t>
  </si>
  <si>
    <t>$E$2</t>
  </si>
  <si>
    <t>p1 QTR4</t>
  </si>
  <si>
    <t>p2 QTR1</t>
  </si>
  <si>
    <t>$C$3</t>
  </si>
  <si>
    <t>p2 QTR2</t>
  </si>
  <si>
    <t>$D$3</t>
  </si>
  <si>
    <t>p2 QTR3</t>
  </si>
  <si>
    <t>$E$3</t>
  </si>
  <si>
    <t>p2 QTR4</t>
  </si>
  <si>
    <t>p3 QTR1</t>
  </si>
  <si>
    <t>$C$4</t>
  </si>
  <si>
    <t>p3 QTR2</t>
  </si>
  <si>
    <t>$D$4</t>
  </si>
  <si>
    <t>p3 QTR3</t>
  </si>
  <si>
    <t>$E$4</t>
  </si>
  <si>
    <t>p3 QTR4</t>
  </si>
  <si>
    <t>$B$5</t>
  </si>
  <si>
    <t>total unit pro QTR1</t>
  </si>
  <si>
    <t>$B$5=$B$6</t>
  </si>
  <si>
    <t>Binding</t>
  </si>
  <si>
    <t>$C$5</t>
  </si>
  <si>
    <t>total unit pro QTR2</t>
  </si>
  <si>
    <t>$C$5=$C$6</t>
  </si>
  <si>
    <t>total unit pro QTR3</t>
  </si>
  <si>
    <t>$D$5=$D$6</t>
  </si>
  <si>
    <t>$E$5</t>
  </si>
  <si>
    <t>total unit pro QTR4</t>
  </si>
  <si>
    <t>$E$5=$E$6</t>
  </si>
  <si>
    <t>$B$2&lt;=92</t>
  </si>
  <si>
    <t>$C$2&lt;=92</t>
  </si>
  <si>
    <t>Not Binding</t>
  </si>
  <si>
    <t>$D$2&lt;=92</t>
  </si>
  <si>
    <t>$E$2&lt;=92</t>
  </si>
  <si>
    <t>$B$2&gt;=20</t>
  </si>
  <si>
    <t>$C$2&gt;=20</t>
  </si>
  <si>
    <t>$D$2&gt;=20</t>
  </si>
  <si>
    <t>$E$2&gt;=20</t>
  </si>
  <si>
    <t>$B$3&gt;=20</t>
  </si>
  <si>
    <t>$C$3&gt;=20</t>
  </si>
  <si>
    <t>$D$3&gt;=20</t>
  </si>
  <si>
    <t>$E$3&gt;=20</t>
  </si>
  <si>
    <t>$B$4&gt;=20</t>
  </si>
  <si>
    <t>$C$4&gt;=20</t>
  </si>
  <si>
    <t>$D$4&gt;=20</t>
  </si>
  <si>
    <t>$E$4&gt;=20</t>
  </si>
  <si>
    <t>$B$3&lt;=45</t>
  </si>
  <si>
    <t>$C$3&lt;=45</t>
  </si>
  <si>
    <t>$D$3&lt;=45</t>
  </si>
  <si>
    <t>$E$3&lt;=45</t>
  </si>
  <si>
    <t>$B$4&lt;=55</t>
  </si>
  <si>
    <t>$C$4&lt;=55</t>
  </si>
  <si>
    <t>$D$4&lt;=55</t>
  </si>
  <si>
    <t>$E$4&lt;=55</t>
  </si>
  <si>
    <t>$B$2:$E$4</t>
  </si>
  <si>
    <t>$B$5:$E$5 = $B$6:$E$6</t>
  </si>
  <si>
    <t>$B$2:$E$2 &lt;= 92</t>
  </si>
  <si>
    <t>$B$2:$E$4 &gt;= 20</t>
  </si>
  <si>
    <t>$B$3:$E$3 &lt;= 45</t>
  </si>
  <si>
    <t>$B$4:$E$4 &lt;= 55</t>
  </si>
  <si>
    <t>Microsoft Excel 16.0 Sensitivity Report</t>
  </si>
  <si>
    <t>Report Created: 26-Apr-24 1:54:06 PM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</si>
  <si>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</si>
  <si>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</si>
  <si>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</si>
  <si>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</si>
  <si>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</si>
  <si>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</si>
  <si>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</si>
  <si>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Report Created: 26-Apr-24 1:54:18 PM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</si>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</sst>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.00_);[Red]\(&quot;₹&quot;#,##0.00\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Continuous"/>
    </xf>
    <xf numFmtId="0" fontId="0" fillId="2" borderId="5" xfId="0" applyFill="1" applyBorder="1"/>
    <xf numFmtId="0" fontId="0" fillId="3" borderId="5" xfId="0" applyFill="1" applyBorder="1"/>
    <xf numFmtId="0" fontId="0" fillId="0" borderId="5" xfId="0" applyBorder="1"/>
    <xf numFmtId="0" fontId="4" fillId="4" borderId="6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6" fillId="5" borderId="3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0" fontId="7" fillId="4" borderId="6" xfId="0" applyFont="1" applyFill="1" applyBorder="1" applyAlignment="1">
      <alignment horizontal="right"/>
    </xf>
    <xf numFmtId="0" fontId="0" fillId="6" borderId="0" xfId="0" applyFill="1"/>
    <xf numFmtId="0" fontId="8" fillId="0" borderId="0" xfId="0" applyFont="1" applyAlignment="1">
      <alignment vertical="top" wrapText="1"/>
    </xf>
    <xf numFmtId="0" fontId="2" fillId="0" borderId="0" xfId="0" applyFont="1"/>
    <xf numFmtId="0" fontId="0" fillId="0" borderId="10" xfId="0" applyBorder="1"/>
    <xf numFmtId="0" fontId="6" fillId="0" borderId="9" xfId="0" applyFont="1" applyBorder="1" applyAlignment="1">
      <alignment horizontal="center"/>
    </xf>
    <xf numFmtId="0" fontId="0" fillId="0" borderId="11" xfId="0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11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average'!$A$2:$A$23</c:f>
              <c:numCache>
                <c:formatCode>General</c:formatCode>
                <c:ptCount val="22"/>
                <c:pt idx="0">
                  <c:v>32</c:v>
                </c:pt>
                <c:pt idx="1">
                  <c:v>59</c:v>
                </c:pt>
                <c:pt idx="2">
                  <c:v>40</c:v>
                </c:pt>
                <c:pt idx="3">
                  <c:v>36</c:v>
                </c:pt>
                <c:pt idx="4">
                  <c:v>48</c:v>
                </c:pt>
                <c:pt idx="5">
                  <c:v>56</c:v>
                </c:pt>
                <c:pt idx="6">
                  <c:v>34</c:v>
                </c:pt>
                <c:pt idx="7">
                  <c:v>29</c:v>
                </c:pt>
                <c:pt idx="8">
                  <c:v>27</c:v>
                </c:pt>
                <c:pt idx="9">
                  <c:v>21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42</c:v>
                </c:pt>
                <c:pt idx="14">
                  <c:v>35</c:v>
                </c:pt>
                <c:pt idx="15">
                  <c:v>25</c:v>
                </c:pt>
                <c:pt idx="16">
                  <c:v>58</c:v>
                </c:pt>
                <c:pt idx="17">
                  <c:v>36</c:v>
                </c:pt>
                <c:pt idx="18">
                  <c:v>57</c:v>
                </c:pt>
                <c:pt idx="19">
                  <c:v>29</c:v>
                </c:pt>
                <c:pt idx="20">
                  <c:v>49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6CC-A23A-21F4F7F1E0E0}"/>
            </c:ext>
          </c:extLst>
        </c:ser>
        <c:ser>
          <c:idx val="1"/>
          <c:order val="1"/>
          <c:tx>
            <c:v>Forecast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'moving average'!$B$2:$B$23</c:f>
              <c:numCache>
                <c:formatCode>General</c:formatCode>
                <c:ptCount val="22"/>
                <c:pt idx="0">
                  <c:v>#N/A</c:v>
                </c:pt>
                <c:pt idx="1">
                  <c:v>45.5</c:v>
                </c:pt>
                <c:pt idx="2">
                  <c:v>49.5</c:v>
                </c:pt>
                <c:pt idx="3">
                  <c:v>38</c:v>
                </c:pt>
                <c:pt idx="4">
                  <c:v>42</c:v>
                </c:pt>
                <c:pt idx="5">
                  <c:v>52</c:v>
                </c:pt>
                <c:pt idx="6">
                  <c:v>45</c:v>
                </c:pt>
                <c:pt idx="7">
                  <c:v>31.5</c:v>
                </c:pt>
                <c:pt idx="8">
                  <c:v>28</c:v>
                </c:pt>
                <c:pt idx="9">
                  <c:v>24</c:v>
                </c:pt>
                <c:pt idx="10">
                  <c:v>34.5</c:v>
                </c:pt>
                <c:pt idx="11">
                  <c:v>48.5</c:v>
                </c:pt>
                <c:pt idx="12">
                  <c:v>49.5</c:v>
                </c:pt>
                <c:pt idx="13">
                  <c:v>46</c:v>
                </c:pt>
                <c:pt idx="14">
                  <c:v>38.5</c:v>
                </c:pt>
                <c:pt idx="15">
                  <c:v>30</c:v>
                </c:pt>
                <c:pt idx="16">
                  <c:v>41.5</c:v>
                </c:pt>
                <c:pt idx="17">
                  <c:v>47</c:v>
                </c:pt>
                <c:pt idx="18">
                  <c:v>46.5</c:v>
                </c:pt>
                <c:pt idx="19">
                  <c:v>43</c:v>
                </c:pt>
                <c:pt idx="20">
                  <c:v>39</c:v>
                </c:pt>
                <c:pt idx="21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6CC-A23A-21F4F7F1E0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530128"/>
        <c:axId val="2108516816"/>
      </c:lineChart>
      <c:catAx>
        <c:axId val="21085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16816"/>
        <c:crosses val="autoZero"/>
        <c:auto val="1"/>
        <c:lblAlgn val="ctr"/>
        <c:lblOffset val="100"/>
        <c:noMultiLvlLbl val="0"/>
      </c:catAx>
      <c:valAx>
        <c:axId val="210851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085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177800</xdr:rowOff>
    </xdr:from>
    <xdr:to>
      <xdr:col>13</xdr:col>
      <xdr:colOff>266700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27</xdr:row>
      <xdr:rowOff>171450</xdr:rowOff>
    </xdr:from>
    <xdr:to>
      <xdr:col>15</xdr:col>
      <xdr:colOff>19050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5143500"/>
          <a:ext cx="10617200" cy="130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486128</xdr:colOff>
      <xdr:row>18</xdr:row>
      <xdr:rowOff>53621</xdr:rowOff>
    </xdr:from>
    <xdr:to>
      <xdr:col>22</xdr:col>
      <xdr:colOff>8107</xdr:colOff>
      <xdr:row>40</xdr:row>
      <xdr:rowOff>84666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2461" y="3355621"/>
          <a:ext cx="4376202" cy="406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369006</xdr:colOff>
      <xdr:row>8</xdr:row>
      <xdr:rowOff>47271</xdr:rowOff>
    </xdr:from>
    <xdr:to>
      <xdr:col>9</xdr:col>
      <xdr:colOff>178506</xdr:colOff>
      <xdr:row>24</xdr:row>
      <xdr:rowOff>110073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006" y="1514827"/>
          <a:ext cx="7231944" cy="2997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O102"/>
  <sheetViews>
    <sheetView tabSelected="1" workbookViewId="0">
      <selection activeCell="M17" sqref="M17"/>
    </sheetView>
  </sheetViews>
  <sheetFormatPr defaultRowHeight="15" x14ac:dyDescent="0.25"/>
  <cols>
    <col min="3" max="3" width="16.85546875" bestFit="1" customWidth="1"/>
    <col min="7" max="7" width="16.85546875" bestFit="1" customWidth="1"/>
    <col min="14" max="14" width="18.140625" customWidth="1"/>
    <col min="15" max="15" width="12.85546875" customWidth="1"/>
  </cols>
  <sheetData>
    <row r="1" spans="1:15" x14ac:dyDescent="0.25">
      <c r="A1" t="s">
        <v>0</v>
      </c>
    </row>
    <row r="2" spans="1:15" ht="15.75" thickBot="1" x14ac:dyDescent="0.3">
      <c r="A2">
        <v>15</v>
      </c>
    </row>
    <row r="3" spans="1:15" x14ac:dyDescent="0.25">
      <c r="A3">
        <v>25</v>
      </c>
      <c r="C3" s="6" t="s">
        <v>0</v>
      </c>
      <c r="D3" s="6"/>
    </row>
    <row r="4" spans="1:15" x14ac:dyDescent="0.25">
      <c r="A4">
        <v>18</v>
      </c>
    </row>
    <row r="5" spans="1:15" x14ac:dyDescent="0.25">
      <c r="A5">
        <v>30</v>
      </c>
      <c r="C5" t="s">
        <v>44</v>
      </c>
      <c r="D5">
        <v>20.386138613861387</v>
      </c>
      <c r="M5" t="s">
        <v>38</v>
      </c>
      <c r="N5" t="s">
        <v>39</v>
      </c>
      <c r="O5" t="s">
        <v>41</v>
      </c>
    </row>
    <row r="6" spans="1:15" x14ac:dyDescent="0.25">
      <c r="A6">
        <v>35</v>
      </c>
      <c r="C6" t="s">
        <v>45</v>
      </c>
      <c r="D6">
        <v>1.152265980796505</v>
      </c>
      <c r="M6">
        <v>1</v>
      </c>
      <c r="N6">
        <f>M6-$M$12</f>
        <v>-2</v>
      </c>
      <c r="O6">
        <f>N6^2</f>
        <v>4</v>
      </c>
    </row>
    <row r="7" spans="1:15" x14ac:dyDescent="0.25">
      <c r="A7">
        <v>20</v>
      </c>
      <c r="C7" t="s">
        <v>46</v>
      </c>
      <c r="D7">
        <v>21</v>
      </c>
      <c r="M7">
        <v>2</v>
      </c>
      <c r="N7">
        <f t="shared" ref="N7:N10" si="0">M7-$M$12</f>
        <v>-1</v>
      </c>
      <c r="O7">
        <f t="shared" ref="O7:O10" si="1">N7^2</f>
        <v>1</v>
      </c>
    </row>
    <row r="8" spans="1:15" x14ac:dyDescent="0.25">
      <c r="A8">
        <v>36</v>
      </c>
      <c r="C8" t="s">
        <v>47</v>
      </c>
      <c r="D8">
        <v>18</v>
      </c>
      <c r="M8">
        <v>3</v>
      </c>
      <c r="N8">
        <f t="shared" si="0"/>
        <v>0</v>
      </c>
      <c r="O8">
        <f t="shared" si="1"/>
        <v>0</v>
      </c>
    </row>
    <row r="9" spans="1:15" x14ac:dyDescent="0.25">
      <c r="A9">
        <v>22</v>
      </c>
      <c r="C9" t="s">
        <v>48</v>
      </c>
      <c r="D9">
        <v>11.580129789453746</v>
      </c>
      <c r="M9">
        <v>4</v>
      </c>
      <c r="N9">
        <f t="shared" si="0"/>
        <v>1</v>
      </c>
      <c r="O9">
        <f t="shared" si="1"/>
        <v>1</v>
      </c>
    </row>
    <row r="10" spans="1:15" x14ac:dyDescent="0.25">
      <c r="A10">
        <v>6</v>
      </c>
      <c r="C10" t="s">
        <v>49</v>
      </c>
      <c r="D10">
        <v>134.09940594059407</v>
      </c>
      <c r="M10">
        <v>5</v>
      </c>
      <c r="N10">
        <f t="shared" si="0"/>
        <v>2</v>
      </c>
      <c r="O10">
        <f t="shared" si="1"/>
        <v>4</v>
      </c>
    </row>
    <row r="11" spans="1:15" x14ac:dyDescent="0.25">
      <c r="A11">
        <v>36</v>
      </c>
      <c r="C11" t="s">
        <v>50</v>
      </c>
      <c r="D11">
        <v>-1.1682427638077901</v>
      </c>
      <c r="M11">
        <f>SUM(M6:M10)</f>
        <v>15</v>
      </c>
      <c r="O11">
        <f>SUM(O6:O10)</f>
        <v>10</v>
      </c>
    </row>
    <row r="12" spans="1:15" x14ac:dyDescent="0.25">
      <c r="A12">
        <v>27</v>
      </c>
      <c r="C12" t="s">
        <v>51</v>
      </c>
      <c r="D12">
        <v>-0.12123144887963598</v>
      </c>
      <c r="L12" t="s">
        <v>40</v>
      </c>
      <c r="M12">
        <f>M11/5</f>
        <v>3</v>
      </c>
      <c r="N12" t="s">
        <v>42</v>
      </c>
      <c r="O12">
        <f>O11/5</f>
        <v>2</v>
      </c>
    </row>
    <row r="13" spans="1:15" x14ac:dyDescent="0.25">
      <c r="A13">
        <v>16</v>
      </c>
      <c r="C13" t="s">
        <v>52</v>
      </c>
      <c r="D13">
        <v>38</v>
      </c>
      <c r="N13" t="s">
        <v>43</v>
      </c>
      <c r="O13">
        <f>SQRT(O12)</f>
        <v>1.4142135623730951</v>
      </c>
    </row>
    <row r="14" spans="1:15" x14ac:dyDescent="0.25">
      <c r="A14">
        <v>18</v>
      </c>
      <c r="C14" t="s">
        <v>53</v>
      </c>
      <c r="D14">
        <v>1</v>
      </c>
    </row>
    <row r="15" spans="1:15" x14ac:dyDescent="0.25">
      <c r="A15">
        <v>28</v>
      </c>
      <c r="C15" t="s">
        <v>54</v>
      </c>
      <c r="D15">
        <v>39</v>
      </c>
    </row>
    <row r="16" spans="1:15" x14ac:dyDescent="0.25">
      <c r="A16">
        <v>27</v>
      </c>
      <c r="C16" t="s">
        <v>55</v>
      </c>
      <c r="D16">
        <v>2059</v>
      </c>
    </row>
    <row r="17" spans="1:4" x14ac:dyDescent="0.25">
      <c r="A17">
        <v>7</v>
      </c>
      <c r="C17" t="s">
        <v>56</v>
      </c>
      <c r="D17">
        <v>101</v>
      </c>
    </row>
    <row r="18" spans="1:4" x14ac:dyDescent="0.25">
      <c r="A18">
        <v>20</v>
      </c>
      <c r="C18" t="s">
        <v>57</v>
      </c>
      <c r="D18">
        <v>39</v>
      </c>
    </row>
    <row r="19" spans="1:4" ht="15.75" thickBot="1" x14ac:dyDescent="0.3">
      <c r="A19">
        <v>25</v>
      </c>
      <c r="C19" s="4" t="s">
        <v>58</v>
      </c>
      <c r="D19" s="4">
        <v>1</v>
      </c>
    </row>
    <row r="20" spans="1:4" x14ac:dyDescent="0.25">
      <c r="A20">
        <v>18</v>
      </c>
    </row>
    <row r="21" spans="1:4" x14ac:dyDescent="0.25">
      <c r="A21">
        <v>1</v>
      </c>
    </row>
    <row r="22" spans="1:4" x14ac:dyDescent="0.25">
      <c r="A22">
        <v>17</v>
      </c>
    </row>
    <row r="23" spans="1:4" x14ac:dyDescent="0.25">
      <c r="A23">
        <v>4</v>
      </c>
    </row>
    <row r="24" spans="1:4" x14ac:dyDescent="0.25">
      <c r="A24">
        <v>11</v>
      </c>
    </row>
    <row r="25" spans="1:4" x14ac:dyDescent="0.25">
      <c r="A25">
        <v>13</v>
      </c>
    </row>
    <row r="26" spans="1:4" x14ac:dyDescent="0.25">
      <c r="A26">
        <v>19</v>
      </c>
    </row>
    <row r="27" spans="1:4" x14ac:dyDescent="0.25">
      <c r="A27">
        <v>32</v>
      </c>
    </row>
    <row r="28" spans="1:4" x14ac:dyDescent="0.25">
      <c r="A28">
        <v>21</v>
      </c>
    </row>
    <row r="29" spans="1:4" x14ac:dyDescent="0.25">
      <c r="A29">
        <v>5</v>
      </c>
    </row>
    <row r="30" spans="1:4" x14ac:dyDescent="0.25">
      <c r="A30">
        <v>10</v>
      </c>
    </row>
    <row r="31" spans="1:4" x14ac:dyDescent="0.25">
      <c r="A31">
        <v>15</v>
      </c>
    </row>
    <row r="32" spans="1:4" x14ac:dyDescent="0.25">
      <c r="A32">
        <v>23</v>
      </c>
    </row>
    <row r="33" spans="1:1" x14ac:dyDescent="0.25">
      <c r="A33">
        <v>28</v>
      </c>
    </row>
    <row r="34" spans="1:1" x14ac:dyDescent="0.25">
      <c r="A34">
        <v>33</v>
      </c>
    </row>
    <row r="35" spans="1:1" x14ac:dyDescent="0.25">
      <c r="A35">
        <v>29</v>
      </c>
    </row>
    <row r="36" spans="1:1" x14ac:dyDescent="0.25">
      <c r="A36">
        <v>36</v>
      </c>
    </row>
    <row r="37" spans="1:1" x14ac:dyDescent="0.25">
      <c r="A37">
        <v>3</v>
      </c>
    </row>
    <row r="38" spans="1:1" x14ac:dyDescent="0.25">
      <c r="A38">
        <v>13</v>
      </c>
    </row>
    <row r="39" spans="1:1" x14ac:dyDescent="0.25">
      <c r="A39">
        <v>20</v>
      </c>
    </row>
    <row r="40" spans="1:1" x14ac:dyDescent="0.25">
      <c r="A40">
        <v>21</v>
      </c>
    </row>
    <row r="41" spans="1:1" x14ac:dyDescent="0.25">
      <c r="A41">
        <v>28</v>
      </c>
    </row>
    <row r="42" spans="1:1" x14ac:dyDescent="0.25">
      <c r="A42">
        <v>23</v>
      </c>
    </row>
    <row r="43" spans="1:1" x14ac:dyDescent="0.25">
      <c r="A43">
        <v>5</v>
      </c>
    </row>
    <row r="44" spans="1:1" x14ac:dyDescent="0.25">
      <c r="A44">
        <v>22</v>
      </c>
    </row>
    <row r="45" spans="1:1" x14ac:dyDescent="0.25">
      <c r="A45">
        <v>5</v>
      </c>
    </row>
    <row r="46" spans="1:1" x14ac:dyDescent="0.25">
      <c r="A46">
        <v>26</v>
      </c>
    </row>
    <row r="47" spans="1:1" x14ac:dyDescent="0.25">
      <c r="A47">
        <v>16</v>
      </c>
    </row>
    <row r="48" spans="1:1" x14ac:dyDescent="0.25">
      <c r="A48">
        <v>37</v>
      </c>
    </row>
    <row r="49" spans="1:1" x14ac:dyDescent="0.25">
      <c r="A49">
        <v>33</v>
      </c>
    </row>
    <row r="50" spans="1:1" x14ac:dyDescent="0.25">
      <c r="A50">
        <v>19</v>
      </c>
    </row>
    <row r="51" spans="1:1" x14ac:dyDescent="0.25">
      <c r="A51">
        <v>31</v>
      </c>
    </row>
    <row r="52" spans="1:1" x14ac:dyDescent="0.25">
      <c r="A52">
        <v>37</v>
      </c>
    </row>
    <row r="53" spans="1:1" x14ac:dyDescent="0.25">
      <c r="A53">
        <v>7</v>
      </c>
    </row>
    <row r="54" spans="1:1" x14ac:dyDescent="0.25">
      <c r="A54">
        <v>10</v>
      </c>
    </row>
    <row r="55" spans="1:1" x14ac:dyDescent="0.25">
      <c r="A55">
        <v>15</v>
      </c>
    </row>
    <row r="56" spans="1:1" x14ac:dyDescent="0.25">
      <c r="A56">
        <v>29</v>
      </c>
    </row>
    <row r="57" spans="1:1" x14ac:dyDescent="0.25">
      <c r="A57">
        <v>8</v>
      </c>
    </row>
    <row r="58" spans="1:1" x14ac:dyDescent="0.25">
      <c r="A58">
        <v>1</v>
      </c>
    </row>
    <row r="59" spans="1:1" x14ac:dyDescent="0.25">
      <c r="A59">
        <v>11</v>
      </c>
    </row>
    <row r="60" spans="1:1" x14ac:dyDescent="0.25">
      <c r="A60">
        <v>38</v>
      </c>
    </row>
    <row r="61" spans="1:1" x14ac:dyDescent="0.25">
      <c r="A61">
        <v>5</v>
      </c>
    </row>
    <row r="62" spans="1:1" x14ac:dyDescent="0.25">
      <c r="A62">
        <v>32</v>
      </c>
    </row>
    <row r="63" spans="1:1" x14ac:dyDescent="0.25">
      <c r="A63">
        <v>24</v>
      </c>
    </row>
    <row r="64" spans="1:1" x14ac:dyDescent="0.25">
      <c r="A64">
        <v>27</v>
      </c>
    </row>
    <row r="65" spans="1:1" x14ac:dyDescent="0.25">
      <c r="A65">
        <v>13</v>
      </c>
    </row>
    <row r="66" spans="1:1" x14ac:dyDescent="0.25">
      <c r="A66">
        <v>39</v>
      </c>
    </row>
    <row r="67" spans="1:1" x14ac:dyDescent="0.25">
      <c r="A67">
        <v>2</v>
      </c>
    </row>
    <row r="68" spans="1:1" x14ac:dyDescent="0.25">
      <c r="A68">
        <v>31</v>
      </c>
    </row>
    <row r="69" spans="1:1" x14ac:dyDescent="0.25">
      <c r="A69">
        <v>11</v>
      </c>
    </row>
    <row r="70" spans="1:1" x14ac:dyDescent="0.25">
      <c r="A70">
        <v>27</v>
      </c>
    </row>
    <row r="71" spans="1:1" x14ac:dyDescent="0.25">
      <c r="A71">
        <v>37</v>
      </c>
    </row>
    <row r="72" spans="1:1" x14ac:dyDescent="0.25">
      <c r="A72">
        <v>39</v>
      </c>
    </row>
    <row r="73" spans="1:1" x14ac:dyDescent="0.25">
      <c r="A73">
        <v>39</v>
      </c>
    </row>
    <row r="74" spans="1:1" x14ac:dyDescent="0.25">
      <c r="A74">
        <v>2</v>
      </c>
    </row>
    <row r="75" spans="1:1" x14ac:dyDescent="0.25">
      <c r="A75">
        <v>18</v>
      </c>
    </row>
    <row r="76" spans="1:1" x14ac:dyDescent="0.25">
      <c r="A76">
        <v>24</v>
      </c>
    </row>
    <row r="77" spans="1:1" x14ac:dyDescent="0.25">
      <c r="A77">
        <v>1</v>
      </c>
    </row>
    <row r="78" spans="1:1" x14ac:dyDescent="0.25">
      <c r="A78">
        <v>9</v>
      </c>
    </row>
    <row r="79" spans="1:1" x14ac:dyDescent="0.25">
      <c r="A79">
        <v>4</v>
      </c>
    </row>
    <row r="80" spans="1:1" x14ac:dyDescent="0.25">
      <c r="A80">
        <v>30</v>
      </c>
    </row>
    <row r="81" spans="1:1" x14ac:dyDescent="0.25">
      <c r="A81">
        <v>39</v>
      </c>
    </row>
    <row r="82" spans="1:1" x14ac:dyDescent="0.25">
      <c r="A82">
        <v>26</v>
      </c>
    </row>
    <row r="83" spans="1:1" x14ac:dyDescent="0.25">
      <c r="A83">
        <v>35</v>
      </c>
    </row>
    <row r="84" spans="1:1" x14ac:dyDescent="0.25">
      <c r="A84">
        <v>25</v>
      </c>
    </row>
    <row r="85" spans="1:1" x14ac:dyDescent="0.25">
      <c r="A85">
        <v>2</v>
      </c>
    </row>
    <row r="86" spans="1:1" x14ac:dyDescent="0.25">
      <c r="A86">
        <v>32</v>
      </c>
    </row>
    <row r="87" spans="1:1" x14ac:dyDescent="0.25">
      <c r="A87">
        <v>26</v>
      </c>
    </row>
    <row r="88" spans="1:1" x14ac:dyDescent="0.25">
      <c r="A88">
        <v>33</v>
      </c>
    </row>
    <row r="89" spans="1:1" x14ac:dyDescent="0.25">
      <c r="A89">
        <v>3</v>
      </c>
    </row>
    <row r="90" spans="1:1" x14ac:dyDescent="0.25">
      <c r="A90">
        <v>33</v>
      </c>
    </row>
    <row r="91" spans="1:1" x14ac:dyDescent="0.25">
      <c r="A91">
        <v>4</v>
      </c>
    </row>
    <row r="92" spans="1:1" x14ac:dyDescent="0.25">
      <c r="A92">
        <v>5</v>
      </c>
    </row>
    <row r="93" spans="1:1" x14ac:dyDescent="0.25">
      <c r="A93">
        <v>18</v>
      </c>
    </row>
    <row r="94" spans="1:1" x14ac:dyDescent="0.25">
      <c r="A94">
        <v>6</v>
      </c>
    </row>
    <row r="95" spans="1:1" x14ac:dyDescent="0.25">
      <c r="A95">
        <v>10</v>
      </c>
    </row>
    <row r="96" spans="1:1" x14ac:dyDescent="0.25">
      <c r="A96">
        <v>27</v>
      </c>
    </row>
    <row r="97" spans="1:1" x14ac:dyDescent="0.25">
      <c r="A97">
        <v>19</v>
      </c>
    </row>
    <row r="98" spans="1:1" x14ac:dyDescent="0.25">
      <c r="A98">
        <v>2</v>
      </c>
    </row>
    <row r="99" spans="1:1" x14ac:dyDescent="0.25">
      <c r="A99">
        <v>20</v>
      </c>
    </row>
    <row r="100" spans="1:1" x14ac:dyDescent="0.25">
      <c r="A100">
        <v>39</v>
      </c>
    </row>
    <row r="101" spans="1:1" x14ac:dyDescent="0.25">
      <c r="A101">
        <v>28</v>
      </c>
    </row>
    <row r="102" spans="1:1" x14ac:dyDescent="0.25">
      <c r="A102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23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32</v>
      </c>
      <c r="B2" t="e">
        <v>#N/A</v>
      </c>
    </row>
    <row r="3" spans="1:2" x14ac:dyDescent="0.25">
      <c r="A3">
        <v>59</v>
      </c>
      <c r="B3">
        <f t="shared" ref="B3:B23" si="0">AVERAGE(A2:A3)</f>
        <v>45.5</v>
      </c>
    </row>
    <row r="4" spans="1:2" x14ac:dyDescent="0.25">
      <c r="A4">
        <v>40</v>
      </c>
      <c r="B4">
        <f t="shared" si="0"/>
        <v>49.5</v>
      </c>
    </row>
    <row r="5" spans="1:2" x14ac:dyDescent="0.25">
      <c r="A5">
        <v>36</v>
      </c>
      <c r="B5">
        <f t="shared" si="0"/>
        <v>38</v>
      </c>
    </row>
    <row r="6" spans="1:2" x14ac:dyDescent="0.25">
      <c r="A6">
        <v>48</v>
      </c>
      <c r="B6">
        <f t="shared" si="0"/>
        <v>42</v>
      </c>
    </row>
    <row r="7" spans="1:2" x14ac:dyDescent="0.25">
      <c r="A7">
        <v>56</v>
      </c>
      <c r="B7">
        <f t="shared" si="0"/>
        <v>52</v>
      </c>
    </row>
    <row r="8" spans="1:2" x14ac:dyDescent="0.25">
      <c r="A8">
        <v>34</v>
      </c>
      <c r="B8">
        <f t="shared" si="0"/>
        <v>45</v>
      </c>
    </row>
    <row r="9" spans="1:2" x14ac:dyDescent="0.25">
      <c r="A9">
        <v>29</v>
      </c>
      <c r="B9">
        <f t="shared" si="0"/>
        <v>31.5</v>
      </c>
    </row>
    <row r="10" spans="1:2" x14ac:dyDescent="0.25">
      <c r="A10">
        <v>27</v>
      </c>
      <c r="B10">
        <f t="shared" si="0"/>
        <v>28</v>
      </c>
    </row>
    <row r="11" spans="1:2" x14ac:dyDescent="0.25">
      <c r="A11">
        <v>21</v>
      </c>
      <c r="B11">
        <f t="shared" si="0"/>
        <v>24</v>
      </c>
    </row>
    <row r="12" spans="1:2" x14ac:dyDescent="0.25">
      <c r="A12">
        <v>48</v>
      </c>
      <c r="B12">
        <f t="shared" si="0"/>
        <v>34.5</v>
      </c>
    </row>
    <row r="13" spans="1:2" x14ac:dyDescent="0.25">
      <c r="A13">
        <v>49</v>
      </c>
      <c r="B13">
        <f t="shared" si="0"/>
        <v>48.5</v>
      </c>
    </row>
    <row r="14" spans="1:2" x14ac:dyDescent="0.25">
      <c r="A14">
        <v>50</v>
      </c>
      <c r="B14">
        <f t="shared" si="0"/>
        <v>49.5</v>
      </c>
    </row>
    <row r="15" spans="1:2" x14ac:dyDescent="0.25">
      <c r="A15">
        <v>42</v>
      </c>
      <c r="B15">
        <f t="shared" si="0"/>
        <v>46</v>
      </c>
    </row>
    <row r="16" spans="1:2" x14ac:dyDescent="0.25">
      <c r="A16">
        <v>35</v>
      </c>
      <c r="B16">
        <f t="shared" si="0"/>
        <v>38.5</v>
      </c>
    </row>
    <row r="17" spans="1:2" x14ac:dyDescent="0.25">
      <c r="A17">
        <v>25</v>
      </c>
      <c r="B17">
        <f t="shared" si="0"/>
        <v>30</v>
      </c>
    </row>
    <row r="18" spans="1:2" x14ac:dyDescent="0.25">
      <c r="A18">
        <v>58</v>
      </c>
      <c r="B18">
        <f t="shared" si="0"/>
        <v>41.5</v>
      </c>
    </row>
    <row r="19" spans="1:2" x14ac:dyDescent="0.25">
      <c r="A19">
        <v>36</v>
      </c>
      <c r="B19">
        <f t="shared" si="0"/>
        <v>47</v>
      </c>
    </row>
    <row r="20" spans="1:2" x14ac:dyDescent="0.25">
      <c r="A20">
        <v>57</v>
      </c>
      <c r="B20">
        <f t="shared" si="0"/>
        <v>46.5</v>
      </c>
    </row>
    <row r="21" spans="1:2" x14ac:dyDescent="0.25">
      <c r="A21">
        <v>29</v>
      </c>
      <c r="B21">
        <f t="shared" si="0"/>
        <v>43</v>
      </c>
    </row>
    <row r="22" spans="1:2" x14ac:dyDescent="0.25">
      <c r="A22">
        <v>49</v>
      </c>
      <c r="B22">
        <f t="shared" si="0"/>
        <v>39</v>
      </c>
    </row>
    <row r="23" spans="1:2" x14ac:dyDescent="0.25">
      <c r="A23">
        <v>20</v>
      </c>
      <c r="B23">
        <f t="shared" si="0"/>
        <v>34.5</v>
      </c>
    </row>
  </sheetData>
  <pageMargins left="0.7" right="0.7" top="0.75" bottom="0.75" header="0.3" footer="0.3"/>
  <ignoredErrors>
    <ignoredError sqref="B3:B2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20"/>
  <sheetViews>
    <sheetView workbookViewId="0">
      <selection activeCell="I18" sqref="I18"/>
    </sheetView>
  </sheetViews>
  <sheetFormatPr defaultRowHeight="15" x14ac:dyDescent="0.25"/>
  <cols>
    <col min="1" max="1" width="9.5703125" bestFit="1" customWidth="1"/>
    <col min="4" max="4" width="11.140625" bestFit="1" customWidth="1"/>
    <col min="6" max="6" width="9.5703125" bestFit="1" customWidth="1"/>
    <col min="7" max="7" width="11.140625" bestFit="1" customWidth="1"/>
    <col min="13" max="13" width="14.14062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F1" t="s">
        <v>1</v>
      </c>
      <c r="G1" t="s">
        <v>2</v>
      </c>
      <c r="H1" t="s">
        <v>3</v>
      </c>
      <c r="I1" t="s">
        <v>4</v>
      </c>
    </row>
    <row r="2" spans="1:13" x14ac:dyDescent="0.25">
      <c r="A2" t="s">
        <v>5</v>
      </c>
      <c r="B2">
        <v>1</v>
      </c>
      <c r="C2">
        <v>850</v>
      </c>
      <c r="D2">
        <f>B2*C2</f>
        <v>850</v>
      </c>
      <c r="F2" t="s">
        <v>5</v>
      </c>
      <c r="G2">
        <v>1</v>
      </c>
      <c r="H2">
        <v>850</v>
      </c>
    </row>
    <row r="3" spans="1:13" x14ac:dyDescent="0.25">
      <c r="A3" t="s">
        <v>6</v>
      </c>
      <c r="B3">
        <v>1</v>
      </c>
      <c r="C3">
        <v>295</v>
      </c>
      <c r="D3">
        <f t="shared" ref="D3:D5" si="0">B3*C3</f>
        <v>295</v>
      </c>
      <c r="F3" t="s">
        <v>6</v>
      </c>
      <c r="G3">
        <v>5</v>
      </c>
      <c r="H3">
        <v>295</v>
      </c>
    </row>
    <row r="4" spans="1:13" x14ac:dyDescent="0.25">
      <c r="A4" t="s">
        <v>7</v>
      </c>
      <c r="B4">
        <v>1</v>
      </c>
      <c r="C4">
        <v>200</v>
      </c>
      <c r="D4">
        <f t="shared" si="0"/>
        <v>200</v>
      </c>
      <c r="F4" t="s">
        <v>7</v>
      </c>
      <c r="G4">
        <v>1</v>
      </c>
      <c r="H4">
        <v>200</v>
      </c>
    </row>
    <row r="5" spans="1:13" x14ac:dyDescent="0.25">
      <c r="A5" t="s">
        <v>8</v>
      </c>
      <c r="B5">
        <v>1</v>
      </c>
      <c r="C5">
        <v>475</v>
      </c>
      <c r="D5">
        <f t="shared" si="0"/>
        <v>475</v>
      </c>
      <c r="F5" t="s">
        <v>8</v>
      </c>
      <c r="G5">
        <v>1</v>
      </c>
      <c r="H5">
        <v>475</v>
      </c>
    </row>
    <row r="6" spans="1:13" x14ac:dyDescent="0.25">
      <c r="D6">
        <f>SUM(D2:D5)</f>
        <v>1820</v>
      </c>
    </row>
    <row r="10" spans="1:13" x14ac:dyDescent="0.25">
      <c r="B10" t="s">
        <v>9</v>
      </c>
      <c r="C10">
        <v>2000</v>
      </c>
      <c r="G10" t="s">
        <v>10</v>
      </c>
      <c r="H10">
        <v>2000</v>
      </c>
    </row>
    <row r="13" spans="1:13" x14ac:dyDescent="0.25">
      <c r="A13" s="7" t="s">
        <v>1</v>
      </c>
      <c r="B13" s="7" t="s">
        <v>2</v>
      </c>
      <c r="C13" s="7" t="s">
        <v>3</v>
      </c>
      <c r="D13" s="7" t="s">
        <v>4</v>
      </c>
      <c r="F13" t="s">
        <v>1</v>
      </c>
      <c r="G13" t="s">
        <v>2</v>
      </c>
      <c r="H13" t="s">
        <v>3</v>
      </c>
      <c r="I13" t="s">
        <v>4</v>
      </c>
      <c r="K13" s="1"/>
      <c r="M13" s="2"/>
    </row>
    <row r="14" spans="1:13" x14ac:dyDescent="0.25">
      <c r="A14" s="7" t="s">
        <v>5</v>
      </c>
      <c r="B14" s="7">
        <v>1.1423057246381676</v>
      </c>
      <c r="C14" s="7">
        <v>850</v>
      </c>
      <c r="D14" s="7">
        <f>B14*C14</f>
        <v>970.95986594244243</v>
      </c>
      <c r="F14" t="s">
        <v>5</v>
      </c>
      <c r="G14">
        <v>1</v>
      </c>
      <c r="H14">
        <v>850</v>
      </c>
      <c r="I14">
        <f>G14*H14</f>
        <v>850</v>
      </c>
    </row>
    <row r="15" spans="1:13" x14ac:dyDescent="0.25">
      <c r="A15" s="7" t="s">
        <v>6</v>
      </c>
      <c r="B15" s="7">
        <v>1.0493884587632538</v>
      </c>
      <c r="C15" s="7">
        <v>295</v>
      </c>
      <c r="D15" s="7">
        <f t="shared" ref="D15:D17" si="1">B15*C15</f>
        <v>309.56959533515987</v>
      </c>
      <c r="F15" t="s">
        <v>6</v>
      </c>
      <c r="G15">
        <v>0</v>
      </c>
      <c r="H15">
        <v>295</v>
      </c>
      <c r="I15">
        <f t="shared" ref="I15:I17" si="2">G15*H15</f>
        <v>0</v>
      </c>
    </row>
    <row r="16" spans="1:13" x14ac:dyDescent="0.25">
      <c r="A16" s="7" t="s">
        <v>7</v>
      </c>
      <c r="B16" s="7">
        <v>1.0334837000484045</v>
      </c>
      <c r="C16" s="7">
        <v>200</v>
      </c>
      <c r="D16" s="7">
        <f t="shared" si="1"/>
        <v>206.69674000968089</v>
      </c>
      <c r="F16" t="s">
        <v>7</v>
      </c>
      <c r="G16">
        <v>1</v>
      </c>
      <c r="H16">
        <v>200</v>
      </c>
      <c r="I16">
        <f t="shared" si="2"/>
        <v>200</v>
      </c>
    </row>
    <row r="17" spans="1:9" x14ac:dyDescent="0.25">
      <c r="A17" s="7" t="s">
        <v>8</v>
      </c>
      <c r="B17" s="7">
        <v>1.0795237867636338</v>
      </c>
      <c r="C17" s="7">
        <v>475</v>
      </c>
      <c r="D17" s="7">
        <f t="shared" si="1"/>
        <v>512.77379871272603</v>
      </c>
      <c r="F17" t="s">
        <v>8</v>
      </c>
      <c r="G17">
        <v>2</v>
      </c>
      <c r="H17">
        <v>475</v>
      </c>
      <c r="I17">
        <f t="shared" si="2"/>
        <v>950</v>
      </c>
    </row>
    <row r="18" spans="1:9" x14ac:dyDescent="0.25">
      <c r="A18" s="9"/>
      <c r="B18" s="9"/>
      <c r="C18" s="9"/>
      <c r="D18" s="8">
        <f>SUM(D14:D17)</f>
        <v>2000.0000000000095</v>
      </c>
      <c r="I18">
        <f>SUM(I14:I17)</f>
        <v>2000</v>
      </c>
    </row>
    <row r="20" spans="1:9" x14ac:dyDescent="0.25">
      <c r="B20" t="s">
        <v>59</v>
      </c>
    </row>
  </sheetData>
  <scenarios current="0">
    <scenario name="hj" count="4" user="Author" comment="Created by Author on 10/13/2023">
      <inputCells r="C15" val="1"/>
      <inputCells r="C16" val="1"/>
      <inputCells r="C17" val="1"/>
      <inputCells r="C18" val="1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/>
  </sheetPr>
  <dimension ref="B1:G13"/>
  <sheetViews>
    <sheetView showGridLines="0" workbookViewId="0">
      <selection activeCell="E10" sqref="E10:G10"/>
    </sheetView>
  </sheetViews>
  <sheetFormatPr defaultRowHeight="15" outlineLevelRow="1" outlineLevelCol="1" x14ac:dyDescent="0.25"/>
  <cols>
    <col min="3" max="3" width="5.140625" customWidth="1"/>
    <col min="4" max="7" width="12.5703125" bestFit="1" customWidth="1" outlineLevel="1"/>
  </cols>
  <sheetData>
    <row r="1" spans="2:7" ht="15.75" thickBot="1" x14ac:dyDescent="0.3"/>
    <row r="2" spans="2:7" ht="15.75" x14ac:dyDescent="0.25">
      <c r="B2" s="11" t="s">
        <v>65</v>
      </c>
      <c r="C2" s="11"/>
      <c r="D2" s="15"/>
      <c r="E2" s="15"/>
      <c r="F2" s="15"/>
      <c r="G2" s="15"/>
    </row>
    <row r="3" spans="2:7" ht="15.75" x14ac:dyDescent="0.25">
      <c r="B3" s="10"/>
      <c r="C3" s="10"/>
      <c r="D3" s="16" t="s">
        <v>67</v>
      </c>
      <c r="E3" s="16" t="s">
        <v>32</v>
      </c>
      <c r="F3" s="16" t="s">
        <v>33</v>
      </c>
      <c r="G3" s="16" t="s">
        <v>34</v>
      </c>
    </row>
    <row r="4" spans="2:7" ht="33.75" outlineLevel="1" x14ac:dyDescent="0.25">
      <c r="B4" s="12"/>
      <c r="C4" s="12"/>
      <c r="E4" s="18" t="s">
        <v>64</v>
      </c>
      <c r="F4" s="18" t="s">
        <v>64</v>
      </c>
      <c r="G4" s="18" t="s">
        <v>64</v>
      </c>
    </row>
    <row r="5" spans="2:7" x14ac:dyDescent="0.25">
      <c r="B5" s="13" t="s">
        <v>66</v>
      </c>
      <c r="C5" s="13"/>
      <c r="D5" s="5"/>
      <c r="E5" s="5"/>
      <c r="F5" s="5"/>
      <c r="G5" s="5"/>
    </row>
    <row r="6" spans="2:7" outlineLevel="1" x14ac:dyDescent="0.25">
      <c r="B6" s="12"/>
      <c r="C6" s="12" t="s">
        <v>60</v>
      </c>
      <c r="D6">
        <v>30</v>
      </c>
      <c r="E6" s="17">
        <v>100</v>
      </c>
      <c r="F6" s="17">
        <v>0</v>
      </c>
      <c r="G6" s="17">
        <v>30</v>
      </c>
    </row>
    <row r="7" spans="2:7" outlineLevel="1" x14ac:dyDescent="0.25">
      <c r="B7" s="12"/>
      <c r="C7" s="12" t="s">
        <v>61</v>
      </c>
      <c r="D7">
        <v>20</v>
      </c>
      <c r="E7" s="17">
        <v>20</v>
      </c>
      <c r="F7" s="17">
        <v>20</v>
      </c>
      <c r="G7" s="17">
        <v>20</v>
      </c>
    </row>
    <row r="8" spans="2:7" outlineLevel="1" x14ac:dyDescent="0.25">
      <c r="B8" s="12"/>
      <c r="C8" s="12" t="s">
        <v>62</v>
      </c>
      <c r="D8">
        <v>299.99999999999898</v>
      </c>
      <c r="E8" s="17">
        <v>230.000001</v>
      </c>
      <c r="F8" s="17">
        <v>330.00000279532298</v>
      </c>
      <c r="G8" s="17">
        <v>299.99999999999898</v>
      </c>
    </row>
    <row r="9" spans="2:7" x14ac:dyDescent="0.25">
      <c r="B9" s="13" t="s">
        <v>68</v>
      </c>
      <c r="C9" s="13"/>
      <c r="D9" s="5"/>
      <c r="E9" s="5"/>
      <c r="F9" s="5"/>
      <c r="G9" s="5"/>
    </row>
    <row r="10" spans="2:7" ht="15.75" outlineLevel="1" thickBot="1" x14ac:dyDescent="0.3">
      <c r="B10" s="14"/>
      <c r="C10" s="14" t="s">
        <v>63</v>
      </c>
      <c r="D10" s="4">
        <v>10520</v>
      </c>
      <c r="E10" s="4">
        <v>8910.0000330000003</v>
      </c>
      <c r="F10" s="4">
        <v>11210.0000922457</v>
      </c>
      <c r="G10" s="4">
        <v>10520</v>
      </c>
    </row>
    <row r="11" spans="2:7" x14ac:dyDescent="0.25">
      <c r="B11" t="s">
        <v>69</v>
      </c>
    </row>
    <row r="12" spans="2:7" x14ac:dyDescent="0.25">
      <c r="B12" t="s">
        <v>70</v>
      </c>
    </row>
    <row r="13" spans="2:7" x14ac:dyDescent="0.25">
      <c r="B1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15"/>
  <sheetViews>
    <sheetView workbookViewId="0">
      <selection activeCell="D5" sqref="D5"/>
    </sheetView>
  </sheetViews>
  <sheetFormatPr defaultRowHeight="15" x14ac:dyDescent="0.25"/>
  <cols>
    <col min="1" max="1" width="9.42578125" customWidth="1"/>
    <col min="2" max="2" width="10.140625" customWidth="1"/>
    <col min="3" max="3" width="18.42578125" customWidth="1"/>
    <col min="4" max="4" width="25.140625" customWidth="1"/>
    <col min="6" max="6" width="13.28515625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</row>
    <row r="2" spans="1:6" x14ac:dyDescent="0.25">
      <c r="A2" t="s">
        <v>15</v>
      </c>
      <c r="B2">
        <v>30</v>
      </c>
      <c r="C2">
        <v>10</v>
      </c>
      <c r="D2">
        <f>B2*C2</f>
        <v>300</v>
      </c>
    </row>
    <row r="3" spans="1:6" x14ac:dyDescent="0.25">
      <c r="A3" t="s">
        <v>16</v>
      </c>
      <c r="B3">
        <v>20</v>
      </c>
      <c r="C3">
        <v>16</v>
      </c>
      <c r="D3">
        <f t="shared" ref="D3:D4" si="0">B3*C3</f>
        <v>320</v>
      </c>
    </row>
    <row r="4" spans="1:6" x14ac:dyDescent="0.25">
      <c r="A4" t="s">
        <v>17</v>
      </c>
      <c r="B4">
        <v>299.99999999999898</v>
      </c>
      <c r="C4">
        <v>33</v>
      </c>
      <c r="D4">
        <f t="shared" si="0"/>
        <v>9899.9999999999654</v>
      </c>
    </row>
    <row r="5" spans="1:6" x14ac:dyDescent="0.25">
      <c r="A5" t="s">
        <v>4</v>
      </c>
      <c r="B5">
        <f>SUM(B2:B4)</f>
        <v>349.99999999999898</v>
      </c>
      <c r="D5">
        <f>SUM(D2:D4)</f>
        <v>10519.999999999965</v>
      </c>
    </row>
    <row r="9" spans="1:6" x14ac:dyDescent="0.25">
      <c r="C9" t="s">
        <v>18</v>
      </c>
    </row>
    <row r="10" spans="1:6" x14ac:dyDescent="0.25">
      <c r="C10" s="3" t="s">
        <v>19</v>
      </c>
    </row>
    <row r="11" spans="1:6" x14ac:dyDescent="0.25">
      <c r="C11" s="3" t="s">
        <v>20</v>
      </c>
      <c r="F11" s="3" t="s">
        <v>21</v>
      </c>
    </row>
    <row r="12" spans="1:6" x14ac:dyDescent="0.25">
      <c r="C12" s="3" t="s">
        <v>22</v>
      </c>
      <c r="F12" s="3" t="s">
        <v>23</v>
      </c>
    </row>
    <row r="13" spans="1:6" x14ac:dyDescent="0.25">
      <c r="C13" s="3" t="s">
        <v>24</v>
      </c>
    </row>
    <row r="15" spans="1:6" x14ac:dyDescent="0.25">
      <c r="C15" s="3" t="s">
        <v>25</v>
      </c>
    </row>
  </sheetData>
  <scenarios current="2" show="2" sqref="D5">
    <scenario name="p1" count="3" user="Riyaza" comment="Created by Riyaza on 4/26/2024">
      <inputCells r="B2" val="100"/>
      <inputCells r="B3" val="20"/>
      <inputCells r="B4" val="230.000001"/>
    </scenario>
    <scenario name="p2" count="3" user="Riyaza" comment="Created by Riyaza on 4/26/2024">
      <inputCells r="B2" val="0"/>
      <inputCells r="B3" val="20"/>
      <inputCells r="B4" val="330.000002795323"/>
    </scenario>
    <scenario name="p3" count="3" user="Riyaza" comment="Created by Riyaza on 4/26/2024">
      <inputCells r="B2" val="30"/>
      <inputCells r="B3" val="20"/>
      <inputCells r="B4" val="299.999999999999"/>
    </scenario>
  </scenario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75"/>
  <sheetViews>
    <sheetView showGridLines="0" topLeftCell="A4" workbookViewId="0"/>
  </sheetViews>
  <sheetFormatPr defaultRowHeight="15" outlineLevelRow="1" x14ac:dyDescent="0.25"/>
  <cols>
    <col min="1" max="1" width="2.140625" customWidth="1"/>
    <col min="2" max="2" width="5.140625" customWidth="1"/>
    <col min="3" max="3" width="22.5703125" bestFit="1" customWidth="1"/>
    <col min="4" max="4" width="12.42578125" bestFit="1" customWidth="1"/>
    <col min="5" max="5" width="10.42578125" bestFit="1" customWidth="1"/>
    <col min="6" max="6" width="10.42578125" customWidth="1"/>
    <col min="7" max="7" width="5" customWidth="1"/>
  </cols>
  <sheetData>
    <row r="1" spans="1:5" x14ac:dyDescent="0.25">
      <c r="A1" s="19" t="s">
        <v>72</v>
      </c>
    </row>
    <row r="2" spans="1:5" x14ac:dyDescent="0.25">
      <c r="A2" s="19" t="s">
        <v>73</v>
      </c>
    </row>
    <row r="3" spans="1:5" x14ac:dyDescent="0.25">
      <c r="A3" s="19" t="s">
        <v>74</v>
      </c>
    </row>
    <row r="4" spans="1:5" x14ac:dyDescent="0.25">
      <c r="A4" s="19" t="s">
        <v>75</v>
      </c>
    </row>
    <row r="5" spans="1:5" x14ac:dyDescent="0.25">
      <c r="A5" s="19" t="s">
        <v>76</v>
      </c>
    </row>
    <row r="6" spans="1:5" outlineLevel="1" x14ac:dyDescent="0.25">
      <c r="A6" s="19"/>
      <c r="B6" t="s">
        <v>77</v>
      </c>
    </row>
    <row r="7" spans="1:5" outlineLevel="1" x14ac:dyDescent="0.25">
      <c r="A7" s="19"/>
      <c r="B7" t="s">
        <v>78</v>
      </c>
    </row>
    <row r="8" spans="1:5" outlineLevel="1" x14ac:dyDescent="0.25">
      <c r="A8" s="19"/>
      <c r="B8" t="s">
        <v>79</v>
      </c>
    </row>
    <row r="9" spans="1:5" x14ac:dyDescent="0.25">
      <c r="A9" s="19" t="s">
        <v>80</v>
      </c>
    </row>
    <row r="10" spans="1:5" outlineLevel="1" x14ac:dyDescent="0.25">
      <c r="B10" t="s">
        <v>81</v>
      </c>
    </row>
    <row r="11" spans="1:5" outlineLevel="1" x14ac:dyDescent="0.25">
      <c r="B11" t="s">
        <v>82</v>
      </c>
    </row>
    <row r="12" spans="1:5" outlineLevel="1" x14ac:dyDescent="0.25">
      <c r="B12" t="s">
        <v>83</v>
      </c>
    </row>
    <row r="14" spans="1:5" ht="15.75" thickBot="1" x14ac:dyDescent="0.3">
      <c r="A14" t="s">
        <v>84</v>
      </c>
    </row>
    <row r="15" spans="1:5" ht="15.75" thickBot="1" x14ac:dyDescent="0.3">
      <c r="B15" s="21" t="s">
        <v>85</v>
      </c>
      <c r="C15" s="21" t="s">
        <v>86</v>
      </c>
      <c r="D15" s="21" t="s">
        <v>87</v>
      </c>
      <c r="E15" s="21" t="s">
        <v>88</v>
      </c>
    </row>
    <row r="16" spans="1:5" ht="15.75" thickBot="1" x14ac:dyDescent="0.3">
      <c r="B16" s="20" t="s">
        <v>96</v>
      </c>
      <c r="C16" s="20" t="s">
        <v>97</v>
      </c>
      <c r="D16" s="20">
        <v>902.46</v>
      </c>
      <c r="E16" s="20">
        <v>902.46</v>
      </c>
    </row>
    <row r="19" spans="1:6" ht="15.75" thickBot="1" x14ac:dyDescent="0.3">
      <c r="A19" t="s">
        <v>89</v>
      </c>
    </row>
    <row r="20" spans="1:6" ht="15.75" thickBot="1" x14ac:dyDescent="0.3">
      <c r="B20" s="21" t="s">
        <v>85</v>
      </c>
      <c r="C20" s="21" t="s">
        <v>86</v>
      </c>
      <c r="D20" s="21" t="s">
        <v>87</v>
      </c>
      <c r="E20" s="21" t="s">
        <v>88</v>
      </c>
      <c r="F20" s="21" t="s">
        <v>90</v>
      </c>
    </row>
    <row r="21" spans="1:6" x14ac:dyDescent="0.25">
      <c r="B21" s="24" t="s">
        <v>157</v>
      </c>
      <c r="C21" s="23"/>
      <c r="D21" s="23"/>
      <c r="E21" s="23"/>
      <c r="F21" s="23"/>
    </row>
    <row r="22" spans="1:6" outlineLevel="1" x14ac:dyDescent="0.25">
      <c r="B22" s="22" t="s">
        <v>60</v>
      </c>
      <c r="C22" s="22" t="s">
        <v>98</v>
      </c>
      <c r="D22" s="22">
        <v>92</v>
      </c>
      <c r="E22" s="22">
        <v>92</v>
      </c>
      <c r="F22" s="22" t="s">
        <v>99</v>
      </c>
    </row>
    <row r="23" spans="1:6" outlineLevel="1" x14ac:dyDescent="0.25">
      <c r="B23" s="22" t="s">
        <v>100</v>
      </c>
      <c r="C23" s="22" t="s">
        <v>101</v>
      </c>
      <c r="D23" s="22">
        <v>40</v>
      </c>
      <c r="E23" s="22">
        <v>40</v>
      </c>
      <c r="F23" s="22" t="s">
        <v>99</v>
      </c>
    </row>
    <row r="24" spans="1:6" outlineLevel="1" x14ac:dyDescent="0.25">
      <c r="B24" s="22" t="s">
        <v>102</v>
      </c>
      <c r="C24" s="22" t="s">
        <v>103</v>
      </c>
      <c r="D24" s="22">
        <v>92</v>
      </c>
      <c r="E24" s="22">
        <v>92</v>
      </c>
      <c r="F24" s="22" t="s">
        <v>99</v>
      </c>
    </row>
    <row r="25" spans="1:6" outlineLevel="1" x14ac:dyDescent="0.25">
      <c r="B25" s="22" t="s">
        <v>104</v>
      </c>
      <c r="C25" s="22" t="s">
        <v>105</v>
      </c>
      <c r="D25" s="22">
        <v>92</v>
      </c>
      <c r="E25" s="22">
        <v>92</v>
      </c>
      <c r="F25" s="22" t="s">
        <v>99</v>
      </c>
    </row>
    <row r="26" spans="1:6" outlineLevel="1" x14ac:dyDescent="0.25">
      <c r="B26" s="22" t="s">
        <v>61</v>
      </c>
      <c r="C26" s="22" t="s">
        <v>106</v>
      </c>
      <c r="D26" s="22">
        <v>32.999999999999986</v>
      </c>
      <c r="E26" s="22">
        <v>32.999999999999986</v>
      </c>
      <c r="F26" s="22" t="s">
        <v>99</v>
      </c>
    </row>
    <row r="27" spans="1:6" outlineLevel="1" x14ac:dyDescent="0.25">
      <c r="B27" s="22" t="s">
        <v>107</v>
      </c>
      <c r="C27" s="22" t="s">
        <v>108</v>
      </c>
      <c r="D27" s="22">
        <v>20</v>
      </c>
      <c r="E27" s="22">
        <v>20</v>
      </c>
      <c r="F27" s="22" t="s">
        <v>99</v>
      </c>
    </row>
    <row r="28" spans="1:6" outlineLevel="1" x14ac:dyDescent="0.25">
      <c r="B28" s="22" t="s">
        <v>109</v>
      </c>
      <c r="C28" s="22" t="s">
        <v>110</v>
      </c>
      <c r="D28" s="22">
        <v>43.000000000000007</v>
      </c>
      <c r="E28" s="22">
        <v>43.000000000000007</v>
      </c>
      <c r="F28" s="22" t="s">
        <v>99</v>
      </c>
    </row>
    <row r="29" spans="1:6" outlineLevel="1" x14ac:dyDescent="0.25">
      <c r="B29" s="22" t="s">
        <v>111</v>
      </c>
      <c r="C29" s="22" t="s">
        <v>112</v>
      </c>
      <c r="D29" s="22">
        <v>32.999999999999986</v>
      </c>
      <c r="E29" s="22">
        <v>32.999999999999986</v>
      </c>
      <c r="F29" s="22" t="s">
        <v>99</v>
      </c>
    </row>
    <row r="30" spans="1:6" outlineLevel="1" x14ac:dyDescent="0.25">
      <c r="B30" s="22" t="s">
        <v>62</v>
      </c>
      <c r="C30" s="22" t="s">
        <v>113</v>
      </c>
      <c r="D30" s="22">
        <v>55</v>
      </c>
      <c r="E30" s="22">
        <v>55</v>
      </c>
      <c r="F30" s="22" t="s">
        <v>99</v>
      </c>
    </row>
    <row r="31" spans="1:6" outlineLevel="1" x14ac:dyDescent="0.25">
      <c r="B31" s="22" t="s">
        <v>114</v>
      </c>
      <c r="C31" s="22" t="s">
        <v>115</v>
      </c>
      <c r="D31" s="22">
        <v>20</v>
      </c>
      <c r="E31" s="22">
        <v>20</v>
      </c>
      <c r="F31" s="22" t="s">
        <v>99</v>
      </c>
    </row>
    <row r="32" spans="1:6" outlineLevel="1" x14ac:dyDescent="0.25">
      <c r="B32" s="22" t="s">
        <v>116</v>
      </c>
      <c r="C32" s="22" t="s">
        <v>117</v>
      </c>
      <c r="D32" s="22">
        <v>55</v>
      </c>
      <c r="E32" s="22">
        <v>55</v>
      </c>
      <c r="F32" s="22" t="s">
        <v>99</v>
      </c>
    </row>
    <row r="33" spans="1:7" ht="15.75" outlineLevel="1" thickBot="1" x14ac:dyDescent="0.3">
      <c r="B33" s="20" t="s">
        <v>118</v>
      </c>
      <c r="C33" s="20" t="s">
        <v>119</v>
      </c>
      <c r="D33" s="20">
        <v>55</v>
      </c>
      <c r="E33" s="20">
        <v>55</v>
      </c>
      <c r="F33" s="20" t="s">
        <v>99</v>
      </c>
    </row>
    <row r="37" spans="1:7" ht="15.75" thickBot="1" x14ac:dyDescent="0.3">
      <c r="A37" t="s">
        <v>91</v>
      </c>
    </row>
    <row r="38" spans="1:7" ht="15.75" thickBot="1" x14ac:dyDescent="0.3">
      <c r="B38" s="21" t="s">
        <v>85</v>
      </c>
      <c r="C38" s="21" t="s">
        <v>86</v>
      </c>
      <c r="D38" s="21" t="s">
        <v>92</v>
      </c>
      <c r="E38" s="21" t="s">
        <v>93</v>
      </c>
      <c r="F38" s="21" t="s">
        <v>94</v>
      </c>
      <c r="G38" s="21" t="s">
        <v>95</v>
      </c>
    </row>
    <row r="39" spans="1:7" x14ac:dyDescent="0.25">
      <c r="B39" s="24" t="s">
        <v>158</v>
      </c>
      <c r="C39" s="23"/>
      <c r="D39" s="23"/>
      <c r="E39" s="23"/>
      <c r="F39" s="23"/>
      <c r="G39" s="23"/>
    </row>
    <row r="40" spans="1:7" outlineLevel="1" x14ac:dyDescent="0.25">
      <c r="B40" s="22" t="s">
        <v>120</v>
      </c>
      <c r="C40" s="22" t="s">
        <v>121</v>
      </c>
      <c r="D40" s="22">
        <v>180</v>
      </c>
      <c r="E40" s="22" t="s">
        <v>122</v>
      </c>
      <c r="F40" s="22" t="s">
        <v>123</v>
      </c>
      <c r="G40" s="22">
        <v>0</v>
      </c>
    </row>
    <row r="41" spans="1:7" outlineLevel="1" x14ac:dyDescent="0.25">
      <c r="B41" s="22" t="s">
        <v>124</v>
      </c>
      <c r="C41" s="22" t="s">
        <v>125</v>
      </c>
      <c r="D41" s="22">
        <v>80</v>
      </c>
      <c r="E41" s="22" t="s">
        <v>126</v>
      </c>
      <c r="F41" s="22" t="s">
        <v>123</v>
      </c>
      <c r="G41" s="22">
        <v>0</v>
      </c>
    </row>
    <row r="42" spans="1:7" outlineLevel="1" x14ac:dyDescent="0.25">
      <c r="B42" s="22" t="s">
        <v>63</v>
      </c>
      <c r="C42" s="22" t="s">
        <v>127</v>
      </c>
      <c r="D42" s="22">
        <v>190</v>
      </c>
      <c r="E42" s="22" t="s">
        <v>128</v>
      </c>
      <c r="F42" s="22" t="s">
        <v>123</v>
      </c>
      <c r="G42" s="22">
        <v>0</v>
      </c>
    </row>
    <row r="43" spans="1:7" outlineLevel="1" x14ac:dyDescent="0.25">
      <c r="B43" s="22" t="s">
        <v>129</v>
      </c>
      <c r="C43" s="22" t="s">
        <v>130</v>
      </c>
      <c r="D43" s="22">
        <v>180</v>
      </c>
      <c r="E43" s="22" t="s">
        <v>131</v>
      </c>
      <c r="F43" s="22" t="s">
        <v>123</v>
      </c>
      <c r="G43" s="22">
        <v>0</v>
      </c>
    </row>
    <row r="44" spans="1:7" x14ac:dyDescent="0.25">
      <c r="B44" s="22"/>
      <c r="C44" s="22"/>
      <c r="D44" s="22"/>
      <c r="E44" s="22"/>
      <c r="F44" s="22"/>
      <c r="G44" s="22"/>
    </row>
    <row r="45" spans="1:7" x14ac:dyDescent="0.25">
      <c r="B45" s="25" t="s">
        <v>159</v>
      </c>
      <c r="C45" s="22"/>
      <c r="D45" s="22"/>
      <c r="E45" s="22"/>
      <c r="F45" s="22"/>
      <c r="G45" s="22"/>
    </row>
    <row r="46" spans="1:7" outlineLevel="1" x14ac:dyDescent="0.25">
      <c r="B46" s="22" t="s">
        <v>60</v>
      </c>
      <c r="C46" s="22" t="s">
        <v>98</v>
      </c>
      <c r="D46" s="22">
        <v>92</v>
      </c>
      <c r="E46" s="22" t="s">
        <v>132</v>
      </c>
      <c r="F46" s="22" t="s">
        <v>123</v>
      </c>
      <c r="G46" s="22">
        <v>0</v>
      </c>
    </row>
    <row r="47" spans="1:7" outlineLevel="1" x14ac:dyDescent="0.25">
      <c r="B47" s="22" t="s">
        <v>100</v>
      </c>
      <c r="C47" s="22" t="s">
        <v>101</v>
      </c>
      <c r="D47" s="22">
        <v>40</v>
      </c>
      <c r="E47" s="22" t="s">
        <v>133</v>
      </c>
      <c r="F47" s="22" t="s">
        <v>134</v>
      </c>
      <c r="G47" s="22">
        <v>52</v>
      </c>
    </row>
    <row r="48" spans="1:7" outlineLevel="1" x14ac:dyDescent="0.25">
      <c r="B48" s="22" t="s">
        <v>102</v>
      </c>
      <c r="C48" s="22" t="s">
        <v>103</v>
      </c>
      <c r="D48" s="22">
        <v>92</v>
      </c>
      <c r="E48" s="22" t="s">
        <v>135</v>
      </c>
      <c r="F48" s="22" t="s">
        <v>123</v>
      </c>
      <c r="G48" s="22">
        <v>0</v>
      </c>
    </row>
    <row r="49" spans="2:7" outlineLevel="1" x14ac:dyDescent="0.25">
      <c r="B49" s="22" t="s">
        <v>104</v>
      </c>
      <c r="C49" s="22" t="s">
        <v>105</v>
      </c>
      <c r="D49" s="22">
        <v>92</v>
      </c>
      <c r="E49" s="22" t="s">
        <v>136</v>
      </c>
      <c r="F49" s="22" t="s">
        <v>123</v>
      </c>
      <c r="G49" s="22">
        <v>0</v>
      </c>
    </row>
    <row r="50" spans="2:7" x14ac:dyDescent="0.25">
      <c r="B50" s="22"/>
      <c r="C50" s="22"/>
      <c r="D50" s="22"/>
      <c r="E50" s="22"/>
      <c r="F50" s="22"/>
      <c r="G50" s="22"/>
    </row>
    <row r="51" spans="2:7" x14ac:dyDescent="0.25">
      <c r="B51" s="25" t="s">
        <v>160</v>
      </c>
      <c r="C51" s="22"/>
      <c r="D51" s="22"/>
      <c r="E51" s="22"/>
      <c r="F51" s="22"/>
      <c r="G51" s="22"/>
    </row>
    <row r="52" spans="2:7" outlineLevel="1" x14ac:dyDescent="0.25">
      <c r="B52" s="22" t="s">
        <v>60</v>
      </c>
      <c r="C52" s="22" t="s">
        <v>98</v>
      </c>
      <c r="D52" s="22">
        <v>92</v>
      </c>
      <c r="E52" s="22" t="s">
        <v>137</v>
      </c>
      <c r="F52" s="22" t="s">
        <v>134</v>
      </c>
      <c r="G52" s="22">
        <v>72</v>
      </c>
    </row>
    <row r="53" spans="2:7" outlineLevel="1" x14ac:dyDescent="0.25">
      <c r="B53" s="22" t="s">
        <v>100</v>
      </c>
      <c r="C53" s="22" t="s">
        <v>101</v>
      </c>
      <c r="D53" s="22">
        <v>40</v>
      </c>
      <c r="E53" s="22" t="s">
        <v>138</v>
      </c>
      <c r="F53" s="22" t="s">
        <v>134</v>
      </c>
      <c r="G53" s="22">
        <v>20</v>
      </c>
    </row>
    <row r="54" spans="2:7" outlineLevel="1" x14ac:dyDescent="0.25">
      <c r="B54" s="22" t="s">
        <v>102</v>
      </c>
      <c r="C54" s="22" t="s">
        <v>103</v>
      </c>
      <c r="D54" s="22">
        <v>92</v>
      </c>
      <c r="E54" s="22" t="s">
        <v>139</v>
      </c>
      <c r="F54" s="22" t="s">
        <v>134</v>
      </c>
      <c r="G54" s="22">
        <v>72</v>
      </c>
    </row>
    <row r="55" spans="2:7" outlineLevel="1" x14ac:dyDescent="0.25">
      <c r="B55" s="22" t="s">
        <v>104</v>
      </c>
      <c r="C55" s="22" t="s">
        <v>105</v>
      </c>
      <c r="D55" s="22">
        <v>92</v>
      </c>
      <c r="E55" s="22" t="s">
        <v>140</v>
      </c>
      <c r="F55" s="22" t="s">
        <v>134</v>
      </c>
      <c r="G55" s="22">
        <v>72</v>
      </c>
    </row>
    <row r="56" spans="2:7" outlineLevel="1" x14ac:dyDescent="0.25">
      <c r="B56" s="22" t="s">
        <v>61</v>
      </c>
      <c r="C56" s="22" t="s">
        <v>106</v>
      </c>
      <c r="D56" s="22">
        <v>32.999999999999986</v>
      </c>
      <c r="E56" s="22" t="s">
        <v>141</v>
      </c>
      <c r="F56" s="22" t="s">
        <v>134</v>
      </c>
      <c r="G56" s="22">
        <v>12.999999999999986</v>
      </c>
    </row>
    <row r="57" spans="2:7" outlineLevel="1" x14ac:dyDescent="0.25">
      <c r="B57" s="22" t="s">
        <v>107</v>
      </c>
      <c r="C57" s="22" t="s">
        <v>108</v>
      </c>
      <c r="D57" s="22">
        <v>20</v>
      </c>
      <c r="E57" s="22" t="s">
        <v>142</v>
      </c>
      <c r="F57" s="22" t="s">
        <v>123</v>
      </c>
      <c r="G57" s="22">
        <v>0</v>
      </c>
    </row>
    <row r="58" spans="2:7" outlineLevel="1" x14ac:dyDescent="0.25">
      <c r="B58" s="22" t="s">
        <v>109</v>
      </c>
      <c r="C58" s="22" t="s">
        <v>110</v>
      </c>
      <c r="D58" s="22">
        <v>43.000000000000007</v>
      </c>
      <c r="E58" s="22" t="s">
        <v>143</v>
      </c>
      <c r="F58" s="22" t="s">
        <v>134</v>
      </c>
      <c r="G58" s="22">
        <v>23.000000000000007</v>
      </c>
    </row>
    <row r="59" spans="2:7" outlineLevel="1" x14ac:dyDescent="0.25">
      <c r="B59" s="22" t="s">
        <v>111</v>
      </c>
      <c r="C59" s="22" t="s">
        <v>112</v>
      </c>
      <c r="D59" s="22">
        <v>32.999999999999986</v>
      </c>
      <c r="E59" s="22" t="s">
        <v>144</v>
      </c>
      <c r="F59" s="22" t="s">
        <v>134</v>
      </c>
      <c r="G59" s="22">
        <v>12.999999999999986</v>
      </c>
    </row>
    <row r="60" spans="2:7" outlineLevel="1" x14ac:dyDescent="0.25">
      <c r="B60" s="22" t="s">
        <v>62</v>
      </c>
      <c r="C60" s="22" t="s">
        <v>113</v>
      </c>
      <c r="D60" s="22">
        <v>55</v>
      </c>
      <c r="E60" s="22" t="s">
        <v>145</v>
      </c>
      <c r="F60" s="22" t="s">
        <v>134</v>
      </c>
      <c r="G60" s="22">
        <v>35</v>
      </c>
    </row>
    <row r="61" spans="2:7" outlineLevel="1" x14ac:dyDescent="0.25">
      <c r="B61" s="22" t="s">
        <v>114</v>
      </c>
      <c r="C61" s="22" t="s">
        <v>115</v>
      </c>
      <c r="D61" s="22">
        <v>20</v>
      </c>
      <c r="E61" s="22" t="s">
        <v>146</v>
      </c>
      <c r="F61" s="22" t="s">
        <v>123</v>
      </c>
      <c r="G61" s="22">
        <v>0</v>
      </c>
    </row>
    <row r="62" spans="2:7" outlineLevel="1" x14ac:dyDescent="0.25">
      <c r="B62" s="22" t="s">
        <v>116</v>
      </c>
      <c r="C62" s="22" t="s">
        <v>117</v>
      </c>
      <c r="D62" s="22">
        <v>55</v>
      </c>
      <c r="E62" s="22" t="s">
        <v>147</v>
      </c>
      <c r="F62" s="22" t="s">
        <v>134</v>
      </c>
      <c r="G62" s="22">
        <v>35</v>
      </c>
    </row>
    <row r="63" spans="2:7" outlineLevel="1" x14ac:dyDescent="0.25">
      <c r="B63" s="22" t="s">
        <v>118</v>
      </c>
      <c r="C63" s="22" t="s">
        <v>119</v>
      </c>
      <c r="D63" s="22">
        <v>55</v>
      </c>
      <c r="E63" s="22" t="s">
        <v>148</v>
      </c>
      <c r="F63" s="22" t="s">
        <v>134</v>
      </c>
      <c r="G63" s="22">
        <v>35</v>
      </c>
    </row>
    <row r="64" spans="2:7" x14ac:dyDescent="0.25">
      <c r="B64" s="22"/>
      <c r="C64" s="22"/>
      <c r="D64" s="22"/>
      <c r="E64" s="22"/>
      <c r="F64" s="22"/>
      <c r="G64" s="22"/>
    </row>
    <row r="65" spans="2:7" x14ac:dyDescent="0.25">
      <c r="B65" s="25" t="s">
        <v>161</v>
      </c>
      <c r="C65" s="22"/>
      <c r="D65" s="22"/>
      <c r="E65" s="22"/>
      <c r="F65" s="22"/>
      <c r="G65" s="22"/>
    </row>
    <row r="66" spans="2:7" outlineLevel="1" x14ac:dyDescent="0.25">
      <c r="B66" s="22" t="s">
        <v>61</v>
      </c>
      <c r="C66" s="22" t="s">
        <v>106</v>
      </c>
      <c r="D66" s="22">
        <v>32.999999999999986</v>
      </c>
      <c r="E66" s="22" t="s">
        <v>149</v>
      </c>
      <c r="F66" s="22" t="s">
        <v>134</v>
      </c>
      <c r="G66" s="22">
        <v>12.000000000000014</v>
      </c>
    </row>
    <row r="67" spans="2:7" outlineLevel="1" x14ac:dyDescent="0.25">
      <c r="B67" s="22" t="s">
        <v>107</v>
      </c>
      <c r="C67" s="22" t="s">
        <v>108</v>
      </c>
      <c r="D67" s="22">
        <v>20</v>
      </c>
      <c r="E67" s="22" t="s">
        <v>150</v>
      </c>
      <c r="F67" s="22" t="s">
        <v>134</v>
      </c>
      <c r="G67" s="22">
        <v>25</v>
      </c>
    </row>
    <row r="68" spans="2:7" outlineLevel="1" x14ac:dyDescent="0.25">
      <c r="B68" s="22" t="s">
        <v>109</v>
      </c>
      <c r="C68" s="22" t="s">
        <v>110</v>
      </c>
      <c r="D68" s="22">
        <v>43.000000000000007</v>
      </c>
      <c r="E68" s="22" t="s">
        <v>151</v>
      </c>
      <c r="F68" s="22" t="s">
        <v>134</v>
      </c>
      <c r="G68" s="22">
        <v>1.9999999999999929</v>
      </c>
    </row>
    <row r="69" spans="2:7" outlineLevel="1" x14ac:dyDescent="0.25">
      <c r="B69" s="22" t="s">
        <v>111</v>
      </c>
      <c r="C69" s="22" t="s">
        <v>112</v>
      </c>
      <c r="D69" s="22">
        <v>32.999999999999986</v>
      </c>
      <c r="E69" s="22" t="s">
        <v>152</v>
      </c>
      <c r="F69" s="22" t="s">
        <v>134</v>
      </c>
      <c r="G69" s="22">
        <v>12.000000000000014</v>
      </c>
    </row>
    <row r="70" spans="2:7" x14ac:dyDescent="0.25">
      <c r="B70" s="22"/>
      <c r="C70" s="22"/>
      <c r="D70" s="22"/>
      <c r="E70" s="22"/>
      <c r="F70" s="22"/>
      <c r="G70" s="22"/>
    </row>
    <row r="71" spans="2:7" x14ac:dyDescent="0.25">
      <c r="B71" s="25" t="s">
        <v>162</v>
      </c>
      <c r="C71" s="22"/>
      <c r="D71" s="22"/>
      <c r="E71" s="22"/>
      <c r="F71" s="22"/>
      <c r="G71" s="22"/>
    </row>
    <row r="72" spans="2:7" outlineLevel="1" x14ac:dyDescent="0.25">
      <c r="B72" s="22" t="s">
        <v>62</v>
      </c>
      <c r="C72" s="22" t="s">
        <v>113</v>
      </c>
      <c r="D72" s="22">
        <v>55</v>
      </c>
      <c r="E72" s="22" t="s">
        <v>153</v>
      </c>
      <c r="F72" s="22" t="s">
        <v>123</v>
      </c>
      <c r="G72" s="22">
        <v>0</v>
      </c>
    </row>
    <row r="73" spans="2:7" outlineLevel="1" x14ac:dyDescent="0.25">
      <c r="B73" s="22" t="s">
        <v>114</v>
      </c>
      <c r="C73" s="22" t="s">
        <v>115</v>
      </c>
      <c r="D73" s="22">
        <v>20</v>
      </c>
      <c r="E73" s="22" t="s">
        <v>154</v>
      </c>
      <c r="F73" s="22" t="s">
        <v>134</v>
      </c>
      <c r="G73" s="22">
        <v>35</v>
      </c>
    </row>
    <row r="74" spans="2:7" outlineLevel="1" x14ac:dyDescent="0.25">
      <c r="B74" s="22" t="s">
        <v>116</v>
      </c>
      <c r="C74" s="22" t="s">
        <v>117</v>
      </c>
      <c r="D74" s="22">
        <v>55</v>
      </c>
      <c r="E74" s="22" t="s">
        <v>155</v>
      </c>
      <c r="F74" s="22" t="s">
        <v>123</v>
      </c>
      <c r="G74" s="22">
        <v>0</v>
      </c>
    </row>
    <row r="75" spans="2:7" ht="15.75" outlineLevel="1" thickBot="1" x14ac:dyDescent="0.3">
      <c r="B75" s="20" t="s">
        <v>118</v>
      </c>
      <c r="C75" s="20" t="s">
        <v>119</v>
      </c>
      <c r="D75" s="20">
        <v>55</v>
      </c>
      <c r="E75" s="20" t="s">
        <v>156</v>
      </c>
      <c r="F75" s="20" t="s">
        <v>123</v>
      </c>
      <c r="G75" s="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1"/>
  <sheetViews>
    <sheetView showGridLines="0" topLeftCell="A13" workbookViewId="0"/>
  </sheetViews>
  <sheetFormatPr defaultRowHeight="15" outlineLevelRow="1" x14ac:dyDescent="0.25"/>
  <cols>
    <col min="1" max="1" width="2.140625" customWidth="1"/>
    <col min="2" max="2" width="5.140625" bestFit="1" customWidth="1"/>
    <col min="3" max="3" width="16.7109375" bestFit="1" customWidth="1"/>
    <col min="4" max="4" width="5.5703125" customWidth="1"/>
    <col min="5" max="5" width="12.42578125" bestFit="1" customWidth="1"/>
  </cols>
  <sheetData>
    <row r="1" spans="1:5" x14ac:dyDescent="0.25">
      <c r="A1" s="19" t="s">
        <v>163</v>
      </c>
    </row>
    <row r="2" spans="1:5" x14ac:dyDescent="0.25">
      <c r="A2" s="19" t="s">
        <v>73</v>
      </c>
    </row>
    <row r="3" spans="1:5" x14ac:dyDescent="0.25">
      <c r="A3" s="19" t="s">
        <v>164</v>
      </c>
    </row>
    <row r="6" spans="1:5" ht="15.75" thickBot="1" x14ac:dyDescent="0.3">
      <c r="A6" t="s">
        <v>89</v>
      </c>
    </row>
    <row r="7" spans="1:5" x14ac:dyDescent="0.25">
      <c r="B7" s="26"/>
      <c r="C7" s="26"/>
      <c r="D7" s="26" t="s">
        <v>165</v>
      </c>
      <c r="E7" s="26" t="s">
        <v>167</v>
      </c>
    </row>
    <row r="8" spans="1:5" ht="15.75" thickBot="1" x14ac:dyDescent="0.3">
      <c r="B8" s="27" t="s">
        <v>85</v>
      </c>
      <c r="C8" s="27" t="s">
        <v>86</v>
      </c>
      <c r="D8" s="27" t="s">
        <v>166</v>
      </c>
      <c r="E8" s="27" t="s">
        <v>168</v>
      </c>
    </row>
    <row r="9" spans="1:5" x14ac:dyDescent="0.25">
      <c r="B9" s="24" t="s">
        <v>157</v>
      </c>
      <c r="C9" s="23"/>
      <c r="D9" s="23"/>
      <c r="E9" s="23"/>
    </row>
    <row r="10" spans="1:5" outlineLevel="1" x14ac:dyDescent="0.25">
      <c r="B10" s="22" t="s">
        <v>60</v>
      </c>
      <c r="C10" s="22" t="s">
        <v>98</v>
      </c>
      <c r="D10" s="22">
        <v>92</v>
      </c>
      <c r="E10" s="22">
        <v>-0.59000001711188976</v>
      </c>
    </row>
    <row r="11" spans="1:5" outlineLevel="1" x14ac:dyDescent="0.25">
      <c r="B11" s="22" t="s">
        <v>100</v>
      </c>
      <c r="C11" s="22" t="s">
        <v>101</v>
      </c>
      <c r="D11" s="22">
        <v>40</v>
      </c>
      <c r="E11" s="22">
        <v>0</v>
      </c>
    </row>
    <row r="12" spans="1:5" outlineLevel="1" x14ac:dyDescent="0.25">
      <c r="B12" s="22" t="s">
        <v>102</v>
      </c>
      <c r="C12" s="22" t="s">
        <v>103</v>
      </c>
      <c r="D12" s="22">
        <v>92</v>
      </c>
      <c r="E12" s="22">
        <v>-0.58999988044997664</v>
      </c>
    </row>
    <row r="13" spans="1:5" outlineLevel="1" x14ac:dyDescent="0.25">
      <c r="B13" s="22" t="s">
        <v>104</v>
      </c>
      <c r="C13" s="22" t="s">
        <v>105</v>
      </c>
      <c r="D13" s="22">
        <v>92</v>
      </c>
      <c r="E13" s="22">
        <v>-0.59000001711188976</v>
      </c>
    </row>
    <row r="14" spans="1:5" outlineLevel="1" x14ac:dyDescent="0.25">
      <c r="B14" s="22" t="s">
        <v>61</v>
      </c>
      <c r="C14" s="22" t="s">
        <v>106</v>
      </c>
      <c r="D14" s="22">
        <v>32.999999999999986</v>
      </c>
      <c r="E14" s="22">
        <v>0</v>
      </c>
    </row>
    <row r="15" spans="1:5" outlineLevel="1" x14ac:dyDescent="0.25">
      <c r="B15" s="22" t="s">
        <v>107</v>
      </c>
      <c r="C15" s="22" t="s">
        <v>108</v>
      </c>
      <c r="D15" s="22">
        <v>20</v>
      </c>
      <c r="E15" s="22">
        <v>0.58999993592128164</v>
      </c>
    </row>
    <row r="16" spans="1:5" outlineLevel="1" x14ac:dyDescent="0.25">
      <c r="B16" s="22" t="s">
        <v>109</v>
      </c>
      <c r="C16" s="22" t="s">
        <v>110</v>
      </c>
      <c r="D16" s="22">
        <v>43.000000000000007</v>
      </c>
      <c r="E16" s="22">
        <v>0</v>
      </c>
    </row>
    <row r="17" spans="1:5" outlineLevel="1" x14ac:dyDescent="0.25">
      <c r="B17" s="22" t="s">
        <v>111</v>
      </c>
      <c r="C17" s="22" t="s">
        <v>112</v>
      </c>
      <c r="D17" s="22">
        <v>32.999999999999986</v>
      </c>
      <c r="E17" s="22">
        <v>0</v>
      </c>
    </row>
    <row r="18" spans="1:5" outlineLevel="1" x14ac:dyDescent="0.25">
      <c r="B18" s="22" t="s">
        <v>62</v>
      </c>
      <c r="C18" s="22" t="s">
        <v>113</v>
      </c>
      <c r="D18" s="22">
        <v>55</v>
      </c>
      <c r="E18" s="22">
        <v>-0.37999988526648032</v>
      </c>
    </row>
    <row r="19" spans="1:5" outlineLevel="1" x14ac:dyDescent="0.25">
      <c r="B19" s="22" t="s">
        <v>114</v>
      </c>
      <c r="C19" s="22" t="s">
        <v>115</v>
      </c>
      <c r="D19" s="22">
        <v>20</v>
      </c>
      <c r="E19" s="22">
        <v>0.20999998573958875</v>
      </c>
    </row>
    <row r="20" spans="1:5" outlineLevel="1" x14ac:dyDescent="0.25">
      <c r="B20" s="22" t="s">
        <v>116</v>
      </c>
      <c r="C20" s="22" t="s">
        <v>117</v>
      </c>
      <c r="D20" s="22">
        <v>55</v>
      </c>
      <c r="E20" s="22">
        <v>-0.37999988374454624</v>
      </c>
    </row>
    <row r="21" spans="1:5" ht="15.75" outlineLevel="1" thickBot="1" x14ac:dyDescent="0.3">
      <c r="B21" s="20" t="s">
        <v>118</v>
      </c>
      <c r="C21" s="20" t="s">
        <v>119</v>
      </c>
      <c r="D21" s="20">
        <v>55</v>
      </c>
      <c r="E21" s="20">
        <v>-0.37999988526648032</v>
      </c>
    </row>
    <row r="24" spans="1:5" ht="15.75" thickBot="1" x14ac:dyDescent="0.3">
      <c r="A24" t="s">
        <v>91</v>
      </c>
    </row>
    <row r="25" spans="1:5" x14ac:dyDescent="0.25">
      <c r="B25" s="26"/>
      <c r="C25" s="26"/>
      <c r="D25" s="26" t="s">
        <v>165</v>
      </c>
      <c r="E25" s="26" t="s">
        <v>169</v>
      </c>
    </row>
    <row r="26" spans="1:5" ht="15.75" thickBot="1" x14ac:dyDescent="0.3">
      <c r="B26" s="27" t="s">
        <v>85</v>
      </c>
      <c r="C26" s="27" t="s">
        <v>86</v>
      </c>
      <c r="D26" s="27" t="s">
        <v>166</v>
      </c>
      <c r="E26" s="27" t="s">
        <v>170</v>
      </c>
    </row>
    <row r="27" spans="1:5" x14ac:dyDescent="0.25">
      <c r="B27" s="24" t="s">
        <v>158</v>
      </c>
      <c r="C27" s="23"/>
      <c r="D27" s="23"/>
      <c r="E27" s="23"/>
    </row>
    <row r="28" spans="1:5" outlineLevel="1" x14ac:dyDescent="0.25">
      <c r="B28" s="22" t="s">
        <v>120</v>
      </c>
      <c r="C28" s="22" t="s">
        <v>121</v>
      </c>
      <c r="D28" s="22">
        <v>180</v>
      </c>
      <c r="E28" s="22">
        <v>1.8399999108504184</v>
      </c>
    </row>
    <row r="29" spans="1:5" outlineLevel="1" x14ac:dyDescent="0.25">
      <c r="B29" s="22" t="s">
        <v>124</v>
      </c>
      <c r="C29" s="22" t="s">
        <v>125</v>
      </c>
      <c r="D29" s="22">
        <v>80</v>
      </c>
      <c r="E29" s="22">
        <v>1.2500000351853671</v>
      </c>
    </row>
    <row r="30" spans="1:5" outlineLevel="1" x14ac:dyDescent="0.25">
      <c r="B30" s="22" t="s">
        <v>63</v>
      </c>
      <c r="C30" s="22" t="s">
        <v>127</v>
      </c>
      <c r="D30" s="22">
        <v>190</v>
      </c>
      <c r="E30" s="22">
        <v>1.8399998993582536</v>
      </c>
    </row>
    <row r="31" spans="1:5" ht="15.75" outlineLevel="1" thickBot="1" x14ac:dyDescent="0.3">
      <c r="B31" s="20" t="s">
        <v>129</v>
      </c>
      <c r="C31" s="20" t="s">
        <v>130</v>
      </c>
      <c r="D31" s="20">
        <v>180</v>
      </c>
      <c r="E31" s="20">
        <v>1.8399999108504184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J25"/>
  <sheetViews>
    <sheetView showGridLines="0" topLeftCell="A6" workbookViewId="0">
      <selection activeCell="C22" sqref="C22:J25"/>
    </sheetView>
  </sheetViews>
  <sheetFormatPr defaultRowHeight="15" outlineLevelRow="1" x14ac:dyDescent="0.25"/>
  <cols>
    <col min="1" max="1" width="2.140625" customWidth="1"/>
    <col min="2" max="2" width="5.140625" bestFit="1" customWidth="1"/>
    <col min="3" max="3" width="22.5703125" bestFit="1" customWidth="1"/>
    <col min="4" max="4" width="6.85546875" bestFit="1" customWidth="1"/>
    <col min="5" max="5" width="2.140625" customWidth="1"/>
    <col min="6" max="6" width="5.85546875" customWidth="1"/>
    <col min="8" max="8" width="2.140625" customWidth="1"/>
    <col min="9" max="9" width="6" customWidth="1"/>
  </cols>
  <sheetData>
    <row r="1" spans="1:10" x14ac:dyDescent="0.25">
      <c r="A1" s="19" t="s">
        <v>171</v>
      </c>
    </row>
    <row r="2" spans="1:10" x14ac:dyDescent="0.25">
      <c r="A2" s="19" t="s">
        <v>73</v>
      </c>
    </row>
    <row r="3" spans="1:10" x14ac:dyDescent="0.25">
      <c r="A3" s="19" t="s">
        <v>172</v>
      </c>
    </row>
    <row r="5" spans="1:10" ht="15.75" thickBot="1" x14ac:dyDescent="0.3"/>
    <row r="6" spans="1:10" x14ac:dyDescent="0.25">
      <c r="B6" s="26"/>
      <c r="C6" s="26" t="s">
        <v>173</v>
      </c>
      <c r="D6" s="26"/>
    </row>
    <row r="7" spans="1:10" ht="15.75" thickBot="1" x14ac:dyDescent="0.3">
      <c r="B7" s="27" t="s">
        <v>85</v>
      </c>
      <c r="C7" s="27" t="s">
        <v>86</v>
      </c>
      <c r="D7" s="27" t="s">
        <v>166</v>
      </c>
    </row>
    <row r="8" spans="1:10" ht="15.75" thickBot="1" x14ac:dyDescent="0.3">
      <c r="B8" s="20" t="s">
        <v>96</v>
      </c>
      <c r="C8" s="20" t="s">
        <v>97</v>
      </c>
      <c r="D8" s="20">
        <v>902.46</v>
      </c>
    </row>
    <row r="10" spans="1:10" ht="15.75" thickBot="1" x14ac:dyDescent="0.3"/>
    <row r="11" spans="1:10" x14ac:dyDescent="0.25">
      <c r="B11" s="26"/>
      <c r="C11" s="26" t="s">
        <v>174</v>
      </c>
      <c r="D11" s="26"/>
      <c r="F11" s="26" t="s">
        <v>175</v>
      </c>
      <c r="G11" s="26" t="s">
        <v>173</v>
      </c>
      <c r="I11" s="26" t="s">
        <v>178</v>
      </c>
      <c r="J11" s="26" t="s">
        <v>173</v>
      </c>
    </row>
    <row r="12" spans="1:10" ht="15.75" thickBot="1" x14ac:dyDescent="0.3">
      <c r="B12" s="27" t="s">
        <v>85</v>
      </c>
      <c r="C12" s="27" t="s">
        <v>86</v>
      </c>
      <c r="D12" s="27" t="s">
        <v>166</v>
      </c>
      <c r="F12" s="27" t="s">
        <v>176</v>
      </c>
      <c r="G12" s="27" t="s">
        <v>177</v>
      </c>
      <c r="I12" s="27" t="s">
        <v>176</v>
      </c>
      <c r="J12" s="27" t="s">
        <v>177</v>
      </c>
    </row>
    <row r="13" spans="1:10" x14ac:dyDescent="0.25">
      <c r="B13" s="24" t="s">
        <v>157</v>
      </c>
      <c r="C13" s="23"/>
      <c r="D13" s="23"/>
      <c r="F13" s="23"/>
      <c r="G13" s="23"/>
      <c r="I13" s="23"/>
      <c r="J13" s="23"/>
    </row>
    <row r="14" spans="1:10" outlineLevel="1" x14ac:dyDescent="0.25">
      <c r="B14" s="22" t="s">
        <v>60</v>
      </c>
      <c r="C14" s="22" t="s">
        <v>98</v>
      </c>
      <c r="D14" s="22">
        <v>92</v>
      </c>
      <c r="F14" s="22">
        <v>92</v>
      </c>
      <c r="G14" s="22">
        <v>902.46</v>
      </c>
      <c r="I14" s="22">
        <v>92</v>
      </c>
      <c r="J14" s="22">
        <v>902.46</v>
      </c>
    </row>
    <row r="15" spans="1:10" outlineLevel="1" x14ac:dyDescent="0.25">
      <c r="B15" s="22" t="s">
        <v>100</v>
      </c>
      <c r="C15" s="22" t="s">
        <v>101</v>
      </c>
      <c r="D15" s="22">
        <v>40</v>
      </c>
      <c r="F15" s="22">
        <v>40</v>
      </c>
      <c r="G15" s="22">
        <v>902.46</v>
      </c>
      <c r="I15" s="22">
        <v>40</v>
      </c>
      <c r="J15" s="22">
        <v>902.46</v>
      </c>
    </row>
    <row r="16" spans="1:10" outlineLevel="1" x14ac:dyDescent="0.25">
      <c r="B16" s="22" t="s">
        <v>102</v>
      </c>
      <c r="C16" s="22" t="s">
        <v>103</v>
      </c>
      <c r="D16" s="22">
        <v>92</v>
      </c>
      <c r="F16" s="22">
        <v>92</v>
      </c>
      <c r="G16" s="22">
        <v>902.46</v>
      </c>
      <c r="I16" s="22">
        <v>92</v>
      </c>
      <c r="J16" s="22">
        <v>902.46</v>
      </c>
    </row>
    <row r="17" spans="2:10" outlineLevel="1" x14ac:dyDescent="0.25">
      <c r="B17" s="22" t="s">
        <v>104</v>
      </c>
      <c r="C17" s="22" t="s">
        <v>105</v>
      </c>
      <c r="D17" s="22">
        <v>92</v>
      </c>
      <c r="F17" s="22">
        <v>92</v>
      </c>
      <c r="G17" s="22">
        <v>902.46</v>
      </c>
      <c r="I17" s="22">
        <v>92</v>
      </c>
      <c r="J17" s="22">
        <v>902.46</v>
      </c>
    </row>
    <row r="18" spans="2:10" outlineLevel="1" x14ac:dyDescent="0.25">
      <c r="B18" s="22" t="s">
        <v>61</v>
      </c>
      <c r="C18" s="22" t="s">
        <v>106</v>
      </c>
      <c r="D18" s="22">
        <v>32.999999999999986</v>
      </c>
      <c r="F18" s="22">
        <v>32.999999999999986</v>
      </c>
      <c r="G18" s="22">
        <v>902.46</v>
      </c>
      <c r="I18" s="22">
        <v>32.999999999999986</v>
      </c>
      <c r="J18" s="22">
        <v>902.46</v>
      </c>
    </row>
    <row r="19" spans="2:10" outlineLevel="1" x14ac:dyDescent="0.25">
      <c r="B19" s="22" t="s">
        <v>107</v>
      </c>
      <c r="C19" s="22" t="s">
        <v>108</v>
      </c>
      <c r="D19" s="22">
        <v>20</v>
      </c>
      <c r="F19" s="22">
        <v>20</v>
      </c>
      <c r="G19" s="22">
        <v>902.46</v>
      </c>
      <c r="I19" s="22">
        <v>20</v>
      </c>
      <c r="J19" s="22">
        <v>902.46</v>
      </c>
    </row>
    <row r="20" spans="2:10" outlineLevel="1" x14ac:dyDescent="0.25">
      <c r="B20" s="22" t="s">
        <v>109</v>
      </c>
      <c r="C20" s="22" t="s">
        <v>110</v>
      </c>
      <c r="D20" s="22">
        <v>43.000000000000007</v>
      </c>
      <c r="F20" s="22">
        <v>43.000000000000007</v>
      </c>
      <c r="G20" s="22">
        <v>902.46</v>
      </c>
      <c r="I20" s="22">
        <v>43.000000000000007</v>
      </c>
      <c r="J20" s="22">
        <v>902.46</v>
      </c>
    </row>
    <row r="21" spans="2:10" outlineLevel="1" x14ac:dyDescent="0.25">
      <c r="B21" s="22" t="s">
        <v>111</v>
      </c>
      <c r="C21" s="22" t="s">
        <v>112</v>
      </c>
      <c r="D21" s="22">
        <v>32.999999999999986</v>
      </c>
      <c r="F21" s="22">
        <v>32.999999999999986</v>
      </c>
      <c r="G21" s="22">
        <v>902.46</v>
      </c>
      <c r="I21" s="22">
        <v>32.999999999999986</v>
      </c>
      <c r="J21" s="22">
        <v>902.46</v>
      </c>
    </row>
    <row r="22" spans="2:10" outlineLevel="1" x14ac:dyDescent="0.25">
      <c r="B22" s="22" t="s">
        <v>62</v>
      </c>
      <c r="C22" s="22" t="s">
        <v>113</v>
      </c>
      <c r="D22" s="22">
        <v>55</v>
      </c>
      <c r="F22" s="22">
        <v>55</v>
      </c>
      <c r="G22" s="22">
        <v>902.46</v>
      </c>
      <c r="I22" s="22">
        <v>55</v>
      </c>
      <c r="J22" s="22">
        <v>902.46</v>
      </c>
    </row>
    <row r="23" spans="2:10" outlineLevel="1" x14ac:dyDescent="0.25">
      <c r="B23" s="22" t="s">
        <v>114</v>
      </c>
      <c r="C23" s="22" t="s">
        <v>115</v>
      </c>
      <c r="D23" s="22">
        <v>20</v>
      </c>
      <c r="F23" s="22">
        <v>20</v>
      </c>
      <c r="G23" s="22">
        <v>902.46</v>
      </c>
      <c r="I23" s="22">
        <v>20</v>
      </c>
      <c r="J23" s="22">
        <v>902.46</v>
      </c>
    </row>
    <row r="24" spans="2:10" outlineLevel="1" x14ac:dyDescent="0.25">
      <c r="B24" s="22" t="s">
        <v>116</v>
      </c>
      <c r="C24" s="22" t="s">
        <v>117</v>
      </c>
      <c r="D24" s="22">
        <v>55</v>
      </c>
      <c r="F24" s="22">
        <v>55</v>
      </c>
      <c r="G24" s="22">
        <v>902.46</v>
      </c>
      <c r="I24" s="22">
        <v>55</v>
      </c>
      <c r="J24" s="22">
        <v>902.46</v>
      </c>
    </row>
    <row r="25" spans="2:10" ht="15.75" outlineLevel="1" thickBot="1" x14ac:dyDescent="0.3">
      <c r="B25" s="20" t="s">
        <v>118</v>
      </c>
      <c r="C25" s="20" t="s">
        <v>119</v>
      </c>
      <c r="D25" s="20">
        <v>55</v>
      </c>
      <c r="F25" s="20">
        <v>55</v>
      </c>
      <c r="G25" s="20">
        <v>902.46</v>
      </c>
      <c r="I25" s="20">
        <v>55</v>
      </c>
      <c r="J25" s="20">
        <v>902.46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I6"/>
  <sheetViews>
    <sheetView zoomScale="90" zoomScaleNormal="90" workbookViewId="0"/>
  </sheetViews>
  <sheetFormatPr defaultRowHeight="15" x14ac:dyDescent="0.25"/>
  <cols>
    <col min="1" max="1" width="17.5703125" bestFit="1" customWidth="1"/>
    <col min="8" max="8" width="18.140625" bestFit="1" customWidth="1"/>
    <col min="9" max="9" width="18.28515625" bestFit="1" customWidth="1"/>
  </cols>
  <sheetData>
    <row r="1" spans="1:9" x14ac:dyDescent="0.25">
      <c r="B1" t="s">
        <v>26</v>
      </c>
      <c r="C1" t="s">
        <v>27</v>
      </c>
      <c r="D1" t="s">
        <v>28</v>
      </c>
      <c r="E1" t="s">
        <v>29</v>
      </c>
      <c r="H1" t="s">
        <v>30</v>
      </c>
      <c r="I1" t="s">
        <v>31</v>
      </c>
    </row>
    <row r="2" spans="1:9" x14ac:dyDescent="0.25">
      <c r="A2" t="s">
        <v>32</v>
      </c>
      <c r="B2">
        <v>92</v>
      </c>
      <c r="C2">
        <v>40</v>
      </c>
      <c r="D2">
        <v>92</v>
      </c>
      <c r="E2">
        <v>92</v>
      </c>
      <c r="H2">
        <v>1.25</v>
      </c>
      <c r="I2">
        <f>SUM(B2:E2)*H2</f>
        <v>395</v>
      </c>
    </row>
    <row r="3" spans="1:9" x14ac:dyDescent="0.25">
      <c r="A3" t="s">
        <v>33</v>
      </c>
      <c r="B3">
        <v>32.999999999999986</v>
      </c>
      <c r="C3">
        <v>20</v>
      </c>
      <c r="D3">
        <v>43.000000000000007</v>
      </c>
      <c r="E3">
        <v>32.999999999999986</v>
      </c>
      <c r="H3">
        <v>1.84</v>
      </c>
      <c r="I3">
        <f t="shared" ref="I3:I4" si="0">SUM(B3:E3)*H3</f>
        <v>237.36</v>
      </c>
    </row>
    <row r="4" spans="1:9" x14ac:dyDescent="0.25">
      <c r="A4" t="s">
        <v>34</v>
      </c>
      <c r="B4">
        <v>55</v>
      </c>
      <c r="C4">
        <v>20</v>
      </c>
      <c r="D4">
        <v>55</v>
      </c>
      <c r="E4">
        <v>55</v>
      </c>
      <c r="H4">
        <v>1.46</v>
      </c>
      <c r="I4">
        <f t="shared" si="0"/>
        <v>270.09999999999997</v>
      </c>
    </row>
    <row r="5" spans="1:9" x14ac:dyDescent="0.25">
      <c r="A5" t="s">
        <v>35</v>
      </c>
      <c r="B5">
        <f>SUM(B2:B4)</f>
        <v>180</v>
      </c>
      <c r="C5">
        <f t="shared" ref="C5:E5" si="1">SUM(C2:C4)</f>
        <v>80</v>
      </c>
      <c r="D5">
        <f t="shared" si="1"/>
        <v>190</v>
      </c>
      <c r="E5">
        <f t="shared" si="1"/>
        <v>180</v>
      </c>
      <c r="H5" t="s">
        <v>36</v>
      </c>
      <c r="I5">
        <f>SUM(I2:I4)</f>
        <v>902.46</v>
      </c>
    </row>
    <row r="6" spans="1:9" x14ac:dyDescent="0.25">
      <c r="A6" t="s">
        <v>37</v>
      </c>
      <c r="B6">
        <v>180</v>
      </c>
      <c r="C6">
        <v>80</v>
      </c>
      <c r="D6">
        <v>190</v>
      </c>
      <c r="E6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statistics</vt:lpstr>
      <vt:lpstr>moving average</vt:lpstr>
      <vt:lpstr>solver as value</vt:lpstr>
      <vt:lpstr>Scenario Summary</vt:lpstr>
      <vt:lpstr>solver as max</vt:lpstr>
      <vt:lpstr>Answer Report 1</vt:lpstr>
      <vt:lpstr>Sensitivity Report 1</vt:lpstr>
      <vt:lpstr>Limits Report 1</vt:lpstr>
      <vt:lpstr>solver as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2024-04-26T06:39:06Z</dcterms:created>
  <dcterms:modified xsi:type="dcterms:W3CDTF">2024-04-26T08:34:32Z</dcterms:modified>
</cp:coreProperties>
</file>