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lay kalaskar\Documents\"/>
    </mc:Choice>
  </mc:AlternateContent>
  <xr:revisionPtr revIDLastSave="0" documentId="13_ncr:1_{5D86C5E7-C753-4198-95A3-DD9C65714EBE}" xr6:coauthVersionLast="47" xr6:coauthVersionMax="47" xr10:uidLastSave="{00000000-0000-0000-0000-000000000000}"/>
  <bookViews>
    <workbookView xWindow="1860" yWindow="1860" windowWidth="7695" windowHeight="11385" tabRatio="720" firstSheet="13" activeTab="13" xr2:uid="{304831EE-FE4F-4E48-9B46-F9B7EC2D215A}"/>
  </bookViews>
  <sheets>
    <sheet name="Sheet1" sheetId="1" r:id="rId1"/>
    <sheet name="Sheet3" sheetId="15" r:id="rId2"/>
    <sheet name="Sheet4" sheetId="16" r:id="rId3"/>
    <sheet name="Sheet2" sheetId="2" r:id="rId4"/>
    <sheet name="HDFC" sheetId="3" r:id="rId5"/>
    <sheet name="ICICI" sheetId="5" r:id="rId6"/>
    <sheet name="Axis" sheetId="6" r:id="rId7"/>
    <sheet name="Kotak Mahindra" sheetId="7" r:id="rId8"/>
    <sheet name="YES" sheetId="8" r:id="rId9"/>
    <sheet name="SBI" sheetId="9" r:id="rId10"/>
    <sheet name="Punjab National Bank " sheetId="10" r:id="rId11"/>
    <sheet name="Bank of Baroda " sheetId="11" r:id="rId12"/>
    <sheet name="Canara Bank" sheetId="12" r:id="rId13"/>
    <sheet name=" Bank of India" sheetId="13" r:id="rId14"/>
  </sheets>
  <definedNames>
    <definedName name="_xlcn.WorksheetConnection_Sheet1B2B10" hidden="1">Sheet1!$B$2:$B$10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B$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10" i="2"/>
  <c r="D7" i="15"/>
  <c r="E7" i="15" s="1"/>
  <c r="D11" i="15"/>
  <c r="E11" i="15" s="1"/>
  <c r="C35" i="15"/>
  <c r="C13" i="1"/>
  <c r="C12" i="1"/>
  <c r="C27" i="1"/>
  <c r="C26" i="1"/>
  <c r="C32" i="1"/>
  <c r="E24" i="2"/>
  <c r="D18" i="15"/>
  <c r="E18" i="15" s="1"/>
  <c r="D19" i="15"/>
  <c r="E19" i="15" s="1"/>
  <c r="D20" i="15"/>
  <c r="E20" i="15" s="1"/>
  <c r="D21" i="15"/>
  <c r="E21" i="15" s="1"/>
  <c r="D17" i="15"/>
  <c r="E17" i="15" s="1"/>
  <c r="C22" i="15"/>
  <c r="H22" i="15"/>
  <c r="I18" i="15"/>
  <c r="J18" i="15" s="1"/>
  <c r="I19" i="15"/>
  <c r="J19" i="15" s="1"/>
  <c r="I20" i="15"/>
  <c r="J20" i="15" s="1"/>
  <c r="I21" i="15"/>
  <c r="J21" i="15" s="1"/>
  <c r="I17" i="15"/>
  <c r="J17" i="15" s="1"/>
  <c r="N18" i="15"/>
  <c r="O18" i="15" s="1"/>
  <c r="N19" i="15"/>
  <c r="O19" i="15" s="1"/>
  <c r="N20" i="15"/>
  <c r="O20" i="15" s="1"/>
  <c r="N21" i="15"/>
  <c r="O21" i="15" s="1"/>
  <c r="N17" i="15"/>
  <c r="O17" i="15" s="1"/>
  <c r="M22" i="15"/>
  <c r="S18" i="15"/>
  <c r="T18" i="15" s="1"/>
  <c r="S19" i="15"/>
  <c r="T19" i="15" s="1"/>
  <c r="S20" i="15"/>
  <c r="T20" i="15" s="1"/>
  <c r="S21" i="15"/>
  <c r="T21" i="15" s="1"/>
  <c r="S17" i="15"/>
  <c r="T17" i="15" s="1"/>
  <c r="R22" i="15"/>
  <c r="X18" i="15"/>
  <c r="Y18" i="15" s="1"/>
  <c r="X19" i="15"/>
  <c r="Y19" i="15" s="1"/>
  <c r="X20" i="15"/>
  <c r="Y20" i="15" s="1"/>
  <c r="X21" i="15"/>
  <c r="Y21" i="15" s="1"/>
  <c r="X17" i="15"/>
  <c r="Y17" i="15" s="1"/>
  <c r="W22" i="15"/>
  <c r="D41" i="15"/>
  <c r="E41" i="15" s="1"/>
  <c r="D42" i="15"/>
  <c r="E42" i="15" s="1"/>
  <c r="D43" i="15"/>
  <c r="E43" i="15" s="1"/>
  <c r="D44" i="15"/>
  <c r="E44" i="15" s="1"/>
  <c r="D40" i="15"/>
  <c r="E40" i="15" s="1"/>
  <c r="I41" i="15"/>
  <c r="J41" i="15" s="1"/>
  <c r="I42" i="15"/>
  <c r="J42" i="15" s="1"/>
  <c r="I43" i="15"/>
  <c r="J43" i="15" s="1"/>
  <c r="I44" i="15"/>
  <c r="J44" i="15" s="1"/>
  <c r="I40" i="15"/>
  <c r="J40" i="15" s="1"/>
  <c r="N41" i="15"/>
  <c r="O41" i="15" s="1"/>
  <c r="N42" i="15"/>
  <c r="O42" i="15" s="1"/>
  <c r="N43" i="15"/>
  <c r="O43" i="15" s="1"/>
  <c r="N44" i="15"/>
  <c r="O44" i="15" s="1"/>
  <c r="N40" i="15"/>
  <c r="O40" i="15" s="1"/>
  <c r="S41" i="15"/>
  <c r="T41" i="15" s="1"/>
  <c r="S42" i="15"/>
  <c r="T42" i="15" s="1"/>
  <c r="S43" i="15"/>
  <c r="T43" i="15" s="1"/>
  <c r="S44" i="15"/>
  <c r="T44" i="15" s="1"/>
  <c r="S40" i="15"/>
  <c r="T40" i="15" s="1"/>
  <c r="X41" i="15"/>
  <c r="Y41" i="15" s="1"/>
  <c r="X42" i="15"/>
  <c r="Y42" i="15" s="1"/>
  <c r="X43" i="15"/>
  <c r="Y43" i="15" s="1"/>
  <c r="X44" i="15"/>
  <c r="Y44" i="15" s="1"/>
  <c r="X40" i="15"/>
  <c r="Y40" i="15" s="1"/>
  <c r="W45" i="15"/>
  <c r="R45" i="15"/>
  <c r="M45" i="15"/>
  <c r="H45" i="15"/>
  <c r="C45" i="15"/>
  <c r="W35" i="15"/>
  <c r="R35" i="15"/>
  <c r="M35" i="15"/>
  <c r="H35" i="15"/>
  <c r="X34" i="15"/>
  <c r="Y34" i="15" s="1"/>
  <c r="S34" i="15"/>
  <c r="T34" i="15" s="1"/>
  <c r="N34" i="15"/>
  <c r="O34" i="15" s="1"/>
  <c r="I34" i="15"/>
  <c r="J34" i="15" s="1"/>
  <c r="D34" i="15"/>
  <c r="E34" i="15" s="1"/>
  <c r="X33" i="15"/>
  <c r="Y33" i="15" s="1"/>
  <c r="S33" i="15"/>
  <c r="T33" i="15" s="1"/>
  <c r="N33" i="15"/>
  <c r="O33" i="15" s="1"/>
  <c r="I33" i="15"/>
  <c r="J33" i="15" s="1"/>
  <c r="D33" i="15"/>
  <c r="E33" i="15" s="1"/>
  <c r="X32" i="15"/>
  <c r="Y32" i="15" s="1"/>
  <c r="S32" i="15"/>
  <c r="T32" i="15" s="1"/>
  <c r="N32" i="15"/>
  <c r="O32" i="15" s="1"/>
  <c r="I32" i="15"/>
  <c r="J32" i="15" s="1"/>
  <c r="D32" i="15"/>
  <c r="E32" i="15" s="1"/>
  <c r="X31" i="15"/>
  <c r="Y31" i="15" s="1"/>
  <c r="S31" i="15"/>
  <c r="T31" i="15" s="1"/>
  <c r="N31" i="15"/>
  <c r="O31" i="15" s="1"/>
  <c r="I31" i="15"/>
  <c r="J31" i="15" s="1"/>
  <c r="D31" i="15"/>
  <c r="E31" i="15" s="1"/>
  <c r="X30" i="15"/>
  <c r="Y30" i="15" s="1"/>
  <c r="S30" i="15"/>
  <c r="T30" i="15" s="1"/>
  <c r="N30" i="15"/>
  <c r="O30" i="15" s="1"/>
  <c r="I30" i="15"/>
  <c r="J30" i="15" s="1"/>
  <c r="D30" i="15"/>
  <c r="E30" i="15" s="1"/>
  <c r="W12" i="15"/>
  <c r="R12" i="15"/>
  <c r="M12" i="15"/>
  <c r="H12" i="15"/>
  <c r="C12" i="15"/>
  <c r="X11" i="15"/>
  <c r="Y11" i="15" s="1"/>
  <c r="S11" i="15"/>
  <c r="T11" i="15" s="1"/>
  <c r="N11" i="15"/>
  <c r="O11" i="15" s="1"/>
  <c r="I11" i="15"/>
  <c r="J11" i="15" s="1"/>
  <c r="X10" i="15"/>
  <c r="Y10" i="15" s="1"/>
  <c r="S10" i="15"/>
  <c r="T10" i="15" s="1"/>
  <c r="N10" i="15"/>
  <c r="O10" i="15" s="1"/>
  <c r="I10" i="15"/>
  <c r="J10" i="15" s="1"/>
  <c r="D10" i="15"/>
  <c r="E10" i="15" s="1"/>
  <c r="X9" i="15"/>
  <c r="Y9" i="15" s="1"/>
  <c r="S9" i="15"/>
  <c r="T9" i="15" s="1"/>
  <c r="N9" i="15"/>
  <c r="O9" i="15" s="1"/>
  <c r="I9" i="15"/>
  <c r="J9" i="15" s="1"/>
  <c r="D9" i="15"/>
  <c r="E9" i="15" s="1"/>
  <c r="X8" i="15"/>
  <c r="Y8" i="15" s="1"/>
  <c r="S8" i="15"/>
  <c r="T8" i="15" s="1"/>
  <c r="N8" i="15"/>
  <c r="O8" i="15" s="1"/>
  <c r="I8" i="15"/>
  <c r="J8" i="15" s="1"/>
  <c r="D8" i="15"/>
  <c r="E8" i="15" s="1"/>
  <c r="X7" i="15"/>
  <c r="Y7" i="15" s="1"/>
  <c r="S7" i="15"/>
  <c r="T7" i="15" s="1"/>
  <c r="N7" i="15"/>
  <c r="O7" i="15" s="1"/>
  <c r="I7" i="15"/>
  <c r="J7" i="15" s="1"/>
  <c r="E48" i="1"/>
  <c r="F48" i="1"/>
  <c r="G48" i="1"/>
  <c r="H48" i="1"/>
  <c r="E49" i="1"/>
  <c r="F49" i="1"/>
  <c r="G49" i="1"/>
  <c r="H49" i="1"/>
  <c r="D49" i="1"/>
  <c r="D48" i="1"/>
  <c r="E45" i="1"/>
  <c r="F45" i="1"/>
  <c r="G45" i="1"/>
  <c r="H45" i="1"/>
  <c r="D45" i="1"/>
  <c r="E44" i="1"/>
  <c r="F44" i="1"/>
  <c r="G44" i="1"/>
  <c r="H44" i="1"/>
  <c r="D44" i="1"/>
  <c r="G38" i="1"/>
  <c r="D38" i="1"/>
  <c r="E38" i="1"/>
  <c r="F38" i="1"/>
  <c r="C38" i="1"/>
  <c r="D37" i="1"/>
  <c r="E37" i="1"/>
  <c r="F37" i="1"/>
  <c r="G37" i="1"/>
  <c r="C37" i="1"/>
  <c r="D33" i="1"/>
  <c r="E33" i="1"/>
  <c r="F33" i="1"/>
  <c r="G33" i="1"/>
  <c r="C33" i="1"/>
  <c r="D32" i="1"/>
  <c r="E32" i="1"/>
  <c r="F32" i="1"/>
  <c r="G32" i="1"/>
  <c r="D13" i="1"/>
  <c r="E13" i="1"/>
  <c r="F13" i="1"/>
  <c r="G13" i="1"/>
  <c r="D26" i="1"/>
  <c r="E26" i="1"/>
  <c r="F26" i="1"/>
  <c r="G26" i="1"/>
  <c r="D27" i="1"/>
  <c r="E27" i="1"/>
  <c r="F27" i="1"/>
  <c r="G27" i="1"/>
  <c r="D12" i="1"/>
  <c r="E12" i="1"/>
  <c r="F12" i="1"/>
  <c r="G12" i="1"/>
  <c r="H24" i="2"/>
  <c r="K24" i="2"/>
  <c r="N24" i="2"/>
  <c r="E10" i="2"/>
  <c r="H10" i="2"/>
  <c r="K10" i="2"/>
  <c r="N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217AC4-381C-4E54-B7A2-FCFFB36FF21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347BBC-08DD-4B3B-993B-E1BB0FFFD743}" name="WorksheetConnection_Sheet1!$B$2:$B$10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B2B10"/>
        </x15:connection>
      </ext>
    </extLst>
  </connection>
</connections>
</file>

<file path=xl/sharedStrings.xml><?xml version="1.0" encoding="utf-8"?>
<sst xmlns="http://schemas.openxmlformats.org/spreadsheetml/2006/main" count="594" uniqueCount="179">
  <si>
    <t>Year</t>
  </si>
  <si>
    <t>HDFC Bank</t>
  </si>
  <si>
    <t>ICICI BanK</t>
  </si>
  <si>
    <t>Axis Bank</t>
  </si>
  <si>
    <t>Kotak Mahindra Bank</t>
  </si>
  <si>
    <t>YES Bank</t>
  </si>
  <si>
    <t xml:space="preserve"> Bank of India</t>
  </si>
  <si>
    <t>Canara Bank</t>
  </si>
  <si>
    <t xml:space="preserve">Bank of Baroda </t>
  </si>
  <si>
    <t xml:space="preserve">Punjab National Bank </t>
  </si>
  <si>
    <t xml:space="preserve">State Bank of India </t>
  </si>
  <si>
    <t>Public Sector Banks</t>
  </si>
  <si>
    <t>MEAN</t>
  </si>
  <si>
    <t>SD</t>
  </si>
  <si>
    <t>SD &amp; Mean of Gross NPA for the Public Sector Banks for the period 2016-2021</t>
  </si>
  <si>
    <t xml:space="preserve"> SD &amp; Mean of Gross NPA for the Private Sector Banks for the period 2016-2021</t>
  </si>
  <si>
    <t>Private Sector</t>
  </si>
  <si>
    <t>Comparison of Mean &amp; SD of NPA for the Public Sector and Public Sectors Banks</t>
  </si>
  <si>
    <t xml:space="preserve">Year </t>
  </si>
  <si>
    <t>Net NPA</t>
  </si>
  <si>
    <t>Net Profit</t>
  </si>
  <si>
    <t>Correlation</t>
  </si>
  <si>
    <t>P-Value</t>
  </si>
  <si>
    <t>R square</t>
  </si>
  <si>
    <t>Net NPA and Net Profits of Private Sector Banks from 2016-2021(in Rs. Cr.)</t>
  </si>
  <si>
    <t>Public Sector</t>
  </si>
  <si>
    <t>Net NPA and Net Profits of Public Sector Banks from 2016-2021(in Rs. Cr.)</t>
  </si>
  <si>
    <t xml:space="preserve"> Private Sector Banks
</t>
  </si>
  <si>
    <r>
      <t xml:space="preserve"> </t>
    </r>
    <r>
      <rPr>
        <b/>
        <sz val="11"/>
        <color theme="1"/>
        <rFont val="Calibri"/>
        <family val="2"/>
        <scheme val="minor"/>
      </rPr>
      <t>MEAN</t>
    </r>
  </si>
  <si>
    <t xml:space="preserve">YEAR  </t>
  </si>
  <si>
    <t>Inc/dec (%)</t>
  </si>
  <si>
    <t xml:space="preserve">Gross NPA of HDFC </t>
  </si>
  <si>
    <t>Gross NPA of ICICI</t>
  </si>
  <si>
    <t>Gross NPA of Axis</t>
  </si>
  <si>
    <t xml:space="preserve">Gross NPA of Kotak Mahindra </t>
  </si>
  <si>
    <t xml:space="preserve">Gross NPA of YES </t>
  </si>
  <si>
    <t>Gross NPA of Bank of India</t>
  </si>
  <si>
    <t>Gross NPA of Canara Bank</t>
  </si>
  <si>
    <t xml:space="preserve">Gross NPA of Bank of Baroda </t>
  </si>
  <si>
    <t xml:space="preserve">Gross NPA of Punjab National Bank  </t>
  </si>
  <si>
    <t xml:space="preserve">Gross NPA of State Bank of India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</si>
  <si>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</si>
  <si>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</si>
  <si>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</si>
  <si>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</si>
  <si>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</si>
  <si>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</si>
  <si>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</si>
  <si>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</si>
  <si>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</si>
  <si>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</si>
  <si>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</si>
  <si>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</si>
  <si>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</si>
  <si>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</si>
  <si>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</si>
  <si>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</si>
  <si>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</si>
  <si>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</si>
  <si>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</si>
  <si>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</si>
  <si>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</si>
  <si>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</si>
  <si>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</si>
  <si>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</si>
  <si>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Change </t>
  </si>
  <si>
    <t>AVERAGE</t>
  </si>
  <si>
    <r>
      <t xml:space="preserve"> </t>
    </r>
    <r>
      <rPr>
        <b/>
        <sz val="11"/>
        <color theme="1"/>
        <rFont val="Calibri"/>
        <family val="2"/>
        <scheme val="minor"/>
      </rPr>
      <t>Public Sector Banks</t>
    </r>
  </si>
  <si>
    <t xml:space="preserve"> Private Sector Banks</t>
  </si>
  <si>
    <t>Gross NPA of HDFC Bank (in Rs. Cr.)</t>
  </si>
  <si>
    <t>Gross NPA of State Bank of India (in Rs. Cr.)</t>
  </si>
  <si>
    <t>Gross NPA of ICICI Bank (in Rs. Cr.)</t>
  </si>
  <si>
    <t>Gross NPA of Punjab National Bank  (in Rs. Cr.)</t>
  </si>
  <si>
    <t>Gross NPA of Axis Bank (in Rs. Cr.)</t>
  </si>
  <si>
    <t>Gross NPA of Bank of Baroda  (in Rs. Cr.)</t>
  </si>
  <si>
    <t>Gross NPA of Kotak Mahindra Bank (in Rs. Cr.)</t>
  </si>
  <si>
    <t>Gross NPA of Canara Bank  (in Rs. Cr.)</t>
  </si>
  <si>
    <t>Gross NPA of YES Bank (in Rs. Cr.)</t>
  </si>
  <si>
    <t>Gross NPA of Bank of India (in Rs. Cr.)</t>
  </si>
  <si>
    <t>Net  NPA of HDFC Bank (in Rs. Cr.)</t>
  </si>
  <si>
    <t xml:space="preserve">Net NPA of HDFC </t>
  </si>
  <si>
    <t>Net NPA of ICICI</t>
  </si>
  <si>
    <t xml:space="preserve"> Net NPA of ICICI Bank (in Rs. Cr.)</t>
  </si>
  <si>
    <t>Net NPA of Axis</t>
  </si>
  <si>
    <t xml:space="preserve"> Net NPA of Axis Bank (in Rs. Cr.)</t>
  </si>
  <si>
    <t>Net NPA of Kotak Mahindra Bank (in Rs. Cr.)</t>
  </si>
  <si>
    <t xml:space="preserve">Net NPA of Kotak Mahindra </t>
  </si>
  <si>
    <t>Net NPA of YES Bank (in Rs. Cr.)</t>
  </si>
  <si>
    <t xml:space="preserve">Net NPA of YES </t>
  </si>
  <si>
    <t>Net NPA of Bank of India</t>
  </si>
  <si>
    <t>Net NPA of Bank of India (in Rs. Cr.)</t>
  </si>
  <si>
    <t>Net NPA of Canara Bank</t>
  </si>
  <si>
    <t>Net NPA of Canara Bank  (in Rs. Cr.)</t>
  </si>
  <si>
    <t xml:space="preserve">Net NPA of Bank of Baroda </t>
  </si>
  <si>
    <t>Net NPA of Bank of Baroda  (in Rs. Cr.)</t>
  </si>
  <si>
    <t xml:space="preserve">Net NPA of Punjab National Bank  </t>
  </si>
  <si>
    <t>Net NPA of Punjab National Bank  (in Rs. Cr.)</t>
  </si>
  <si>
    <t>Net NPA of State Bank of India (in Rs. Cr.)</t>
  </si>
  <si>
    <t xml:space="preserve">Net NPA of State Bank of India </t>
  </si>
  <si>
    <t>Gross NPA of Private Sector Banks for the period of 2016 to 2021 (in Rs. Cr.)</t>
  </si>
  <si>
    <t>Gross NPA  of Public Sector Banks for the period of 2016 to 2021 (in Rs. Cr.)</t>
  </si>
  <si>
    <t>Chapter No.</t>
  </si>
  <si>
    <t>Particulars</t>
  </si>
  <si>
    <t>Page No.</t>
  </si>
  <si>
    <t>1.2 Theoretical background of the study</t>
  </si>
  <si>
    <t xml:space="preserve">1.4 Importance of the Study </t>
  </si>
  <si>
    <t xml:space="preserve">1.5 Need of the Study </t>
  </si>
  <si>
    <t>RESEARCH METHODOLOGY</t>
  </si>
  <si>
    <t>3.1 Statement of the problem</t>
  </si>
  <si>
    <t>3.2 Objective of the Study</t>
  </si>
  <si>
    <t>3.3 Hypothesis</t>
  </si>
  <si>
    <t>3.4 Scope of the study</t>
  </si>
  <si>
    <t xml:space="preserve">3.5 Sampling design </t>
  </si>
  <si>
    <t>3.6 Data Collection Method</t>
  </si>
  <si>
    <t>3.7 Statistical Tools applied for Data Analysis</t>
  </si>
  <si>
    <t>3.8 Limitations of the Study</t>
  </si>
  <si>
    <t xml:space="preserve">5.1 Findings of the Study </t>
  </si>
  <si>
    <t xml:space="preserve">5.2 Implications/Suggestions of the Study </t>
  </si>
  <si>
    <t xml:space="preserve"> SUMMARY OF FINDINGS, SUGGESTIONS AND CONCLUSIONS </t>
  </si>
  <si>
    <t>DATA ANALYSIS AND INTERPRETATION</t>
  </si>
  <si>
    <t>REVIEW OF LITERATURE</t>
  </si>
  <si>
    <t>5.3 Conclusion of the Study</t>
  </si>
  <si>
    <t>BIBLIOGRAPHY/REFERENCES</t>
  </si>
  <si>
    <t xml:space="preserve">INTRODUCTION     </t>
  </si>
  <si>
    <t xml:space="preserve">1.3 Industry Profile </t>
  </si>
  <si>
    <t xml:space="preserve">2.1 Literature Review </t>
  </si>
  <si>
    <t xml:space="preserve">1.1 Introduction </t>
  </si>
  <si>
    <t>Table No.</t>
  </si>
  <si>
    <t>Title</t>
  </si>
  <si>
    <t>Figure 4.5. Comparison of SD &amp; Mean of NPA for the Private and Public Sectors Banks</t>
  </si>
  <si>
    <t>Figure 4.1. Gross NPA of Private Sector Banks for the period of 2016 to 2021 (in Rs. Cr.)</t>
  </si>
  <si>
    <t>Figure 4.2. SD &amp; Mean of Gross NPA for the Private Sector Banks for the period 2016-2021 (in Rs. Cr.)</t>
  </si>
  <si>
    <t>Figure 4.3. Gross NPA of Public Sector Banks for the period of 2016 to 2021 (in Rs. Cr.)</t>
  </si>
  <si>
    <t>Figure 4.4. SD &amp; Mean of Gross NPA for the Public Sector Banks for the period 2016-2021(in Rs. Cr.)</t>
  </si>
  <si>
    <t>LIST OF FIGURES</t>
  </si>
  <si>
    <t>TABLE OF CONTENTS</t>
  </si>
  <si>
    <t>LIST OF TABLES</t>
  </si>
  <si>
    <t xml:space="preserve">Table No.  </t>
  </si>
  <si>
    <t>Table 4.1 Gross NPA of HDFC Bank</t>
  </si>
  <si>
    <t>Table 4.2 Net NPA of HDFC Bank</t>
  </si>
  <si>
    <t>Table 4.3 Gross NPA of ICICI Bank</t>
  </si>
  <si>
    <t>Table 4.4 Net NPA of ICICI Bank</t>
  </si>
  <si>
    <t>Table 4.5 Gross NPA of Axis Bank</t>
  </si>
  <si>
    <t>Table 4.6 Net NPA of Axis Bank</t>
  </si>
  <si>
    <t>Table 4.7 Gross NPA of Kotak Mahindra Bank</t>
  </si>
  <si>
    <t xml:space="preserve"> Table 4.8 Net NPA of Kotak Mahindra Bank</t>
  </si>
  <si>
    <t>Table 4.9 Gross NPA of YES Bank</t>
  </si>
  <si>
    <t>Table 4.10 Net NPA of YES Bank</t>
  </si>
  <si>
    <t>Table 4.11 Gross NPA of State Bank of India</t>
  </si>
  <si>
    <t>Table 4.12 Net NPA of State Bank of India</t>
  </si>
  <si>
    <t>Table 4.13 Gross NPA of Punjab National Bank</t>
  </si>
  <si>
    <t>Table 4.14 NPA of Punjab National Bank</t>
  </si>
  <si>
    <t>Table 4.15 Gross NPA of Bank of Baroda</t>
  </si>
  <si>
    <t>Table 4.16 Net NPA of Bank of Baroda</t>
  </si>
  <si>
    <t>Table 4.17 Gross NPA of Canara Bank</t>
  </si>
  <si>
    <t>Table 4.19 Gross NPA of Bank of India</t>
  </si>
  <si>
    <t>Table 4.18 Net NPA of Canara Bank</t>
  </si>
  <si>
    <t>Table 4.20 Net NPA of Bank of India</t>
  </si>
  <si>
    <t xml:space="preserve">Table: 4.21. Gross NPA of Private Sector Banks for the period of 2016 to 2021 (in Rs. Cr.) </t>
  </si>
  <si>
    <t>Table 4.22. SD &amp; Mean of Gross NPA for the Private Sector Banks for the period 2016-2021 (in Rs. Cr.)</t>
  </si>
  <si>
    <t>Table 4.23. Gross NPA of Public Sector Banks for the period of 2016 to 2021 (in Rs. Cr.)</t>
  </si>
  <si>
    <t>Table 4.24. SD &amp; Mean of Gross NPA for the Public Sector Banks for the period 2016-2021 (in Rs. Cr.)</t>
  </si>
  <si>
    <t>Table 4.25. Comparison of SD &amp; Mean of NPA for the Private Sectors and Public Sectors Banks (in Rs. Cr.)</t>
  </si>
  <si>
    <t>Table 4.26. Net NPA &amp; Net Profits of HDFC Bank from 2016-2021 (in Rs. Cr.)</t>
  </si>
  <si>
    <t>Table 4.27. Net NPA &amp; Net Profits of ICICI Bank from 2016-2021(in Rs. Cr.)</t>
  </si>
  <si>
    <t>Table 4.28. Net NPA &amp; Net Profits of Axis Bank from 2016-2021(in Rs. Cr.)</t>
  </si>
  <si>
    <t>Table 4.29. Net NPA &amp; Net Profits of Kotak Mahindra Bank from 2016-2021(in Rs. Cr.)</t>
  </si>
  <si>
    <t>Table 4.30. Net NPA &amp; Net Profits of Yes Bank from 2016-2021(in Rs. Cr.)</t>
  </si>
  <si>
    <t>Table 4.31. Net NPA &amp; Net Profits of Sate Bank of India from 2016-2021(in Rs. Cr.)</t>
  </si>
  <si>
    <t>Table 4.32. Net NPA &amp; Net Profits of Punjab National Bank from 2016-2021(in Rs. Cr.)</t>
  </si>
  <si>
    <t>Table 4.33. Net NPA &amp; Net Profits of Bank of Baroda from 2016-2021 (in Rs. Cr.)</t>
  </si>
  <si>
    <t>Table 4.34. Net NPA &amp; Net Profits of Canara Bank from 2016-2021(in Rs. Cr.)</t>
  </si>
  <si>
    <t>Table 4.35. Net NPA &amp; Net Profits of Bank of India from 2016-2021(in Rs. Cr.)</t>
  </si>
  <si>
    <t xml:space="preserve">SI. NO. </t>
  </si>
  <si>
    <t>Name of the student</t>
  </si>
  <si>
    <t>Title of the Dissertation</t>
  </si>
  <si>
    <t>Name of the guide</t>
  </si>
  <si>
    <t>Proposed research area</t>
  </si>
  <si>
    <t>Proposed research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</si>
</sst>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_ ;_ * \-#,##0.0_ ;_ * &quot;-&quot;??_ ;_ @_ "/>
    <numFmt numFmtId="165" formatCode="#,##0.0"/>
    <numFmt numFmtId="166" formatCode="0.00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5">
    <xf numFmtId="0" fontId="0" fillId="0" borderId="0" xfId="0"/>
    <xf numFmtId="0" fontId="2" fillId="0" borderId="41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22" xfId="0" applyBorder="1" applyAlignment="1"/>
    <xf numFmtId="0" fontId="0" fillId="0" borderId="0" xfId="0" applyAlignment="1"/>
    <xf numFmtId="0" fontId="2" fillId="0" borderId="41" xfId="0" applyFont="1" applyBorder="1" applyAlignment="1">
      <alignment horizontal="center"/>
    </xf>
    <xf numFmtId="165" fontId="4" fillId="2" borderId="17" xfId="0" applyNumberFormat="1" applyFont="1" applyFill="1" applyBorder="1" applyAlignment="1">
      <alignment horizontal="right" vertical="center"/>
    </xf>
    <xf numFmtId="165" fontId="4" fillId="2" borderId="8" xfId="0" applyNumberFormat="1" applyFont="1" applyFill="1" applyBorder="1" applyAlignment="1">
      <alignment horizontal="right" vertical="center"/>
    </xf>
    <xf numFmtId="165" fontId="4" fillId="2" borderId="52" xfId="0" applyNumberFormat="1" applyFont="1" applyFill="1" applyBorder="1" applyAlignment="1">
      <alignment horizontal="right" vertical="center"/>
    </xf>
    <xf numFmtId="165" fontId="4" fillId="2" borderId="2" xfId="0" applyNumberFormat="1" applyFont="1" applyFill="1" applyBorder="1" applyAlignment="1">
      <alignment horizontal="right" vertical="center"/>
    </xf>
    <xf numFmtId="165" fontId="4" fillId="2" borderId="7" xfId="0" applyNumberFormat="1" applyFont="1" applyFill="1" applyBorder="1" applyAlignment="1">
      <alignment horizontal="right" vertical="center"/>
    </xf>
    <xf numFmtId="165" fontId="4" fillId="2" borderId="6" xfId="0" applyNumberFormat="1" applyFont="1" applyFill="1" applyBorder="1" applyAlignment="1">
      <alignment horizontal="right" vertical="center"/>
    </xf>
    <xf numFmtId="165" fontId="4" fillId="2" borderId="53" xfId="0" applyNumberFormat="1" applyFont="1" applyFill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4" fillId="2" borderId="5" xfId="0" applyNumberFormat="1" applyFont="1" applyFill="1" applyBorder="1" applyAlignment="1">
      <alignment horizontal="right" vertical="center"/>
    </xf>
    <xf numFmtId="165" fontId="4" fillId="0" borderId="3" xfId="0" applyNumberFormat="1" applyFont="1" applyBorder="1" applyAlignment="1">
      <alignment horizontal="right" vertical="center"/>
    </xf>
    <xf numFmtId="165" fontId="4" fillId="0" borderId="23" xfId="0" applyNumberFormat="1" applyFont="1" applyBorder="1" applyAlignment="1">
      <alignment horizontal="right" vertical="center"/>
    </xf>
    <xf numFmtId="165" fontId="4" fillId="0" borderId="20" xfId="0" applyNumberFormat="1" applyFont="1" applyBorder="1" applyAlignment="1">
      <alignment horizontal="right" vertical="center"/>
    </xf>
    <xf numFmtId="165" fontId="4" fillId="0" borderId="5" xfId="0" applyNumberFormat="1" applyFont="1" applyBorder="1" applyAlignment="1">
      <alignment horizontal="right" vertical="center"/>
    </xf>
    <xf numFmtId="165" fontId="4" fillId="0" borderId="54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4" fontId="4" fillId="0" borderId="48" xfId="1" applyNumberFormat="1" applyFont="1" applyBorder="1" applyAlignment="1">
      <alignment horizontal="right" vertical="center"/>
    </xf>
    <xf numFmtId="164" fontId="4" fillId="0" borderId="17" xfId="1" applyNumberFormat="1" applyFont="1" applyBorder="1" applyAlignment="1">
      <alignment horizontal="right" vertical="center"/>
    </xf>
    <xf numFmtId="164" fontId="4" fillId="0" borderId="8" xfId="1" applyNumberFormat="1" applyFont="1" applyBorder="1" applyAlignment="1">
      <alignment horizontal="right" vertical="center"/>
    </xf>
    <xf numFmtId="164" fontId="4" fillId="0" borderId="7" xfId="1" applyNumberFormat="1" applyFont="1" applyBorder="1" applyAlignment="1">
      <alignment horizontal="right" vertical="center"/>
    </xf>
    <xf numFmtId="164" fontId="4" fillId="0" borderId="6" xfId="1" applyNumberFormat="1" applyFont="1" applyBorder="1" applyAlignment="1">
      <alignment horizontal="right" vertical="center"/>
    </xf>
    <xf numFmtId="164" fontId="4" fillId="0" borderId="49" xfId="1" applyNumberFormat="1" applyFont="1" applyBorder="1" applyAlignment="1">
      <alignment horizontal="right" vertical="center"/>
    </xf>
    <xf numFmtId="164" fontId="4" fillId="0" borderId="24" xfId="1" applyNumberFormat="1" applyFont="1" applyBorder="1" applyAlignment="1">
      <alignment horizontal="right" vertical="center"/>
    </xf>
    <xf numFmtId="164" fontId="4" fillId="0" borderId="32" xfId="1" applyNumberFormat="1" applyFont="1" applyBorder="1" applyAlignment="1">
      <alignment horizontal="right" vertical="center"/>
    </xf>
    <xf numFmtId="164" fontId="4" fillId="0" borderId="5" xfId="1" applyNumberFormat="1" applyFont="1" applyBorder="1" applyAlignment="1">
      <alignment horizontal="right" vertical="center"/>
    </xf>
    <xf numFmtId="164" fontId="4" fillId="0" borderId="3" xfId="1" applyNumberFormat="1" applyFont="1" applyBorder="1" applyAlignment="1">
      <alignment horizontal="right" vertical="center"/>
    </xf>
    <xf numFmtId="164" fontId="4" fillId="0" borderId="50" xfId="1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46" xfId="0" applyNumberFormat="1" applyFont="1" applyBorder="1" applyAlignment="1">
      <alignment horizontal="center" vertical="center"/>
    </xf>
    <xf numFmtId="4" fontId="6" fillId="0" borderId="29" xfId="0" applyNumberFormat="1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4" fontId="6" fillId="2" borderId="4" xfId="0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/>
    </xf>
    <xf numFmtId="4" fontId="6" fillId="2" borderId="52" xfId="0" applyNumberFormat="1" applyFont="1" applyFill="1" applyBorder="1" applyAlignment="1">
      <alignment horizontal="center" vertical="center"/>
    </xf>
    <xf numFmtId="4" fontId="6" fillId="2" borderId="53" xfId="0" applyNumberFormat="1" applyFont="1" applyFill="1" applyBorder="1" applyAlignment="1">
      <alignment horizontal="center" vertical="center"/>
    </xf>
    <xf numFmtId="4" fontId="6" fillId="0" borderId="54" xfId="0" applyNumberFormat="1" applyFont="1" applyBorder="1" applyAlignment="1">
      <alignment horizontal="center" vertical="center"/>
    </xf>
    <xf numFmtId="4" fontId="6" fillId="2" borderId="34" xfId="0" applyNumberFormat="1" applyFont="1" applyFill="1" applyBorder="1" applyAlignment="1">
      <alignment horizontal="center" vertical="center" wrapText="1"/>
    </xf>
    <xf numFmtId="4" fontId="6" fillId="2" borderId="33" xfId="0" applyNumberFormat="1" applyFont="1" applyFill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7" xfId="0" applyFont="1" applyBorder="1"/>
    <xf numFmtId="0" fontId="0" fillId="0" borderId="19" xfId="0" applyFont="1" applyBorder="1"/>
    <xf numFmtId="0" fontId="0" fillId="0" borderId="23" xfId="0" applyFont="1" applyBorder="1"/>
    <xf numFmtId="0" fontId="0" fillId="0" borderId="20" xfId="0" applyFont="1" applyBorder="1"/>
    <xf numFmtId="0" fontId="0" fillId="0" borderId="21" xfId="0" applyFont="1" applyBorder="1"/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4" fontId="6" fillId="2" borderId="8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4" fontId="6" fillId="2" borderId="6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Border="1"/>
    <xf numFmtId="0" fontId="0" fillId="0" borderId="12" xfId="0" applyFont="1" applyBorder="1"/>
    <xf numFmtId="0" fontId="0" fillId="0" borderId="11" xfId="0" applyFon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22" xfId="0" applyFont="1" applyBorder="1"/>
    <xf numFmtId="4" fontId="6" fillId="2" borderId="27" xfId="0" applyNumberFormat="1" applyFont="1" applyFill="1" applyBorder="1" applyAlignment="1">
      <alignment horizontal="center" vertical="center"/>
    </xf>
    <xf numFmtId="4" fontId="6" fillId="2" borderId="34" xfId="0" applyNumberFormat="1" applyFont="1" applyFill="1" applyBorder="1" applyAlignment="1">
      <alignment horizontal="center" vertical="center"/>
    </xf>
    <xf numFmtId="4" fontId="6" fillId="2" borderId="35" xfId="0" applyNumberFormat="1" applyFont="1" applyFill="1" applyBorder="1" applyAlignment="1">
      <alignment horizontal="center" vertical="center"/>
    </xf>
    <xf numFmtId="4" fontId="0" fillId="0" borderId="0" xfId="0" applyNumberFormat="1" applyFont="1"/>
    <xf numFmtId="0" fontId="5" fillId="0" borderId="4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2" fontId="0" fillId="0" borderId="34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0" xfId="0" applyFill="1" applyBorder="1" applyAlignment="1"/>
    <xf numFmtId="0" fontId="7" fillId="0" borderId="26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Continuous"/>
    </xf>
    <xf numFmtId="0" fontId="5" fillId="0" borderId="40" xfId="0" applyFont="1" applyBorder="1" applyAlignment="1">
      <alignment horizontal="center" vertical="center"/>
    </xf>
    <xf numFmtId="4" fontId="6" fillId="2" borderId="60" xfId="0" applyNumberFormat="1" applyFont="1" applyFill="1" applyBorder="1" applyAlignment="1">
      <alignment horizontal="center" vertical="center"/>
    </xf>
    <xf numFmtId="4" fontId="6" fillId="2" borderId="31" xfId="0" applyNumberFormat="1" applyFont="1" applyFill="1" applyBorder="1" applyAlignment="1">
      <alignment horizontal="center" vertical="center"/>
    </xf>
    <xf numFmtId="4" fontId="6" fillId="2" borderId="30" xfId="0" applyNumberFormat="1" applyFont="1" applyFill="1" applyBorder="1" applyAlignment="1">
      <alignment horizontal="center" vertical="center"/>
    </xf>
    <xf numFmtId="2" fontId="0" fillId="0" borderId="42" xfId="0" applyNumberFormat="1" applyFont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4" fontId="6" fillId="2" borderId="43" xfId="0" applyNumberFormat="1" applyFont="1" applyFill="1" applyBorder="1" applyAlignment="1">
      <alignment horizontal="center" vertical="center"/>
    </xf>
    <xf numFmtId="4" fontId="6" fillId="2" borderId="42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4" fontId="6" fillId="0" borderId="60" xfId="0" applyNumberFormat="1" applyFont="1" applyBorder="1" applyAlignment="1">
      <alignment horizontal="center" vertical="center"/>
    </xf>
    <xf numFmtId="4" fontId="6" fillId="0" borderId="27" xfId="0" applyNumberFormat="1" applyFont="1" applyBorder="1" applyAlignment="1">
      <alignment horizontal="center" vertical="center"/>
    </xf>
    <xf numFmtId="4" fontId="6" fillId="0" borderId="33" xfId="0" applyNumberFormat="1" applyFont="1" applyBorder="1" applyAlignment="1">
      <alignment horizontal="center" vertical="center"/>
    </xf>
    <xf numFmtId="4" fontId="6" fillId="2" borderId="29" xfId="0" applyNumberFormat="1" applyFont="1" applyFill="1" applyBorder="1" applyAlignment="1">
      <alignment horizontal="center" vertical="center" wrapText="1"/>
    </xf>
    <xf numFmtId="0" fontId="0" fillId="0" borderId="41" xfId="0" applyFont="1" applyBorder="1"/>
    <xf numFmtId="0" fontId="0" fillId="0" borderId="45" xfId="0" applyFont="1" applyBorder="1"/>
    <xf numFmtId="4" fontId="0" fillId="0" borderId="45" xfId="0" applyNumberFormat="1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1" xfId="0" applyFont="1" applyBorder="1" applyAlignment="1">
      <alignment horizontal="center" vertical="center"/>
    </xf>
    <xf numFmtId="4" fontId="0" fillId="0" borderId="40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Border="1" applyAlignment="1"/>
    <xf numFmtId="0" fontId="5" fillId="0" borderId="2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67" fontId="0" fillId="0" borderId="4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2" fontId="0" fillId="0" borderId="45" xfId="0" applyNumberFormat="1" applyFont="1" applyBorder="1" applyAlignment="1">
      <alignment horizontal="center"/>
    </xf>
    <xf numFmtId="4" fontId="6" fillId="2" borderId="61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62" xfId="0" applyNumberFormat="1" applyFont="1" applyBorder="1" applyAlignment="1">
      <alignment horizontal="center"/>
    </xf>
    <xf numFmtId="2" fontId="0" fillId="0" borderId="63" xfId="0" applyNumberFormat="1" applyFont="1" applyBorder="1" applyAlignment="1">
      <alignment horizontal="center"/>
    </xf>
    <xf numFmtId="2" fontId="0" fillId="0" borderId="47" xfId="0" applyNumberFormat="1" applyFont="1" applyBorder="1" applyAlignment="1">
      <alignment horizontal="center"/>
    </xf>
    <xf numFmtId="2" fontId="0" fillId="0" borderId="39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46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/>
    </xf>
    <xf numFmtId="0" fontId="5" fillId="0" borderId="64" xfId="0" applyFont="1" applyBorder="1" applyAlignment="1">
      <alignment horizontal="center" vertical="center"/>
    </xf>
    <xf numFmtId="2" fontId="0" fillId="0" borderId="55" xfId="0" applyNumberFormat="1" applyFont="1" applyBorder="1" applyAlignment="1">
      <alignment horizontal="center" vertical="center"/>
    </xf>
    <xf numFmtId="2" fontId="0" fillId="0" borderId="58" xfId="0" applyNumberFormat="1" applyFont="1" applyBorder="1" applyAlignment="1">
      <alignment horizontal="center" vertical="center"/>
    </xf>
    <xf numFmtId="165" fontId="6" fillId="0" borderId="27" xfId="0" applyNumberFormat="1" applyFont="1" applyBorder="1" applyAlignment="1">
      <alignment horizontal="center" vertical="center"/>
    </xf>
    <xf numFmtId="165" fontId="6" fillId="2" borderId="34" xfId="0" applyNumberFormat="1" applyFont="1" applyFill="1" applyBorder="1" applyAlignment="1">
      <alignment horizontal="center" vertical="center"/>
    </xf>
    <xf numFmtId="165" fontId="6" fillId="2" borderId="35" xfId="0" applyNumberFormat="1" applyFont="1" applyFill="1" applyBorder="1" applyAlignment="1">
      <alignment horizontal="center" vertical="center"/>
    </xf>
    <xf numFmtId="165" fontId="6" fillId="2" borderId="27" xfId="0" applyNumberFormat="1" applyFont="1" applyFill="1" applyBorder="1" applyAlignment="1">
      <alignment horizontal="center" vertical="center"/>
    </xf>
    <xf numFmtId="165" fontId="6" fillId="0" borderId="33" xfId="0" applyNumberFormat="1" applyFont="1" applyBorder="1" applyAlignment="1">
      <alignment horizontal="center" vertical="center"/>
    </xf>
    <xf numFmtId="165" fontId="6" fillId="2" borderId="34" xfId="0" applyNumberFormat="1" applyFont="1" applyFill="1" applyBorder="1" applyAlignment="1">
      <alignment horizontal="center" vertical="center" wrapText="1"/>
    </xf>
    <xf numFmtId="165" fontId="6" fillId="2" borderId="29" xfId="0" applyNumberFormat="1" applyFont="1" applyFill="1" applyBorder="1" applyAlignment="1">
      <alignment horizontal="center" vertical="center" wrapText="1"/>
    </xf>
    <xf numFmtId="167" fontId="6" fillId="2" borderId="27" xfId="0" applyNumberFormat="1" applyFont="1" applyFill="1" applyBorder="1" applyAlignment="1">
      <alignment horizontal="center" vertical="center"/>
    </xf>
    <xf numFmtId="167" fontId="6" fillId="2" borderId="34" xfId="0" applyNumberFormat="1" applyFont="1" applyFill="1" applyBorder="1" applyAlignment="1">
      <alignment horizontal="center" vertical="center"/>
    </xf>
    <xf numFmtId="167" fontId="6" fillId="2" borderId="35" xfId="0" applyNumberFormat="1" applyFont="1" applyFill="1" applyBorder="1" applyAlignment="1">
      <alignment horizontal="center" vertical="center"/>
    </xf>
    <xf numFmtId="165" fontId="6" fillId="2" borderId="60" xfId="0" applyNumberFormat="1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165" fontId="6" fillId="2" borderId="30" xfId="0" applyNumberFormat="1" applyFont="1" applyFill="1" applyBorder="1" applyAlignment="1">
      <alignment horizontal="center" vertical="center"/>
    </xf>
    <xf numFmtId="164" fontId="4" fillId="0" borderId="17" xfId="1" applyNumberFormat="1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64" fontId="4" fillId="0" borderId="48" xfId="1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64" fontId="4" fillId="0" borderId="49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right" vertical="center"/>
    </xf>
    <xf numFmtId="165" fontId="4" fillId="2" borderId="48" xfId="0" applyNumberFormat="1" applyFont="1" applyFill="1" applyBorder="1" applyAlignment="1">
      <alignment horizontal="right" vertical="center"/>
    </xf>
    <xf numFmtId="165" fontId="4" fillId="2" borderId="49" xfId="0" applyNumberFormat="1" applyFont="1" applyFill="1" applyBorder="1" applyAlignment="1">
      <alignment horizontal="right" vertical="center"/>
    </xf>
    <xf numFmtId="165" fontId="4" fillId="0" borderId="49" xfId="0" applyNumberFormat="1" applyFont="1" applyBorder="1" applyAlignment="1">
      <alignment horizontal="right" vertical="center"/>
    </xf>
    <xf numFmtId="0" fontId="2" fillId="0" borderId="51" xfId="0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165" fontId="4" fillId="2" borderId="24" xfId="0" applyNumberFormat="1" applyFont="1" applyFill="1" applyBorder="1" applyAlignment="1">
      <alignment horizontal="center" vertical="center"/>
    </xf>
    <xf numFmtId="165" fontId="4" fillId="2" borderId="32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34" xfId="1" applyNumberFormat="1" applyFont="1" applyBorder="1" applyAlignment="1">
      <alignment horizontal="center" vertical="center"/>
    </xf>
    <xf numFmtId="164" fontId="4" fillId="0" borderId="29" xfId="1" applyNumberFormat="1" applyFont="1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4" xfId="0" applyBorder="1" applyAlignment="1">
      <alignment horizontal="left"/>
    </xf>
    <xf numFmtId="0" fontId="0" fillId="0" borderId="31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0" fillId="0" borderId="34" xfId="0" applyBorder="1"/>
    <xf numFmtId="0" fontId="0" fillId="0" borderId="35" xfId="0" applyBorder="1"/>
    <xf numFmtId="0" fontId="0" fillId="0" borderId="27" xfId="0" applyBorder="1"/>
    <xf numFmtId="0" fontId="0" fillId="0" borderId="3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44" xfId="0" applyFont="1" applyBorder="1" applyAlignment="1">
      <alignment horizontal="center"/>
    </xf>
    <xf numFmtId="0" fontId="10" fillId="0" borderId="31" xfId="0" applyFont="1" applyBorder="1" applyAlignmen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4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66" fontId="1" fillId="0" borderId="30" xfId="0" applyNumberFormat="1" applyFont="1" applyBorder="1" applyAlignment="1">
      <alignment horizontal="right" vertical="center"/>
    </xf>
    <xf numFmtId="166" fontId="1" fillId="0" borderId="42" xfId="0" applyNumberFormat="1" applyFont="1" applyBorder="1" applyAlignment="1">
      <alignment horizontal="right" vertical="center"/>
    </xf>
    <xf numFmtId="166" fontId="1" fillId="0" borderId="60" xfId="0" applyNumberFormat="1" applyFont="1" applyBorder="1" applyAlignment="1">
      <alignment horizontal="right" vertical="center"/>
    </xf>
    <xf numFmtId="166" fontId="1" fillId="0" borderId="46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6" fontId="1" fillId="0" borderId="51" xfId="0" applyNumberFormat="1" applyFont="1" applyBorder="1" applyAlignment="1">
      <alignment horizontal="right"/>
    </xf>
    <xf numFmtId="166" fontId="1" fillId="0" borderId="46" xfId="0" applyNumberFormat="1" applyFont="1" applyBorder="1" applyAlignment="1">
      <alignment horizontal="right"/>
    </xf>
    <xf numFmtId="166" fontId="1" fillId="0" borderId="37" xfId="0" applyNumberFormat="1" applyFont="1" applyBorder="1" applyAlignment="1">
      <alignment horizontal="right"/>
    </xf>
    <xf numFmtId="166" fontId="1" fillId="0" borderId="42" xfId="0" applyNumberFormat="1" applyFont="1" applyBorder="1" applyAlignment="1">
      <alignment horizontal="right"/>
    </xf>
    <xf numFmtId="0" fontId="2" fillId="0" borderId="40" xfId="0" applyFont="1" applyBorder="1" applyAlignment="1">
      <alignment horizontal="center" vertical="center"/>
    </xf>
    <xf numFmtId="165" fontId="1" fillId="0" borderId="38" xfId="0" applyNumberFormat="1" applyFont="1" applyBorder="1" applyAlignment="1">
      <alignment horizontal="right" vertical="center"/>
    </xf>
    <xf numFmtId="165" fontId="1" fillId="0" borderId="59" xfId="0" applyNumberFormat="1" applyFont="1" applyBorder="1" applyAlignment="1">
      <alignment horizontal="right" vertical="center"/>
    </xf>
    <xf numFmtId="166" fontId="1" fillId="0" borderId="51" xfId="0" applyNumberFormat="1" applyFont="1" applyBorder="1" applyAlignment="1">
      <alignment horizontal="right" vertical="center"/>
    </xf>
    <xf numFmtId="166" fontId="1" fillId="0" borderId="37" xfId="0" applyNumberFormat="1" applyFont="1" applyBorder="1" applyAlignment="1">
      <alignment horizontal="right" vertical="center"/>
    </xf>
    <xf numFmtId="165" fontId="1" fillId="0" borderId="47" xfId="0" applyNumberFormat="1" applyFont="1" applyBorder="1" applyAlignment="1">
      <alignment horizontal="right" vertical="center"/>
    </xf>
    <xf numFmtId="165" fontId="1" fillId="0" borderId="39" xfId="0" applyNumberFormat="1" applyFont="1" applyBorder="1" applyAlignment="1">
      <alignment horizontal="right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vertical="center"/>
    </xf>
    <xf numFmtId="164" fontId="1" fillId="0" borderId="41" xfId="0" applyNumberFormat="1" applyFont="1" applyBorder="1" applyAlignment="1">
      <alignment vertical="center"/>
    </xf>
    <xf numFmtId="166" fontId="1" fillId="0" borderId="17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30" xfId="0" applyNumberFormat="1" applyFont="1" applyBorder="1" applyAlignment="1">
      <alignment horizontal="center" vertical="center"/>
    </xf>
    <xf numFmtId="166" fontId="1" fillId="0" borderId="42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5" fontId="1" fillId="0" borderId="38" xfId="0" applyNumberFormat="1" applyFont="1" applyBorder="1" applyAlignment="1">
      <alignment horizontal="center" vertical="center"/>
    </xf>
    <xf numFmtId="165" fontId="1" fillId="0" borderId="39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166" fontId="1" fillId="0" borderId="30" xfId="0" applyNumberFormat="1" applyFont="1" applyBorder="1" applyAlignment="1">
      <alignment vertical="center"/>
    </xf>
    <xf numFmtId="166" fontId="1" fillId="0" borderId="42" xfId="0" applyNumberFormat="1" applyFont="1" applyBorder="1" applyAlignment="1">
      <alignment vertical="center"/>
    </xf>
    <xf numFmtId="166" fontId="1" fillId="0" borderId="60" xfId="0" applyNumberFormat="1" applyFont="1" applyBorder="1" applyAlignment="1">
      <alignment horizontal="center" vertical="center"/>
    </xf>
    <xf numFmtId="166" fontId="1" fillId="0" borderId="46" xfId="0" applyNumberFormat="1" applyFont="1" applyBorder="1" applyAlignment="1">
      <alignment horizontal="center" vertical="center"/>
    </xf>
    <xf numFmtId="166" fontId="1" fillId="0" borderId="51" xfId="0" applyNumberFormat="1" applyFont="1" applyBorder="1" applyAlignment="1"/>
    <xf numFmtId="166" fontId="1" fillId="0" borderId="46" xfId="0" applyNumberFormat="1" applyFont="1" applyBorder="1" applyAlignment="1"/>
    <xf numFmtId="166" fontId="1" fillId="0" borderId="60" xfId="0" applyNumberFormat="1" applyFont="1" applyBorder="1" applyAlignment="1">
      <alignment vertical="center"/>
    </xf>
    <xf numFmtId="166" fontId="1" fillId="0" borderId="46" xfId="0" applyNumberFormat="1" applyFont="1" applyBorder="1" applyAlignment="1">
      <alignment vertical="center"/>
    </xf>
    <xf numFmtId="166" fontId="1" fillId="0" borderId="51" xfId="0" applyNumberFormat="1" applyFont="1" applyBorder="1" applyAlignment="1">
      <alignment vertical="center"/>
    </xf>
    <xf numFmtId="166" fontId="1" fillId="0" borderId="37" xfId="0" applyNumberFormat="1" applyFont="1" applyBorder="1" applyAlignment="1"/>
    <xf numFmtId="166" fontId="1" fillId="0" borderId="42" xfId="0" applyNumberFormat="1" applyFont="1" applyBorder="1" applyAlignment="1"/>
    <xf numFmtId="164" fontId="1" fillId="0" borderId="38" xfId="0" applyNumberFormat="1" applyFont="1" applyBorder="1" applyAlignment="1">
      <alignment horizontal="right" vertical="center"/>
    </xf>
    <xf numFmtId="164" fontId="1" fillId="0" borderId="39" xfId="0" applyNumberFormat="1" applyFont="1" applyBorder="1" applyAlignment="1">
      <alignment horizontal="right" vertical="center"/>
    </xf>
    <xf numFmtId="164" fontId="1" fillId="0" borderId="44" xfId="0" applyNumberFormat="1" applyFont="1" applyBorder="1" applyAlignment="1">
      <alignment horizontal="right" vertical="center"/>
    </xf>
    <xf numFmtId="164" fontId="1" fillId="0" borderId="41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Sheet1!$B$2:$G$4</c:f>
              <c:multiLvlStrCache>
                <c:ptCount val="6"/>
                <c:lvl>
                  <c:pt idx="0">
                    <c:v>Year</c:v>
                  </c:pt>
                  <c:pt idx="1">
                    <c:v>HDFC Bank</c:v>
                  </c:pt>
                  <c:pt idx="2">
                    <c:v>ICICI BanK</c:v>
                  </c:pt>
                  <c:pt idx="3">
                    <c:v>Axis Bank</c:v>
                  </c:pt>
                  <c:pt idx="4">
                    <c:v>Kotak Mahindra Bank</c:v>
                  </c:pt>
                  <c:pt idx="5">
                    <c:v>YES Bank</c:v>
                  </c:pt>
                </c:lvl>
                <c:lvl>
                  <c:pt idx="0">
                    <c:v> Private Sector Banks
</c:v>
                  </c:pt>
                </c:lvl>
                <c:lvl>
                  <c:pt idx="0">
                    <c:v>Gross NPA of Private Sector Banks for the period of 2016 to 2021 (in Rs. Cr.)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#,##0.00</c:formatCode>
                <c:ptCount val="6"/>
                <c:pt idx="0" formatCode="General">
                  <c:v>2021</c:v>
                </c:pt>
                <c:pt idx="1">
                  <c:v>15086</c:v>
                </c:pt>
                <c:pt idx="2">
                  <c:v>41373.42</c:v>
                </c:pt>
                <c:pt idx="3">
                  <c:v>25314.84</c:v>
                </c:pt>
                <c:pt idx="4">
                  <c:v>7425.51</c:v>
                </c:pt>
                <c:pt idx="5">
                  <c:v>28609.53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4-43AD-AFD0-D2D746F1F634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Sheet1!$B$2:$G$4</c:f>
              <c:multiLvlStrCache>
                <c:ptCount val="6"/>
                <c:lvl>
                  <c:pt idx="0">
                    <c:v>Year</c:v>
                  </c:pt>
                  <c:pt idx="1">
                    <c:v>HDFC Bank</c:v>
                  </c:pt>
                  <c:pt idx="2">
                    <c:v>ICICI BanK</c:v>
                  </c:pt>
                  <c:pt idx="3">
                    <c:v>Axis Bank</c:v>
                  </c:pt>
                  <c:pt idx="4">
                    <c:v>Kotak Mahindra Bank</c:v>
                  </c:pt>
                  <c:pt idx="5">
                    <c:v>YES Bank</c:v>
                  </c:pt>
                </c:lvl>
                <c:lvl>
                  <c:pt idx="0">
                    <c:v> Private Sector Banks
</c:v>
                  </c:pt>
                </c:lvl>
                <c:lvl>
                  <c:pt idx="0">
                    <c:v>Gross NPA of Private Sector Banks for the period of 2016 to 2021 (in Rs. Cr.)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#,##0.00</c:formatCode>
                <c:ptCount val="6"/>
                <c:pt idx="0" formatCode="General">
                  <c:v>2020</c:v>
                </c:pt>
                <c:pt idx="1">
                  <c:v>12649.97</c:v>
                </c:pt>
                <c:pt idx="2">
                  <c:v>41409.160000000003</c:v>
                </c:pt>
                <c:pt idx="3">
                  <c:v>30233.82</c:v>
                </c:pt>
                <c:pt idx="4">
                  <c:v>5026.8900000000003</c:v>
                </c:pt>
                <c:pt idx="5">
                  <c:v>32877.589999999997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4-43AD-AFD0-D2D746F1F634}"/>
            </c:ext>
          </c:extLst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Sheet1!$B$2:$G$4</c:f>
              <c:multiLvlStrCache>
                <c:ptCount val="6"/>
                <c:lvl>
                  <c:pt idx="0">
                    <c:v>Year</c:v>
                  </c:pt>
                  <c:pt idx="1">
                    <c:v>HDFC Bank</c:v>
                  </c:pt>
                  <c:pt idx="2">
                    <c:v>ICICI BanK</c:v>
                  </c:pt>
                  <c:pt idx="3">
                    <c:v>Axis Bank</c:v>
                  </c:pt>
                  <c:pt idx="4">
                    <c:v>Kotak Mahindra Bank</c:v>
                  </c:pt>
                  <c:pt idx="5">
                    <c:v>YES Bank</c:v>
                  </c:pt>
                </c:lvl>
                <c:lvl>
                  <c:pt idx="0">
                    <c:v> Private Sector Banks
</c:v>
                  </c:pt>
                </c:lvl>
                <c:lvl>
                  <c:pt idx="0">
                    <c:v>Gross NPA of Private Sector Banks for the period of 2016 to 2021 (in Rs. Cr.)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#,##0.00</c:formatCode>
                <c:ptCount val="6"/>
                <c:pt idx="0" formatCode="General">
                  <c:v>2019</c:v>
                </c:pt>
                <c:pt idx="1">
                  <c:v>11224.16</c:v>
                </c:pt>
                <c:pt idx="2">
                  <c:v>46291.63</c:v>
                </c:pt>
                <c:pt idx="3">
                  <c:v>29789.439999999999</c:v>
                </c:pt>
                <c:pt idx="4">
                  <c:v>4467.9399999999996</c:v>
                </c:pt>
                <c:pt idx="5">
                  <c:v>7882.56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4-43AD-AFD0-D2D746F1F634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Sheet1!$B$2:$G$4</c:f>
              <c:multiLvlStrCache>
                <c:ptCount val="6"/>
                <c:lvl>
                  <c:pt idx="0">
                    <c:v>Year</c:v>
                  </c:pt>
                  <c:pt idx="1">
                    <c:v>HDFC Bank</c:v>
                  </c:pt>
                  <c:pt idx="2">
                    <c:v>ICICI BanK</c:v>
                  </c:pt>
                  <c:pt idx="3">
                    <c:v>Axis Bank</c:v>
                  </c:pt>
                  <c:pt idx="4">
                    <c:v>Kotak Mahindra Bank</c:v>
                  </c:pt>
                  <c:pt idx="5">
                    <c:v>YES Bank</c:v>
                  </c:pt>
                </c:lvl>
                <c:lvl>
                  <c:pt idx="0">
                    <c:v> Private Sector Banks
</c:v>
                  </c:pt>
                </c:lvl>
                <c:lvl>
                  <c:pt idx="0">
                    <c:v>Gross NPA of Private Sector Banks for the period of 2016 to 2021 (in Rs. Cr.)</c:v>
                  </c:pt>
                </c:lvl>
              </c:multiLvlStrCache>
            </c:multiLvlStrRef>
          </c:cat>
          <c:val>
            <c:numRef>
              <c:f>Sheet1!$B$8:$G$8</c:f>
              <c:numCache>
                <c:formatCode>#,##0.00</c:formatCode>
                <c:ptCount val="6"/>
                <c:pt idx="0" formatCode="General">
                  <c:v>2018</c:v>
                </c:pt>
                <c:pt idx="1">
                  <c:v>8606.9699999999993</c:v>
                </c:pt>
                <c:pt idx="2">
                  <c:v>54062.51</c:v>
                </c:pt>
                <c:pt idx="3">
                  <c:v>34248.639999999999</c:v>
                </c:pt>
                <c:pt idx="4">
                  <c:v>3825.38</c:v>
                </c:pt>
                <c:pt idx="5">
                  <c:v>2626.8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04-43AD-AFD0-D2D746F1F634}"/>
            </c:ext>
          </c:extLst>
        </c:ser>
        <c:ser>
          <c:idx val="4"/>
          <c:order val="4"/>
          <c:tx>
            <c:v>2017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Sheet1!$B$2:$G$4</c:f>
              <c:multiLvlStrCache>
                <c:ptCount val="6"/>
                <c:lvl>
                  <c:pt idx="0">
                    <c:v>Year</c:v>
                  </c:pt>
                  <c:pt idx="1">
                    <c:v>HDFC Bank</c:v>
                  </c:pt>
                  <c:pt idx="2">
                    <c:v>ICICI BanK</c:v>
                  </c:pt>
                  <c:pt idx="3">
                    <c:v>Axis Bank</c:v>
                  </c:pt>
                  <c:pt idx="4">
                    <c:v>Kotak Mahindra Bank</c:v>
                  </c:pt>
                  <c:pt idx="5">
                    <c:v>YES Bank</c:v>
                  </c:pt>
                </c:lvl>
                <c:lvl>
                  <c:pt idx="0">
                    <c:v> Private Sector Banks
</c:v>
                  </c:pt>
                </c:lvl>
                <c:lvl>
                  <c:pt idx="0">
                    <c:v>Gross NPA of Private Sector Banks for the period of 2016 to 2021 (in Rs. Cr.)</c:v>
                  </c:pt>
                </c:lvl>
              </c:multiLvlStrCache>
            </c:multiLvlStrRef>
          </c:cat>
          <c:val>
            <c:numRef>
              <c:f>Sheet1!$B$9:$G$9</c:f>
              <c:numCache>
                <c:formatCode>#,##0.00</c:formatCode>
                <c:ptCount val="6"/>
                <c:pt idx="0" formatCode="General">
                  <c:v>2017</c:v>
                </c:pt>
                <c:pt idx="1">
                  <c:v>5885.66</c:v>
                </c:pt>
                <c:pt idx="2">
                  <c:v>42551.54</c:v>
                </c:pt>
                <c:pt idx="3">
                  <c:v>21280.48</c:v>
                </c:pt>
                <c:pt idx="4">
                  <c:v>3578.61</c:v>
                </c:pt>
                <c:pt idx="5">
                  <c:v>2018.56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04-43AD-AFD0-D2D746F1F634}"/>
            </c:ext>
          </c:extLst>
        </c:ser>
        <c:ser>
          <c:idx val="5"/>
          <c:order val="5"/>
          <c:tx>
            <c:v>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Sheet1!$B$2:$G$4</c:f>
              <c:multiLvlStrCache>
                <c:ptCount val="6"/>
                <c:lvl>
                  <c:pt idx="0">
                    <c:v>Year</c:v>
                  </c:pt>
                  <c:pt idx="1">
                    <c:v>HDFC Bank</c:v>
                  </c:pt>
                  <c:pt idx="2">
                    <c:v>ICICI BanK</c:v>
                  </c:pt>
                  <c:pt idx="3">
                    <c:v>Axis Bank</c:v>
                  </c:pt>
                  <c:pt idx="4">
                    <c:v>Kotak Mahindra Bank</c:v>
                  </c:pt>
                  <c:pt idx="5">
                    <c:v>YES Bank</c:v>
                  </c:pt>
                </c:lvl>
                <c:lvl>
                  <c:pt idx="0">
                    <c:v> Private Sector Banks
</c:v>
                  </c:pt>
                </c:lvl>
                <c:lvl>
                  <c:pt idx="0">
                    <c:v>Gross NPA of Private Sector Banks for the period of 2016 to 2021 (in Rs. Cr.)</c:v>
                  </c:pt>
                </c:lvl>
              </c:multiLvlStrCache>
            </c:multiLvlStrRef>
          </c:cat>
          <c:val>
            <c:numRef>
              <c:f>Sheet1!$B$10:$G$10</c:f>
              <c:numCache>
                <c:formatCode>#,##0.00</c:formatCode>
                <c:ptCount val="6"/>
                <c:pt idx="0" formatCode="General">
                  <c:v>2016</c:v>
                </c:pt>
                <c:pt idx="1">
                  <c:v>4392.83</c:v>
                </c:pt>
                <c:pt idx="2">
                  <c:v>26720.93</c:v>
                </c:pt>
                <c:pt idx="3">
                  <c:v>6087.51</c:v>
                </c:pt>
                <c:pt idx="4">
                  <c:v>2838.11</c:v>
                </c:pt>
                <c:pt idx="5" formatCode="General">
                  <c:v>748.98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04-43AD-AFD0-D2D746F1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203632"/>
        <c:axId val="1452208208"/>
      </c:barChart>
      <c:catAx>
        <c:axId val="14522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08208"/>
        <c:crosses val="autoZero"/>
        <c:auto val="1"/>
        <c:lblAlgn val="ctr"/>
        <c:lblOffset val="100"/>
        <c:noMultiLvlLbl val="0"/>
      </c:catAx>
      <c:valAx>
        <c:axId val="1452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Sheet1!$C$11:$G$11</c:f>
              <c:strCache>
                <c:ptCount val="5"/>
                <c:pt idx="0">
                  <c:v>HDFC Bank</c:v>
                </c:pt>
                <c:pt idx="1">
                  <c:v>ICICI BanK</c:v>
                </c:pt>
                <c:pt idx="2">
                  <c:v>Axis Bank</c:v>
                </c:pt>
                <c:pt idx="3">
                  <c:v>Kotak Mahindra Bank</c:v>
                </c:pt>
                <c:pt idx="4">
                  <c:v>YES Bank</c:v>
                </c:pt>
              </c:strCache>
            </c:strRef>
          </c:cat>
          <c:val>
            <c:numRef>
              <c:f>Sheet1!$C$12:$G$12</c:f>
              <c:numCache>
                <c:formatCode>0.00</c:formatCode>
                <c:ptCount val="5"/>
                <c:pt idx="0">
                  <c:v>9640.9316666666691</c:v>
                </c:pt>
                <c:pt idx="1">
                  <c:v>42068.198333333334</c:v>
                </c:pt>
                <c:pt idx="2">
                  <c:v>24492.455000000002</c:v>
                </c:pt>
                <c:pt idx="3">
                  <c:v>4527.0733333333337</c:v>
                </c:pt>
                <c:pt idx="4">
                  <c:v>12460.669999999998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8CF-98EB-B38D822EEFCA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Sheet1!$C$11:$G$11</c:f>
              <c:strCache>
                <c:ptCount val="5"/>
                <c:pt idx="0">
                  <c:v>HDFC Bank</c:v>
                </c:pt>
                <c:pt idx="1">
                  <c:v>ICICI BanK</c:v>
                </c:pt>
                <c:pt idx="2">
                  <c:v>Axis Bank</c:v>
                </c:pt>
                <c:pt idx="3">
                  <c:v>Kotak Mahindra Bank</c:v>
                </c:pt>
                <c:pt idx="4">
                  <c:v>YES Bank</c:v>
                </c:pt>
              </c:strCache>
            </c:strRef>
          </c:cat>
          <c:val>
            <c:numRef>
              <c:f>Sheet1!$C$13:$G$13</c:f>
              <c:numCache>
                <c:formatCode>0.00</c:formatCode>
                <c:ptCount val="5"/>
                <c:pt idx="0">
                  <c:v>4096.9111760906671</c:v>
                </c:pt>
                <c:pt idx="1">
                  <c:v>8926.2556575473773</c:v>
                </c:pt>
                <c:pt idx="2">
                  <c:v>10059.220336085191</c:v>
                </c:pt>
                <c:pt idx="3">
                  <c:v>1606.1632502416019</c:v>
                </c:pt>
                <c:pt idx="4">
                  <c:v>14432.61401024222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4-48CF-98EB-B38D822E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53152"/>
        <c:axId val="1376854400"/>
      </c:barChart>
      <c:catAx>
        <c:axId val="13768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54400"/>
        <c:crosses val="autoZero"/>
        <c:auto val="1"/>
        <c:lblAlgn val="ctr"/>
        <c:lblOffset val="100"/>
        <c:noMultiLvlLbl val="0"/>
      </c:catAx>
      <c:valAx>
        <c:axId val="13768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Sheet1!$B$16:$G$18</c:f>
              <c:multiLvlStrCache>
                <c:ptCount val="6"/>
                <c:lvl>
                  <c:pt idx="0">
                    <c:v>Year</c:v>
                  </c:pt>
                  <c:pt idx="1">
                    <c:v>State Bank of India </c:v>
                  </c:pt>
                  <c:pt idx="2">
                    <c:v>Punjab National Bank </c:v>
                  </c:pt>
                  <c:pt idx="3">
                    <c:v>Bank of Baroda </c:v>
                  </c:pt>
                  <c:pt idx="4">
                    <c:v>Canara Bank</c:v>
                  </c:pt>
                  <c:pt idx="5">
                    <c:v> Bank of India</c:v>
                  </c:pt>
                </c:lvl>
                <c:lvl>
                  <c:pt idx="0">
                    <c:v>Public Sector Banks</c:v>
                  </c:pt>
                </c:lvl>
                <c:lvl>
                  <c:pt idx="0">
                    <c:v>Gross NPA  of Public Sector Banks for the period of 2016 to 2021 (in Rs. Cr.)</c:v>
                  </c:pt>
                </c:lvl>
              </c:multiLvlStrCache>
            </c:multiLvlStrRef>
          </c:cat>
          <c:val>
            <c:numRef>
              <c:f>Sheet1!$B$19:$G$19</c:f>
              <c:numCache>
                <c:formatCode>#,##0.00</c:formatCode>
                <c:ptCount val="6"/>
                <c:pt idx="0" formatCode="General">
                  <c:v>2021</c:v>
                </c:pt>
                <c:pt idx="1">
                  <c:v>126389.02</c:v>
                </c:pt>
                <c:pt idx="2">
                  <c:v>104423.42</c:v>
                </c:pt>
                <c:pt idx="3">
                  <c:v>66670.990000000005</c:v>
                </c:pt>
                <c:pt idx="4">
                  <c:v>60287.839999999997</c:v>
                </c:pt>
                <c:pt idx="5">
                  <c:v>56534.95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C-4723-807A-56AB943BFFF6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Sheet1!$B$16:$G$18</c:f>
              <c:multiLvlStrCache>
                <c:ptCount val="6"/>
                <c:lvl>
                  <c:pt idx="0">
                    <c:v>Year</c:v>
                  </c:pt>
                  <c:pt idx="1">
                    <c:v>State Bank of India </c:v>
                  </c:pt>
                  <c:pt idx="2">
                    <c:v>Punjab National Bank </c:v>
                  </c:pt>
                  <c:pt idx="3">
                    <c:v>Bank of Baroda </c:v>
                  </c:pt>
                  <c:pt idx="4">
                    <c:v>Canara Bank</c:v>
                  </c:pt>
                  <c:pt idx="5">
                    <c:v> Bank of India</c:v>
                  </c:pt>
                </c:lvl>
                <c:lvl>
                  <c:pt idx="0">
                    <c:v>Public Sector Banks</c:v>
                  </c:pt>
                </c:lvl>
                <c:lvl>
                  <c:pt idx="0">
                    <c:v>Gross NPA  of Public Sector Banks for the period of 2016 to 2021 (in Rs. Cr.)</c:v>
                  </c:pt>
                </c:lvl>
              </c:multiLvlStrCache>
            </c:multiLvlStrRef>
          </c:cat>
          <c:val>
            <c:numRef>
              <c:f>Sheet1!$B$20:$G$20</c:f>
              <c:numCache>
                <c:formatCode>#,##0.00</c:formatCode>
                <c:ptCount val="6"/>
                <c:pt idx="0" formatCode="General">
                  <c:v>2020</c:v>
                </c:pt>
                <c:pt idx="1">
                  <c:v>149091.85</c:v>
                </c:pt>
                <c:pt idx="2">
                  <c:v>73478.759999999995</c:v>
                </c:pt>
                <c:pt idx="3">
                  <c:v>69381.429999999993</c:v>
                </c:pt>
                <c:pt idx="4">
                  <c:v>37041.15</c:v>
                </c:pt>
                <c:pt idx="5">
                  <c:v>61549.93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C-4723-807A-56AB943BFFF6}"/>
            </c:ext>
          </c:extLst>
        </c:ser>
        <c:ser>
          <c:idx val="2"/>
          <c:order val="2"/>
          <c:tx>
            <c:v>2019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Sheet1!$B$16:$G$18</c:f>
              <c:multiLvlStrCache>
                <c:ptCount val="6"/>
                <c:lvl>
                  <c:pt idx="0">
                    <c:v>Year</c:v>
                  </c:pt>
                  <c:pt idx="1">
                    <c:v>State Bank of India </c:v>
                  </c:pt>
                  <c:pt idx="2">
                    <c:v>Punjab National Bank </c:v>
                  </c:pt>
                  <c:pt idx="3">
                    <c:v>Bank of Baroda </c:v>
                  </c:pt>
                  <c:pt idx="4">
                    <c:v>Canara Bank</c:v>
                  </c:pt>
                  <c:pt idx="5">
                    <c:v> Bank of India</c:v>
                  </c:pt>
                </c:lvl>
                <c:lvl>
                  <c:pt idx="0">
                    <c:v>Public Sector Banks</c:v>
                  </c:pt>
                </c:lvl>
                <c:lvl>
                  <c:pt idx="0">
                    <c:v>Gross NPA  of Public Sector Banks for the period of 2016 to 2021 (in Rs. Cr.)</c:v>
                  </c:pt>
                </c:lvl>
              </c:multiLvlStrCache>
            </c:multiLvlStrRef>
          </c:cat>
          <c:val>
            <c:numRef>
              <c:f>Sheet1!$B$21:$G$21</c:f>
              <c:numCache>
                <c:formatCode>#,##0.00</c:formatCode>
                <c:ptCount val="6"/>
                <c:pt idx="0" formatCode="General">
                  <c:v>2019</c:v>
                </c:pt>
                <c:pt idx="1">
                  <c:v>172750.36</c:v>
                </c:pt>
                <c:pt idx="2">
                  <c:v>78472.7</c:v>
                </c:pt>
                <c:pt idx="3">
                  <c:v>48232.77</c:v>
                </c:pt>
                <c:pt idx="4">
                  <c:v>39224.120000000003</c:v>
                </c:pt>
                <c:pt idx="5">
                  <c:v>60661.120000000003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C-4723-807A-56AB943BFFF6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Sheet1!$B$16:$G$18</c:f>
              <c:multiLvlStrCache>
                <c:ptCount val="6"/>
                <c:lvl>
                  <c:pt idx="0">
                    <c:v>Year</c:v>
                  </c:pt>
                  <c:pt idx="1">
                    <c:v>State Bank of India </c:v>
                  </c:pt>
                  <c:pt idx="2">
                    <c:v>Punjab National Bank </c:v>
                  </c:pt>
                  <c:pt idx="3">
                    <c:v>Bank of Baroda </c:v>
                  </c:pt>
                  <c:pt idx="4">
                    <c:v>Canara Bank</c:v>
                  </c:pt>
                  <c:pt idx="5">
                    <c:v> Bank of India</c:v>
                  </c:pt>
                </c:lvl>
                <c:lvl>
                  <c:pt idx="0">
                    <c:v>Public Sector Banks</c:v>
                  </c:pt>
                </c:lvl>
                <c:lvl>
                  <c:pt idx="0">
                    <c:v>Gross NPA  of Public Sector Banks for the period of 2016 to 2021 (in Rs. Cr.)</c:v>
                  </c:pt>
                </c:lvl>
              </c:multiLvlStrCache>
            </c:multiLvlStrRef>
          </c:cat>
          <c:val>
            <c:numRef>
              <c:f>Sheet1!$B$22:$G$22</c:f>
              <c:numCache>
                <c:formatCode>#,##0.00</c:formatCode>
                <c:ptCount val="6"/>
                <c:pt idx="0" formatCode="General">
                  <c:v>2018</c:v>
                </c:pt>
                <c:pt idx="1">
                  <c:v>223427.46</c:v>
                </c:pt>
                <c:pt idx="2">
                  <c:v>86620.05</c:v>
                </c:pt>
                <c:pt idx="3">
                  <c:v>56480.39</c:v>
                </c:pt>
                <c:pt idx="4">
                  <c:v>47468.47</c:v>
                </c:pt>
                <c:pt idx="5">
                  <c:v>62328.46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C-4723-807A-56AB943BFFF6}"/>
            </c:ext>
          </c:extLst>
        </c:ser>
        <c:ser>
          <c:idx val="4"/>
          <c:order val="4"/>
          <c:tx>
            <c:v>2017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Sheet1!$B$16:$G$18</c:f>
              <c:multiLvlStrCache>
                <c:ptCount val="6"/>
                <c:lvl>
                  <c:pt idx="0">
                    <c:v>Year</c:v>
                  </c:pt>
                  <c:pt idx="1">
                    <c:v>State Bank of India </c:v>
                  </c:pt>
                  <c:pt idx="2">
                    <c:v>Punjab National Bank </c:v>
                  </c:pt>
                  <c:pt idx="3">
                    <c:v>Bank of Baroda </c:v>
                  </c:pt>
                  <c:pt idx="4">
                    <c:v>Canara Bank</c:v>
                  </c:pt>
                  <c:pt idx="5">
                    <c:v> Bank of India</c:v>
                  </c:pt>
                </c:lvl>
                <c:lvl>
                  <c:pt idx="0">
                    <c:v>Public Sector Banks</c:v>
                  </c:pt>
                </c:lvl>
                <c:lvl>
                  <c:pt idx="0">
                    <c:v>Gross NPA  of Public Sector Banks for the period of 2016 to 2021 (in Rs. Cr.)</c:v>
                  </c:pt>
                </c:lvl>
              </c:multiLvlStrCache>
            </c:multiLvlStrRef>
          </c:cat>
          <c:val>
            <c:numRef>
              <c:f>Sheet1!$B$23:$G$23</c:f>
              <c:numCache>
                <c:formatCode>#,##0.00</c:formatCode>
                <c:ptCount val="6"/>
                <c:pt idx="0" formatCode="General">
                  <c:v>2017</c:v>
                </c:pt>
                <c:pt idx="1">
                  <c:v>112342.99</c:v>
                </c:pt>
                <c:pt idx="2">
                  <c:v>55370.45</c:v>
                </c:pt>
                <c:pt idx="3">
                  <c:v>42718.7</c:v>
                </c:pt>
                <c:pt idx="4">
                  <c:v>34202.04</c:v>
                </c:pt>
                <c:pt idx="5">
                  <c:v>52044.52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C-4723-807A-56AB943BFFF6}"/>
            </c:ext>
          </c:extLst>
        </c:ser>
        <c:ser>
          <c:idx val="5"/>
          <c:order val="5"/>
          <c:tx>
            <c:v>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Sheet1!$B$16:$G$18</c:f>
              <c:multiLvlStrCache>
                <c:ptCount val="6"/>
                <c:lvl>
                  <c:pt idx="0">
                    <c:v>Year</c:v>
                  </c:pt>
                  <c:pt idx="1">
                    <c:v>State Bank of India </c:v>
                  </c:pt>
                  <c:pt idx="2">
                    <c:v>Punjab National Bank </c:v>
                  </c:pt>
                  <c:pt idx="3">
                    <c:v>Bank of Baroda </c:v>
                  </c:pt>
                  <c:pt idx="4">
                    <c:v>Canara Bank</c:v>
                  </c:pt>
                  <c:pt idx="5">
                    <c:v> Bank of India</c:v>
                  </c:pt>
                </c:lvl>
                <c:lvl>
                  <c:pt idx="0">
                    <c:v>Public Sector Banks</c:v>
                  </c:pt>
                </c:lvl>
                <c:lvl>
                  <c:pt idx="0">
                    <c:v>Gross NPA  of Public Sector Banks for the period of 2016 to 2021 (in Rs. Cr.)</c:v>
                  </c:pt>
                </c:lvl>
              </c:multiLvlStrCache>
            </c:multiLvlStrRef>
          </c:cat>
          <c:val>
            <c:numRef>
              <c:f>Sheet1!$B$24:$G$24</c:f>
              <c:numCache>
                <c:formatCode>#,##0.00</c:formatCode>
                <c:ptCount val="6"/>
                <c:pt idx="0" formatCode="General">
                  <c:v>2016</c:v>
                </c:pt>
                <c:pt idx="1">
                  <c:v>98172.800000000003</c:v>
                </c:pt>
                <c:pt idx="2">
                  <c:v>55818.33</c:v>
                </c:pt>
                <c:pt idx="3">
                  <c:v>40521.040000000001</c:v>
                </c:pt>
                <c:pt idx="4">
                  <c:v>31637.83</c:v>
                </c:pt>
                <c:pt idx="5">
                  <c:v>49879.12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C-4723-807A-56AB943B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51776"/>
        <c:axId val="674048032"/>
      </c:barChart>
      <c:catAx>
        <c:axId val="6740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48032"/>
        <c:crosses val="autoZero"/>
        <c:auto val="1"/>
        <c:lblAlgn val="ctr"/>
        <c:lblOffset val="100"/>
        <c:noMultiLvlLbl val="0"/>
      </c:catAx>
      <c:valAx>
        <c:axId val="674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Sheet1!$C$35:$G$36</c:f>
              <c:strCache>
                <c:ptCount val="5"/>
                <c:pt idx="0">
                  <c:v>State Bank of India </c:v>
                </c:pt>
                <c:pt idx="1">
                  <c:v>Punjab National Bank </c:v>
                </c:pt>
                <c:pt idx="2">
                  <c:v>Bank of Baroda </c:v>
                </c:pt>
                <c:pt idx="3">
                  <c:v>Canara Bank</c:v>
                </c:pt>
                <c:pt idx="4">
                  <c:v> Bank of India</c:v>
                </c:pt>
              </c:strCache>
            </c:strRef>
          </c:cat>
          <c:val>
            <c:numRef>
              <c:f>Sheet1!$C$37:$G$37</c:f>
              <c:numCache>
                <c:formatCode>0.00</c:formatCode>
                <c:ptCount val="5"/>
                <c:pt idx="0">
                  <c:v>147029.07999999999</c:v>
                </c:pt>
                <c:pt idx="1">
                  <c:v>75697.285000000003</c:v>
                </c:pt>
                <c:pt idx="2">
                  <c:v>54000.886666666658</c:v>
                </c:pt>
                <c:pt idx="3">
                  <c:v>41643.575000000004</c:v>
                </c:pt>
                <c:pt idx="4">
                  <c:v>57166.35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2-4655-996D-C9B0F075793C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Sheet1!$C$35:$G$36</c:f>
              <c:strCache>
                <c:ptCount val="5"/>
                <c:pt idx="0">
                  <c:v>State Bank of India </c:v>
                </c:pt>
                <c:pt idx="1">
                  <c:v>Punjab National Bank </c:v>
                </c:pt>
                <c:pt idx="2">
                  <c:v>Bank of Baroda </c:v>
                </c:pt>
                <c:pt idx="3">
                  <c:v>Canara Bank</c:v>
                </c:pt>
                <c:pt idx="4">
                  <c:v> Bank of India</c:v>
                </c:pt>
              </c:strCache>
            </c:strRef>
          </c:cat>
          <c:val>
            <c:numRef>
              <c:f>Sheet1!$C$38:$G$38</c:f>
              <c:numCache>
                <c:formatCode>0.00</c:formatCode>
                <c:ptCount val="5"/>
                <c:pt idx="0">
                  <c:v>45866.381464566817</c:v>
                </c:pt>
                <c:pt idx="1">
                  <c:v>18790.824792384974</c:v>
                </c:pt>
                <c:pt idx="2">
                  <c:v>12210.69810047353</c:v>
                </c:pt>
                <c:pt idx="3">
                  <c:v>10621.350890448422</c:v>
                </c:pt>
                <c:pt idx="4">
                  <c:v>5249.9923848173348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2-4655-996D-C9B0F075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65920"/>
        <c:axId val="674063008"/>
      </c:barChart>
      <c:catAx>
        <c:axId val="674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63008"/>
        <c:crosses val="autoZero"/>
        <c:auto val="1"/>
        <c:lblAlgn val="ctr"/>
        <c:lblOffset val="100"/>
        <c:noMultiLvlLbl val="0"/>
      </c:catAx>
      <c:valAx>
        <c:axId val="6740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385925196850392"/>
          <c:y val="0.15217391304347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Sheet1!$D$44:$D$49</c:f>
              <c:numCache>
                <c:formatCode>0.00</c:formatCode>
                <c:ptCount val="6"/>
                <c:pt idx="0">
                  <c:v>9640.9316666666691</c:v>
                </c:pt>
                <c:pt idx="1">
                  <c:v>4096.9111760906671</c:v>
                </c:pt>
                <c:pt idx="3" formatCode="General">
                  <c:v>0</c:v>
                </c:pt>
                <c:pt idx="4">
                  <c:v>147029.07999999999</c:v>
                </c:pt>
                <c:pt idx="5">
                  <c:v>45866.381464566817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7AD-8B3F-75D01E8F07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Sheet1!$E$44:$E$49</c:f>
              <c:numCache>
                <c:formatCode>0.00</c:formatCode>
                <c:ptCount val="6"/>
                <c:pt idx="0">
                  <c:v>42068.198333333334</c:v>
                </c:pt>
                <c:pt idx="1">
                  <c:v>8926.2556575473773</c:v>
                </c:pt>
                <c:pt idx="3" formatCode="General">
                  <c:v>0</c:v>
                </c:pt>
                <c:pt idx="4">
                  <c:v>75697.285000000003</c:v>
                </c:pt>
                <c:pt idx="5">
                  <c:v>18790.824792384974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6-47AD-8B3F-75D01E8F07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Sheet1!$F$44:$F$49</c:f>
              <c:numCache>
                <c:formatCode>0.00</c:formatCode>
                <c:ptCount val="6"/>
                <c:pt idx="0">
                  <c:v>24492.455000000002</c:v>
                </c:pt>
                <c:pt idx="1">
                  <c:v>10059.220336085191</c:v>
                </c:pt>
                <c:pt idx="3" formatCode="General">
                  <c:v>0</c:v>
                </c:pt>
                <c:pt idx="4">
                  <c:v>54000.886666666658</c:v>
                </c:pt>
                <c:pt idx="5">
                  <c:v>12210.69810047353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6-47AD-8B3F-75D01E8F07F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Sheet1!$G$44:$G$49</c:f>
              <c:numCache>
                <c:formatCode>0.00</c:formatCode>
                <c:ptCount val="6"/>
                <c:pt idx="0">
                  <c:v>4527.0733333333337</c:v>
                </c:pt>
                <c:pt idx="1">
                  <c:v>1606.1632502416019</c:v>
                </c:pt>
                <c:pt idx="3" formatCode="General">
                  <c:v>0</c:v>
                </c:pt>
                <c:pt idx="4">
                  <c:v>41643.575000000004</c:v>
                </c:pt>
                <c:pt idx="5">
                  <c:v>10621.350890448422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6-47AD-8B3F-75D01E8F07F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Sheet1!$H$44:$H$49</c:f>
              <c:numCache>
                <c:formatCode>0.00</c:formatCode>
                <c:ptCount val="6"/>
                <c:pt idx="0">
                  <c:v>12460.669999999998</c:v>
                </c:pt>
                <c:pt idx="1">
                  <c:v>14432.61401024222</c:v>
                </c:pt>
                <c:pt idx="3" formatCode="General">
                  <c:v>0</c:v>
                </c:pt>
                <c:pt idx="4">
                  <c:v>57166.35</c:v>
                </c:pt>
                <c:pt idx="5">
                  <c:v>5249.9923848173348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6-47AD-8B3F-75D01E8F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097568"/>
        <c:axId val="671103808"/>
      </c:barChart>
      <c:catAx>
        <c:axId val="671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03808"/>
        <c:crosses val="autoZero"/>
        <c:auto val="1"/>
        <c:lblAlgn val="ctr"/>
        <c:lblOffset val="100"/>
        <c:noMultiLvlLbl val="0"/>
      </c:catAx>
      <c:valAx>
        <c:axId val="6711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HDFC Bank, State bank of India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Sheet1!$D$44:$D$49</c:f>
              <c:numCache>
                <c:formatCode>0.00</c:formatCode>
                <c:ptCount val="6"/>
                <c:pt idx="0">
                  <c:v>9640.9316666666691</c:v>
                </c:pt>
                <c:pt idx="1">
                  <c:v>4096.9111760906671</c:v>
                </c:pt>
                <c:pt idx="3" formatCode="General">
                  <c:v>0</c:v>
                </c:pt>
                <c:pt idx="4">
                  <c:v>147029.07999999999</c:v>
                </c:pt>
                <c:pt idx="5">
                  <c:v>45866.381464566817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4-4A00-8200-F33E8BAB0C77}"/>
            </c:ext>
          </c:extLst>
        </c:ser>
        <c:ser>
          <c:idx val="1"/>
          <c:order val="1"/>
          <c:tx>
            <c:v>ICICI Bank, PNB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Sheet1!$E$44:$E$49</c:f>
              <c:numCache>
                <c:formatCode>0.00</c:formatCode>
                <c:ptCount val="6"/>
                <c:pt idx="0">
                  <c:v>42068.198333333334</c:v>
                </c:pt>
                <c:pt idx="1">
                  <c:v>8926.2556575473773</c:v>
                </c:pt>
                <c:pt idx="3" formatCode="General">
                  <c:v>0</c:v>
                </c:pt>
                <c:pt idx="4">
                  <c:v>75697.285000000003</c:v>
                </c:pt>
                <c:pt idx="5">
                  <c:v>18790.824792384974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4-4A00-8200-F33E8BAB0C77}"/>
            </c:ext>
          </c:extLst>
        </c:ser>
        <c:ser>
          <c:idx val="2"/>
          <c:order val="2"/>
          <c:tx>
            <c:v>Axis Bank, Bank of Baroda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Sheet1!$F$44:$F$49</c:f>
              <c:numCache>
                <c:formatCode>0.00</c:formatCode>
                <c:ptCount val="6"/>
                <c:pt idx="0">
                  <c:v>24492.455000000002</c:v>
                </c:pt>
                <c:pt idx="1">
                  <c:v>10059.220336085191</c:v>
                </c:pt>
                <c:pt idx="3" formatCode="General">
                  <c:v>0</c:v>
                </c:pt>
                <c:pt idx="4">
                  <c:v>54000.886666666658</c:v>
                </c:pt>
                <c:pt idx="5">
                  <c:v>12210.69810047353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4-4A00-8200-F33E8BAB0C77}"/>
            </c:ext>
          </c:extLst>
        </c:ser>
        <c:ser>
          <c:idx val="3"/>
          <c:order val="3"/>
          <c:tx>
            <c:v>Kotak Mahindra Bank, Canara Bank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Sheet1!$G$44:$G$49</c:f>
              <c:numCache>
                <c:formatCode>0.00</c:formatCode>
                <c:ptCount val="6"/>
                <c:pt idx="0">
                  <c:v>4527.0733333333337</c:v>
                </c:pt>
                <c:pt idx="1">
                  <c:v>1606.1632502416019</c:v>
                </c:pt>
                <c:pt idx="3" formatCode="General">
                  <c:v>0</c:v>
                </c:pt>
                <c:pt idx="4">
                  <c:v>41643.575000000004</c:v>
                </c:pt>
                <c:pt idx="5">
                  <c:v>10621.350890448422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4-4A00-8200-F33E8BAB0C77}"/>
            </c:ext>
          </c:extLst>
        </c:ser>
        <c:ser>
          <c:idx val="4"/>
          <c:order val="4"/>
          <c:tx>
            <c:v>Yes Bank , Bank of India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Sheet1!$B$44:$C$49</c:f>
              <c:multiLvlStrCache>
                <c:ptCount val="6"/>
                <c:lvl>
                  <c:pt idx="0">
                    <c:v> MEAN</c:v>
                  </c:pt>
                  <c:pt idx="1">
                    <c:v>SD</c:v>
                  </c:pt>
                  <c:pt idx="4">
                    <c:v> MEAN</c:v>
                  </c:pt>
                  <c:pt idx="5">
                    <c:v>SD</c:v>
                  </c:pt>
                </c:lvl>
                <c:lvl>
                  <c:pt idx="0">
                    <c:v>Private Sector</c:v>
                  </c:pt>
                  <c:pt idx="4">
                    <c:v>Public Sector</c:v>
                  </c:pt>
                </c:lvl>
              </c:multiLvlStrCache>
            </c:multiLvlStrRef>
          </c:cat>
          <c:val>
            <c:numRef>
              <c:f>Sheet1!$H$44:$H$49</c:f>
              <c:numCache>
                <c:formatCode>0.00</c:formatCode>
                <c:ptCount val="6"/>
                <c:pt idx="0">
                  <c:v>12460.669999999998</c:v>
                </c:pt>
                <c:pt idx="1">
                  <c:v>14432.61401024222</c:v>
                </c:pt>
                <c:pt idx="3" formatCode="General">
                  <c:v>0</c:v>
                </c:pt>
                <c:pt idx="4">
                  <c:v>57166.35</c:v>
                </c:pt>
                <c:pt idx="5">
                  <c:v>5249.9923848173348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4-4A00-8200-F33E8BAB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888208"/>
        <c:axId val="2135885712"/>
      </c:barChart>
      <c:catAx>
        <c:axId val="21358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5712"/>
        <c:crosses val="autoZero"/>
        <c:auto val="1"/>
        <c:lblAlgn val="ctr"/>
        <c:lblOffset val="100"/>
        <c:noMultiLvlLbl val="0"/>
      </c:catAx>
      <c:valAx>
        <c:axId val="21358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Gross NPA of HDFC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Sheet3!$B$6:$B$11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Sheet3!$C$6:$C$11</c:f>
              <c:numCache>
                <c:formatCode>#,##0.00</c:formatCode>
                <c:ptCount val="6"/>
                <c:pt idx="0">
                  <c:v>4392.83</c:v>
                </c:pt>
                <c:pt idx="1">
                  <c:v>5885.66</c:v>
                </c:pt>
                <c:pt idx="2">
                  <c:v>8606.9699999999993</c:v>
                </c:pt>
                <c:pt idx="3">
                  <c:v>11224.16</c:v>
                </c:pt>
                <c:pt idx="4">
                  <c:v>12649.97</c:v>
                </c:pt>
                <c:pt idx="5">
                  <c:v>15086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0-4032-9FA2-1480FB0AE688}"/>
            </c:ext>
          </c:extLst>
        </c:ser>
        <c:ser>
          <c:idx val="1"/>
          <c:order val="1"/>
          <c:tx>
            <c:strRef>
              <c:f>Sheet3!$D$5</c:f>
              <c:strCache>
                <c:ptCount val="1"/>
                <c:pt idx="0">
                  <c:v>Change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Sheet3!$B$6:$B$11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Sheet3!$D$6:$D$11</c:f>
            </c:numRef>
          </c:val>
          <c:extLst>
            <c:ext xmlns:c16="http://schemas.microsoft.com/office/drawing/2014/chart" uri="{C3380CC4-5D6E-409C-BE32-E72D297353CC}">
              <c16:uniqueId val="{00000001-5880-4032-9FA2-1480FB0AE688}"/>
            </c:ext>
          </c:extLst>
        </c:ser>
        <c:ser>
          <c:idx val="2"/>
          <c:order val="2"/>
          <c:tx>
            <c:strRef>
              <c:f>Sheet3!$E$5</c:f>
              <c:strCache>
                <c:ptCount val="1"/>
                <c:pt idx="0">
                  <c:v>Inc/dec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Sheet3!$B$6:$B$11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Sheet3!$E$6:$E$11</c:f>
              <c:numCache>
                <c:formatCode>0.00</c:formatCode>
                <c:ptCount val="6"/>
                <c:pt idx="0">
                  <c:v>100</c:v>
                </c:pt>
                <c:pt idx="1">
                  <c:v>133.98333192953064</c:v>
                </c:pt>
                <c:pt idx="2">
                  <c:v>146.23627596565208</c:v>
                </c:pt>
                <c:pt idx="3">
                  <c:v>130.4077974014084</c:v>
                </c:pt>
                <c:pt idx="4">
                  <c:v>112.7030441476244</c:v>
                </c:pt>
                <c:pt idx="5">
                  <c:v>119.25719981944623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0-4032-9FA2-1480FB0AE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023040"/>
        <c:axId val="799023872"/>
      </c:barChart>
      <c:catAx>
        <c:axId val="7990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23872"/>
        <c:crosses val="autoZero"/>
        <c:auto val="1"/>
        <c:lblAlgn val="ctr"/>
        <c:lblOffset val="100"/>
        <c:noMultiLvlLbl val="0"/>
      </c:catAx>
      <c:valAx>
        <c:axId val="7990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355599</xdr:colOff>
      <xdr:row>0</xdr:row>
      <xdr:rowOff>174624</xdr:rowOff>
    </xdr:from>
    <xdr:to>
      <xdr:col>12</xdr:col>
      <xdr:colOff>409575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7BA8C-E405-42E3-A05F-F9AE84FEA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</xdr:row>
      <xdr:rowOff>9524</xdr:rowOff>
    </xdr:from>
    <xdr:to>
      <xdr:col>17</xdr:col>
      <xdr:colOff>962025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DD027-AE27-424C-9525-577198E9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18</xdr:row>
      <xdr:rowOff>117475</xdr:rowOff>
    </xdr:from>
    <xdr:to>
      <xdr:col>17</xdr:col>
      <xdr:colOff>895350</xdr:colOff>
      <xdr:row>36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16938-006D-468A-9AA8-CC298244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247649</xdr:colOff>
      <xdr:row>18</xdr:row>
      <xdr:rowOff>28576</xdr:rowOff>
    </xdr:from>
    <xdr:to>
      <xdr:col>11</xdr:col>
      <xdr:colOff>419100</xdr:colOff>
      <xdr:row>37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DF9FB-E0E2-4ACB-9404-DD25BA70F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38</xdr:row>
      <xdr:rowOff>79375</xdr:rowOff>
    </xdr:from>
    <xdr:to>
      <xdr:col>13</xdr:col>
      <xdr:colOff>508000</xdr:colOff>
      <xdr:row>55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431A4-B0F9-4F86-BF4E-6F5D79AE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704850</xdr:colOff>
      <xdr:row>38</xdr:row>
      <xdr:rowOff>22225</xdr:rowOff>
    </xdr:from>
    <xdr:to>
      <xdr:col>17</xdr:col>
      <xdr:colOff>1000125</xdr:colOff>
      <xdr:row>55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E0B71-1E38-4DF0-AAC4-05519D66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</xdr:row>
      <xdr:rowOff>0</xdr:rowOff>
    </xdr:from>
    <xdr:to>
      <xdr:col>32</xdr:col>
      <xdr:colOff>177800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BD0E4-B2CD-4F9E-ADE4-355ED661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F3F1-1393-4712-A39D-F8644E68D66D}">
  <dimension ref="B1:AA49"/>
  <sheetViews>
    <sheetView zoomScaleNormal="100" workbookViewId="0">
      <selection activeCell="H14" sqref="H14"/>
    </sheetView>
  </sheetViews>
  <sheetFormatPr defaultColWidth="8.7109375" defaultRowHeight="15" x14ac:dyDescent="0.25"/>
  <cols>
    <col min="1" max="1" width="6.140625" style="48" customWidth="1"/>
    <col min="2" max="2" width="12.5703125" style="48" customWidth="1"/>
    <col min="3" max="3" width="16.5703125" style="48" customWidth="1"/>
    <col min="4" max="4" width="14.42578125" style="48" customWidth="1"/>
    <col min="5" max="5" width="13.7109375" style="48" customWidth="1"/>
    <col min="6" max="6" width="15" style="48" customWidth="1"/>
    <col min="7" max="7" width="13.42578125" style="48" customWidth="1"/>
    <col min="8" max="8" width="12.42578125" style="48" customWidth="1"/>
    <col min="9" max="9" width="13.85546875" style="48" customWidth="1"/>
    <col min="10" max="10" width="29.140625" style="48" customWidth="1"/>
    <col min="11" max="11" width="11.5703125" style="48" customWidth="1"/>
    <col min="12" max="12" width="8.7109375" style="48"/>
    <col min="13" max="13" width="11.85546875" style="48" customWidth="1"/>
    <col min="14" max="14" width="31.5703125" style="48" bestFit="1" customWidth="1"/>
    <col min="15" max="15" width="12.42578125" style="48" customWidth="1"/>
    <col min="16" max="16" width="8.7109375" style="48"/>
    <col min="17" max="17" width="12.5703125" style="48" customWidth="1"/>
    <col min="18" max="18" width="30.140625" style="48" customWidth="1"/>
    <col min="19" max="19" width="14" style="48" customWidth="1"/>
    <col min="20" max="20" width="8.7109375" style="48"/>
    <col min="21" max="21" width="12.42578125" style="48" customWidth="1"/>
    <col min="22" max="22" width="26.28515625" style="48" customWidth="1"/>
    <col min="23" max="23" width="14.7109375" style="48" customWidth="1"/>
    <col min="24" max="24" width="8.7109375" style="48"/>
    <col min="25" max="25" width="10.140625" style="48" customWidth="1"/>
    <col min="26" max="26" width="24.42578125" style="48" customWidth="1"/>
    <col min="27" max="27" width="16.28515625" style="48" customWidth="1"/>
    <col min="28" max="16384" width="8.7109375" style="48"/>
  </cols>
  <sheetData>
    <row r="1" spans="2:27" ht="15.75" thickBot="1" x14ac:dyDescent="0.3"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2:27" x14ac:dyDescent="0.25">
      <c r="B2" s="232" t="s">
        <v>99</v>
      </c>
      <c r="C2" s="233"/>
      <c r="D2" s="233"/>
      <c r="E2" s="233"/>
      <c r="F2" s="233"/>
      <c r="G2" s="234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</row>
    <row r="3" spans="2:27" ht="15.95" customHeight="1" thickBot="1" x14ac:dyDescent="0.3">
      <c r="B3" s="235" t="s">
        <v>27</v>
      </c>
      <c r="C3" s="236"/>
      <c r="D3" s="236"/>
      <c r="E3" s="236"/>
      <c r="F3" s="236"/>
      <c r="G3" s="23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2:27" ht="15.75" thickBot="1" x14ac:dyDescent="0.3">
      <c r="B4" s="55" t="s">
        <v>0</v>
      </c>
      <c r="C4" s="40" t="s">
        <v>1</v>
      </c>
      <c r="D4" s="40" t="s">
        <v>2</v>
      </c>
      <c r="E4" s="40" t="s">
        <v>3</v>
      </c>
      <c r="F4" s="40" t="s">
        <v>4</v>
      </c>
      <c r="G4" s="56" t="s">
        <v>5</v>
      </c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U4" s="241"/>
      <c r="V4" s="242"/>
      <c r="W4" s="243"/>
      <c r="Y4" s="241"/>
      <c r="Z4" s="242"/>
      <c r="AA4" s="243"/>
    </row>
    <row r="5" spans="2:27" ht="15.75" thickBot="1" x14ac:dyDescent="0.3">
      <c r="B5" s="57">
        <v>2021</v>
      </c>
      <c r="C5" s="38">
        <v>15086</v>
      </c>
      <c r="D5" s="38">
        <v>41373.42</v>
      </c>
      <c r="E5" s="38">
        <v>25314.84</v>
      </c>
      <c r="F5" s="38">
        <v>7425.51</v>
      </c>
      <c r="G5" s="58">
        <v>28609.53</v>
      </c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U5" s="97"/>
      <c r="V5" s="67"/>
      <c r="W5" s="67"/>
      <c r="Y5" s="97"/>
      <c r="Z5" s="67"/>
      <c r="AA5" s="67"/>
    </row>
    <row r="6" spans="2:27" x14ac:dyDescent="0.25">
      <c r="B6" s="59">
        <v>2020</v>
      </c>
      <c r="C6" s="35">
        <v>12649.97</v>
      </c>
      <c r="D6" s="35">
        <v>41409.160000000003</v>
      </c>
      <c r="E6" s="35">
        <v>30233.82</v>
      </c>
      <c r="F6" s="35">
        <v>5026.8900000000003</v>
      </c>
      <c r="G6" s="60">
        <v>32877.589999999997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U6" s="86"/>
      <c r="V6" s="81"/>
      <c r="W6" s="89"/>
      <c r="Y6" s="86"/>
      <c r="Z6" s="105"/>
      <c r="AA6" s="89"/>
    </row>
    <row r="7" spans="2:27" x14ac:dyDescent="0.25">
      <c r="B7" s="59">
        <v>2019</v>
      </c>
      <c r="C7" s="35">
        <v>11224.16</v>
      </c>
      <c r="D7" s="35">
        <v>46291.63</v>
      </c>
      <c r="E7" s="35">
        <v>29789.439999999999</v>
      </c>
      <c r="F7" s="35">
        <v>4467.9399999999996</v>
      </c>
      <c r="G7" s="60">
        <v>7882.56</v>
      </c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U7" s="87"/>
      <c r="V7" s="82"/>
      <c r="W7" s="89"/>
      <c r="Y7" s="87"/>
      <c r="Z7" s="82"/>
      <c r="AA7" s="89"/>
    </row>
    <row r="8" spans="2:27" x14ac:dyDescent="0.25">
      <c r="B8" s="59">
        <v>2018</v>
      </c>
      <c r="C8" s="35">
        <v>8606.9699999999993</v>
      </c>
      <c r="D8" s="35">
        <v>54062.51</v>
      </c>
      <c r="E8" s="35">
        <v>34248.639999999999</v>
      </c>
      <c r="F8" s="35">
        <v>3825.38</v>
      </c>
      <c r="G8" s="60">
        <v>2626.8</v>
      </c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U8" s="87"/>
      <c r="V8" s="82"/>
      <c r="W8" s="89"/>
      <c r="Y8" s="87"/>
      <c r="Z8" s="82"/>
      <c r="AA8" s="89"/>
    </row>
    <row r="9" spans="2:27" x14ac:dyDescent="0.25">
      <c r="B9" s="59">
        <v>2017</v>
      </c>
      <c r="C9" s="35">
        <v>5885.66</v>
      </c>
      <c r="D9" s="35">
        <v>42551.54</v>
      </c>
      <c r="E9" s="35">
        <v>21280.48</v>
      </c>
      <c r="F9" s="35">
        <v>3578.61</v>
      </c>
      <c r="G9" s="60">
        <v>2018.56</v>
      </c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U9" s="87"/>
      <c r="V9" s="82"/>
      <c r="W9" s="89"/>
      <c r="Y9" s="87"/>
      <c r="Z9" s="82"/>
      <c r="AA9" s="89"/>
    </row>
    <row r="10" spans="2:27" ht="15.75" thickBot="1" x14ac:dyDescent="0.3">
      <c r="B10" s="133">
        <v>2016</v>
      </c>
      <c r="C10" s="135">
        <v>4392.83</v>
      </c>
      <c r="D10" s="135">
        <v>26720.93</v>
      </c>
      <c r="E10" s="135">
        <v>6087.51</v>
      </c>
      <c r="F10" s="135">
        <v>2838.11</v>
      </c>
      <c r="G10" s="136">
        <v>748.98</v>
      </c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U10" s="87"/>
      <c r="V10" s="82"/>
      <c r="W10" s="89"/>
      <c r="Y10" s="87"/>
      <c r="Z10" s="82"/>
      <c r="AA10" s="89"/>
    </row>
    <row r="11" spans="2:27" ht="15.75" thickBot="1" x14ac:dyDescent="0.3">
      <c r="B11" s="123"/>
      <c r="C11" s="113" t="s">
        <v>1</v>
      </c>
      <c r="D11" s="113" t="s">
        <v>2</v>
      </c>
      <c r="E11" s="113" t="s">
        <v>3</v>
      </c>
      <c r="F11" s="132" t="s">
        <v>4</v>
      </c>
      <c r="G11" s="56" t="s">
        <v>5</v>
      </c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U11" s="88"/>
      <c r="V11" s="83"/>
      <c r="W11" s="90"/>
      <c r="Y11" s="88"/>
      <c r="Z11" s="83"/>
      <c r="AA11" s="90"/>
    </row>
    <row r="12" spans="2:27" ht="15.75" thickBot="1" x14ac:dyDescent="0.3">
      <c r="B12" s="123" t="s">
        <v>12</v>
      </c>
      <c r="C12" s="134">
        <f>AVERAGE(C5:C10)</f>
        <v>9640.9316666666691</v>
      </c>
      <c r="D12" s="134">
        <f>AVERAGE(D5:D10)</f>
        <v>42068.198333333334</v>
      </c>
      <c r="E12" s="134">
        <f>AVERAGE(E5:E10)</f>
        <v>24492.455000000002</v>
      </c>
      <c r="F12" s="141">
        <f>AVERAGE(F5:F10)</f>
        <v>4527.0733333333337</v>
      </c>
      <c r="G12" s="142">
        <f>AVERAGE(G5:G10)</f>
        <v>12460.669999999998</v>
      </c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U12" s="113"/>
      <c r="V12" s="112"/>
      <c r="W12" s="110"/>
      <c r="Y12" s="113"/>
      <c r="Z12" s="116"/>
      <c r="AA12" s="110"/>
    </row>
    <row r="13" spans="2:27" ht="15.75" thickBot="1" x14ac:dyDescent="0.3">
      <c r="B13" s="137" t="s">
        <v>13</v>
      </c>
      <c r="C13" s="138">
        <f>_xlfn.STDEV.S(C5:C10)</f>
        <v>4096.9111760906671</v>
      </c>
      <c r="D13" s="138">
        <f>_xlfn.STDEV.S(D5:D10)</f>
        <v>8926.2556575473773</v>
      </c>
      <c r="E13" s="138">
        <f>_xlfn.STDEV.S(E5:E10)</f>
        <v>10059.220336085191</v>
      </c>
      <c r="F13" s="139">
        <f>_xlfn.STDEV.S(F5:F10)</f>
        <v>1606.1632502416019</v>
      </c>
      <c r="G13" s="140">
        <f>_xlfn.STDEV.S(G5:G10)</f>
        <v>14432.61401024222</v>
      </c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</row>
    <row r="14" spans="2:27" x14ac:dyDescent="0.25"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</row>
    <row r="15" spans="2:27" ht="15.75" thickBot="1" x14ac:dyDescent="0.3"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</row>
    <row r="16" spans="2:27" ht="15.75" thickBot="1" x14ac:dyDescent="0.3">
      <c r="B16" s="232" t="s">
        <v>100</v>
      </c>
      <c r="C16" s="233"/>
      <c r="D16" s="233"/>
      <c r="E16" s="233"/>
      <c r="F16" s="233"/>
      <c r="G16" s="234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</row>
    <row r="17" spans="2:27" ht="15.75" thickBot="1" x14ac:dyDescent="0.3">
      <c r="B17" s="238" t="s">
        <v>11</v>
      </c>
      <c r="C17" s="239"/>
      <c r="D17" s="239"/>
      <c r="E17" s="239"/>
      <c r="F17" s="239"/>
      <c r="G17" s="240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U17" s="241"/>
      <c r="V17" s="242"/>
      <c r="W17" s="243"/>
      <c r="Y17" s="241"/>
      <c r="Z17" s="242"/>
      <c r="AA17" s="243"/>
    </row>
    <row r="18" spans="2:27" ht="15.75" thickBot="1" x14ac:dyDescent="0.3">
      <c r="B18" s="65" t="s">
        <v>0</v>
      </c>
      <c r="C18" s="39" t="s">
        <v>10</v>
      </c>
      <c r="D18" s="40" t="s">
        <v>9</v>
      </c>
      <c r="E18" s="40" t="s">
        <v>8</v>
      </c>
      <c r="F18" s="66" t="s">
        <v>7</v>
      </c>
      <c r="G18" s="67" t="s">
        <v>6</v>
      </c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U18" s="97"/>
      <c r="V18" s="67"/>
      <c r="W18" s="67"/>
      <c r="Y18" s="85"/>
      <c r="Z18" s="67"/>
      <c r="AA18" s="67"/>
    </row>
    <row r="19" spans="2:27" x14ac:dyDescent="0.25">
      <c r="B19" s="68">
        <v>2021</v>
      </c>
      <c r="C19" s="38">
        <v>126389.02</v>
      </c>
      <c r="D19" s="38">
        <v>104423.42</v>
      </c>
      <c r="E19" s="38">
        <v>66670.990000000005</v>
      </c>
      <c r="F19" s="41">
        <v>60287.839999999997</v>
      </c>
      <c r="G19" s="45">
        <v>56534.95</v>
      </c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U19" s="86"/>
      <c r="V19" s="107"/>
      <c r="W19" s="89"/>
      <c r="Y19" s="86"/>
      <c r="Z19" s="108"/>
      <c r="AA19" s="89"/>
    </row>
    <row r="20" spans="2:27" x14ac:dyDescent="0.25">
      <c r="B20" s="69">
        <v>2020</v>
      </c>
      <c r="C20" s="35">
        <v>149091.85</v>
      </c>
      <c r="D20" s="35">
        <v>73478.759999999995</v>
      </c>
      <c r="E20" s="35">
        <v>69381.429999999993</v>
      </c>
      <c r="F20" s="42">
        <v>37041.15</v>
      </c>
      <c r="G20" s="44">
        <v>61549.93</v>
      </c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U20" s="87"/>
      <c r="V20" s="82"/>
      <c r="W20" s="89"/>
      <c r="Y20" s="87"/>
      <c r="Z20" s="44"/>
      <c r="AA20" s="89"/>
    </row>
    <row r="21" spans="2:27" x14ac:dyDescent="0.25">
      <c r="B21" s="69">
        <v>2019</v>
      </c>
      <c r="C21" s="35">
        <v>172750.36</v>
      </c>
      <c r="D21" s="35">
        <v>78472.7</v>
      </c>
      <c r="E21" s="35">
        <v>48232.77</v>
      </c>
      <c r="F21" s="42">
        <v>39224.120000000003</v>
      </c>
      <c r="G21" s="44">
        <v>60661.120000000003</v>
      </c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U21" s="87"/>
      <c r="V21" s="82"/>
      <c r="W21" s="89"/>
      <c r="Y21" s="87"/>
      <c r="Z21" s="44"/>
      <c r="AA21" s="89"/>
    </row>
    <row r="22" spans="2:27" x14ac:dyDescent="0.25">
      <c r="B22" s="69">
        <v>2018</v>
      </c>
      <c r="C22" s="35">
        <v>223427.46</v>
      </c>
      <c r="D22" s="35">
        <v>86620.05</v>
      </c>
      <c r="E22" s="35">
        <v>56480.39</v>
      </c>
      <c r="F22" s="42">
        <v>47468.47</v>
      </c>
      <c r="G22" s="44">
        <v>62328.46</v>
      </c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U22" s="87"/>
      <c r="V22" s="82"/>
      <c r="W22" s="89"/>
      <c r="Y22" s="87"/>
      <c r="Z22" s="44"/>
      <c r="AA22" s="89"/>
    </row>
    <row r="23" spans="2:27" x14ac:dyDescent="0.25">
      <c r="B23" s="69">
        <v>2017</v>
      </c>
      <c r="C23" s="35">
        <v>112342.99</v>
      </c>
      <c r="D23" s="35">
        <v>55370.45</v>
      </c>
      <c r="E23" s="35">
        <v>42718.7</v>
      </c>
      <c r="F23" s="42">
        <v>34202.04</v>
      </c>
      <c r="G23" s="44">
        <v>52044.52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U23" s="87"/>
      <c r="V23" s="82"/>
      <c r="W23" s="89"/>
      <c r="Y23" s="87"/>
      <c r="Z23" s="44"/>
      <c r="AA23" s="89"/>
    </row>
    <row r="24" spans="2:27" ht="15.75" thickBot="1" x14ac:dyDescent="0.3">
      <c r="B24" s="70">
        <v>2016</v>
      </c>
      <c r="C24" s="36">
        <v>98172.800000000003</v>
      </c>
      <c r="D24" s="37">
        <v>55818.33</v>
      </c>
      <c r="E24" s="36">
        <v>40521.040000000001</v>
      </c>
      <c r="F24" s="43">
        <v>31637.83</v>
      </c>
      <c r="G24" s="34">
        <v>49879.12</v>
      </c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U24" s="88"/>
      <c r="V24" s="83"/>
      <c r="W24" s="90"/>
      <c r="Y24" s="88"/>
      <c r="Z24" s="109"/>
      <c r="AA24" s="89"/>
    </row>
    <row r="25" spans="2:27" ht="15.75" thickBot="1" x14ac:dyDescent="0.3">
      <c r="B25" s="62"/>
      <c r="C25" s="63"/>
      <c r="D25" s="63"/>
      <c r="E25" s="63"/>
      <c r="F25" s="63"/>
      <c r="G25" s="64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U25" s="113"/>
      <c r="V25" s="112"/>
      <c r="W25" s="111"/>
      <c r="Y25" s="113"/>
      <c r="Z25" s="112"/>
      <c r="AA25" s="110"/>
    </row>
    <row r="26" spans="2:27" x14ac:dyDescent="0.25">
      <c r="B26" s="71" t="s">
        <v>28</v>
      </c>
      <c r="C26" s="46">
        <f>AVERAGE(C19:C24)</f>
        <v>147029.07999999999</v>
      </c>
      <c r="D26" s="46">
        <f>AVERAGE(D19:D24)</f>
        <v>75697.285000000003</v>
      </c>
      <c r="E26" s="46">
        <f>AVERAGE(E19:E24)</f>
        <v>54000.886666666658</v>
      </c>
      <c r="F26" s="46">
        <f>AVERAGE(F19:F24)</f>
        <v>41643.575000000004</v>
      </c>
      <c r="G26" s="46">
        <f>AVERAGE(G19:G24)</f>
        <v>57166.35</v>
      </c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</row>
    <row r="27" spans="2:27" ht="15.75" thickBot="1" x14ac:dyDescent="0.3">
      <c r="B27" s="61" t="s">
        <v>13</v>
      </c>
      <c r="C27" s="47">
        <f>_xlfn.STDEV.S(C19:C24)</f>
        <v>45866.381464566817</v>
      </c>
      <c r="D27" s="47">
        <f>_xlfn.STDEV.S(D19:D24)</f>
        <v>18790.824792384974</v>
      </c>
      <c r="E27" s="47">
        <f>_xlfn.STDEV.S(E19:E24)</f>
        <v>12210.69810047353</v>
      </c>
      <c r="F27" s="47">
        <f>_xlfn.STDEV.S(F19:F24)</f>
        <v>10621.350890448422</v>
      </c>
      <c r="G27" s="47">
        <f>_xlfn.STDEV.S(G19:G24)</f>
        <v>5249.9923848173348</v>
      </c>
    </row>
    <row r="28" spans="2:27" ht="15.75" thickBot="1" x14ac:dyDescent="0.3"/>
    <row r="29" spans="2:27" ht="15.75" thickBot="1" x14ac:dyDescent="0.3">
      <c r="B29" s="72"/>
      <c r="C29" s="73"/>
      <c r="D29" s="73"/>
      <c r="E29" s="73"/>
      <c r="F29" s="73"/>
      <c r="G29" s="74"/>
    </row>
    <row r="30" spans="2:27" x14ac:dyDescent="0.25">
      <c r="B30" s="232" t="s">
        <v>15</v>
      </c>
      <c r="C30" s="233"/>
      <c r="D30" s="233"/>
      <c r="E30" s="233"/>
      <c r="F30" s="233"/>
      <c r="G30" s="234"/>
    </row>
    <row r="31" spans="2:27" ht="15.75" thickBot="1" x14ac:dyDescent="0.3">
      <c r="B31" s="50"/>
      <c r="C31" s="75" t="s">
        <v>1</v>
      </c>
      <c r="D31" s="75" t="s">
        <v>2</v>
      </c>
      <c r="E31" s="75" t="s">
        <v>3</v>
      </c>
      <c r="F31" s="75" t="s">
        <v>4</v>
      </c>
      <c r="G31" s="76" t="s">
        <v>5</v>
      </c>
    </row>
    <row r="32" spans="2:27" x14ac:dyDescent="0.25">
      <c r="B32" s="77" t="s">
        <v>28</v>
      </c>
      <c r="C32" s="46">
        <f>AVERAGE(C5:C10)</f>
        <v>9640.9316666666691</v>
      </c>
      <c r="D32" s="46">
        <f>AVERAGE(D5:D10)</f>
        <v>42068.198333333334</v>
      </c>
      <c r="E32" s="46">
        <f>AVERAGE(E5:E10)</f>
        <v>24492.455000000002</v>
      </c>
      <c r="F32" s="46">
        <f>AVERAGE(F5:F10)</f>
        <v>4527.0733333333337</v>
      </c>
      <c r="G32" s="78">
        <f>AVERAGE(G5:G10)</f>
        <v>12460.669999999998</v>
      </c>
    </row>
    <row r="33" spans="2:8" ht="15.75" thickBot="1" x14ac:dyDescent="0.3">
      <c r="B33" s="61" t="s">
        <v>13</v>
      </c>
      <c r="C33" s="47">
        <f>_xlfn.STDEV.S(C5:C10)</f>
        <v>4096.9111760906671</v>
      </c>
      <c r="D33" s="47">
        <f>_xlfn.STDEV.S(D5:D10)</f>
        <v>8926.2556575473773</v>
      </c>
      <c r="E33" s="47">
        <f>_xlfn.STDEV.S(E5:E10)</f>
        <v>10059.220336085191</v>
      </c>
      <c r="F33" s="47">
        <f>_xlfn.STDEV.S(F5:F10)</f>
        <v>1606.1632502416019</v>
      </c>
      <c r="G33" s="79">
        <f>_xlfn.STDEV.S(G5:G10)</f>
        <v>14432.61401024222</v>
      </c>
    </row>
    <row r="34" spans="2:8" ht="15.75" thickBot="1" x14ac:dyDescent="0.3">
      <c r="B34" s="80"/>
      <c r="C34" s="49"/>
      <c r="D34" s="49"/>
      <c r="E34" s="49"/>
      <c r="F34" s="49"/>
      <c r="G34" s="51"/>
    </row>
    <row r="35" spans="2:8" x14ac:dyDescent="0.25">
      <c r="B35" s="232" t="s">
        <v>14</v>
      </c>
      <c r="C35" s="233"/>
      <c r="D35" s="233"/>
      <c r="E35" s="233"/>
      <c r="F35" s="233"/>
      <c r="G35" s="234"/>
    </row>
    <row r="36" spans="2:8" ht="15.75" thickBot="1" x14ac:dyDescent="0.3">
      <c r="B36" s="77"/>
      <c r="C36" s="75" t="s">
        <v>10</v>
      </c>
      <c r="D36" s="75" t="s">
        <v>9</v>
      </c>
      <c r="E36" s="75" t="s">
        <v>8</v>
      </c>
      <c r="F36" s="75" t="s">
        <v>7</v>
      </c>
      <c r="G36" s="76" t="s">
        <v>6</v>
      </c>
    </row>
    <row r="37" spans="2:8" x14ac:dyDescent="0.25">
      <c r="B37" s="77" t="s">
        <v>28</v>
      </c>
      <c r="C37" s="46">
        <f>AVERAGE(C19:C24)</f>
        <v>147029.07999999999</v>
      </c>
      <c r="D37" s="46">
        <f>AVERAGE(D19:D24)</f>
        <v>75697.285000000003</v>
      </c>
      <c r="E37" s="46">
        <f>AVERAGE(E19:E24)</f>
        <v>54000.886666666658</v>
      </c>
      <c r="F37" s="46">
        <f>AVERAGE(F19:F24)</f>
        <v>41643.575000000004</v>
      </c>
      <c r="G37" s="78">
        <f>AVERAGE(G19:G24)</f>
        <v>57166.35</v>
      </c>
    </row>
    <row r="38" spans="2:8" ht="15.75" thickBot="1" x14ac:dyDescent="0.3">
      <c r="B38" s="61" t="s">
        <v>13</v>
      </c>
      <c r="C38" s="47">
        <f>_xlfn.STDEV.S(C19:C24)</f>
        <v>45866.381464566817</v>
      </c>
      <c r="D38" s="47">
        <f>_xlfn.STDEV.S(D19:D24)</f>
        <v>18790.824792384974</v>
      </c>
      <c r="E38" s="47">
        <f>_xlfn.STDEV.S(E19:E24)</f>
        <v>12210.69810047353</v>
      </c>
      <c r="F38" s="47">
        <f>_xlfn.STDEV.S(F19:F24)</f>
        <v>10621.350890448422</v>
      </c>
      <c r="G38" s="79">
        <f>_xlfn.STDEV.S(G19:G24)</f>
        <v>5249.9923848173348</v>
      </c>
    </row>
    <row r="39" spans="2:8" ht="15.75" thickBot="1" x14ac:dyDescent="0.3">
      <c r="B39" s="52"/>
      <c r="C39" s="53"/>
      <c r="D39" s="53"/>
      <c r="E39" s="53"/>
      <c r="F39" s="53"/>
      <c r="G39" s="54"/>
    </row>
    <row r="41" spans="2:8" ht="15.75" thickBot="1" x14ac:dyDescent="0.3"/>
    <row r="42" spans="2:8" ht="15.75" thickBot="1" x14ac:dyDescent="0.3">
      <c r="B42" s="241" t="s">
        <v>17</v>
      </c>
      <c r="C42" s="242"/>
      <c r="D42" s="242"/>
      <c r="E42" s="242"/>
      <c r="F42" s="242"/>
      <c r="G42" s="242"/>
      <c r="H42" s="243"/>
    </row>
    <row r="43" spans="2:8" ht="15.75" thickBot="1" x14ac:dyDescent="0.3">
      <c r="B43" s="147"/>
      <c r="C43" s="152"/>
      <c r="D43" s="132" t="s">
        <v>1</v>
      </c>
      <c r="E43" s="40" t="s">
        <v>2</v>
      </c>
      <c r="F43" s="40" t="s">
        <v>3</v>
      </c>
      <c r="G43" s="40" t="s">
        <v>4</v>
      </c>
      <c r="H43" s="56" t="s">
        <v>5</v>
      </c>
    </row>
    <row r="44" spans="2:8" x14ac:dyDescent="0.25">
      <c r="B44" s="244" t="s">
        <v>16</v>
      </c>
      <c r="C44" s="146" t="s">
        <v>28</v>
      </c>
      <c r="D44" s="150">
        <f>AVERAGE(C5:C10)</f>
        <v>9640.9316666666691</v>
      </c>
      <c r="E44" s="149">
        <f>AVERAGE(D5:D10)</f>
        <v>42068.198333333334</v>
      </c>
      <c r="F44" s="149">
        <f>AVERAGE(E5:E10)</f>
        <v>24492.455000000002</v>
      </c>
      <c r="G44" s="149">
        <f>AVERAGE(F5:F10)</f>
        <v>4527.0733333333337</v>
      </c>
      <c r="H44" s="150">
        <f>AVERAGE(G5:G10)</f>
        <v>12460.669999999998</v>
      </c>
    </row>
    <row r="45" spans="2:8" ht="15.75" thickBot="1" x14ac:dyDescent="0.3">
      <c r="B45" s="245"/>
      <c r="C45" s="92" t="s">
        <v>13</v>
      </c>
      <c r="D45" s="101">
        <f>_xlfn.STDEV.S(C5:C10)</f>
        <v>4096.9111760906671</v>
      </c>
      <c r="E45" s="90">
        <f>_xlfn.STDEV.S(D5:D10)</f>
        <v>8926.2556575473773</v>
      </c>
      <c r="F45" s="90">
        <f>_xlfn.STDEV.S(E5:E10)</f>
        <v>10059.220336085191</v>
      </c>
      <c r="G45" s="90">
        <f>_xlfn.STDEV.S(F5:F10)</f>
        <v>1606.1632502416019</v>
      </c>
      <c r="H45" s="101">
        <f>_xlfn.STDEV.S(G5:G10)</f>
        <v>14432.61401024222</v>
      </c>
    </row>
    <row r="46" spans="2:8" ht="15.75" thickBot="1" x14ac:dyDescent="0.3">
      <c r="B46" s="147"/>
      <c r="C46" s="131"/>
      <c r="D46" s="153"/>
      <c r="E46" s="153"/>
      <c r="F46" s="153"/>
      <c r="G46" s="153"/>
      <c r="H46" s="154"/>
    </row>
    <row r="47" spans="2:8" ht="15.75" thickBot="1" x14ac:dyDescent="0.3">
      <c r="B47" s="147"/>
      <c r="C47" s="67"/>
      <c r="D47" s="151" t="s">
        <v>10</v>
      </c>
      <c r="E47" s="75" t="s">
        <v>9</v>
      </c>
      <c r="F47" s="75" t="s">
        <v>8</v>
      </c>
      <c r="G47" s="75" t="s">
        <v>7</v>
      </c>
      <c r="H47" s="76" t="s">
        <v>6</v>
      </c>
    </row>
    <row r="48" spans="2:8" x14ac:dyDescent="0.25">
      <c r="B48" s="246" t="s">
        <v>25</v>
      </c>
      <c r="C48" s="148" t="s">
        <v>28</v>
      </c>
      <c r="D48" s="150">
        <f>AVERAGE(C19:C24)</f>
        <v>147029.07999999999</v>
      </c>
      <c r="E48" s="149">
        <f>AVERAGE(D19:D24)</f>
        <v>75697.285000000003</v>
      </c>
      <c r="F48" s="149">
        <f>AVERAGE(E19:E24)</f>
        <v>54000.886666666658</v>
      </c>
      <c r="G48" s="149">
        <f>AVERAGE(F19:F24)</f>
        <v>41643.575000000004</v>
      </c>
      <c r="H48" s="150">
        <f>AVERAGE(G19:G24)</f>
        <v>57166.35</v>
      </c>
    </row>
    <row r="49" spans="2:8" ht="15.75" thickBot="1" x14ac:dyDescent="0.3">
      <c r="B49" s="247"/>
      <c r="C49" s="92" t="s">
        <v>13</v>
      </c>
      <c r="D49" s="101">
        <f>_xlfn.STDEV.S(C19:C24)</f>
        <v>45866.381464566817</v>
      </c>
      <c r="E49" s="90">
        <f>_xlfn.STDEV.S(D19:D24)</f>
        <v>18790.824792384974</v>
      </c>
      <c r="F49" s="90">
        <f>_xlfn.STDEV.S(E19:E24)</f>
        <v>12210.69810047353</v>
      </c>
      <c r="G49" s="90">
        <f>_xlfn.STDEV.S(F19:F24)</f>
        <v>10621.350890448422</v>
      </c>
      <c r="H49" s="101">
        <f>_xlfn.STDEV.S(G19:G24)</f>
        <v>5249.9923848173348</v>
      </c>
    </row>
  </sheetData>
  <sortState xmlns:xlrd2="http://schemas.microsoft.com/office/spreadsheetml/2017/richdata2" ref="Y19:AA24">
    <sortCondition ref="Y19:Y24"/>
  </sortState>
  <mergeCells count="13">
    <mergeCell ref="Y17:AA17"/>
    <mergeCell ref="U4:W4"/>
    <mergeCell ref="Y4:AA4"/>
    <mergeCell ref="B44:B45"/>
    <mergeCell ref="B48:B49"/>
    <mergeCell ref="B35:G35"/>
    <mergeCell ref="B42:H42"/>
    <mergeCell ref="U17:W17"/>
    <mergeCell ref="B2:G2"/>
    <mergeCell ref="B3:G3"/>
    <mergeCell ref="B16:G16"/>
    <mergeCell ref="B17:G17"/>
    <mergeCell ref="B30:G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2611-E804-48FD-A6CC-36030E342AD8}">
  <dimension ref="A1:I18"/>
  <sheetViews>
    <sheetView workbookViewId="0">
      <selection activeCell="B5" sqref="B5"/>
    </sheetView>
  </sheetViews>
  <sheetFormatPr defaultRowHeight="15" x14ac:dyDescent="0.25"/>
  <cols>
    <col min="1" max="1" width="20.5703125" customWidth="1"/>
    <col min="2" max="2" width="14.42578125" customWidth="1"/>
    <col min="6" max="6" width="17.4257812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0.93418338899573505</v>
      </c>
    </row>
    <row r="5" spans="1:9" x14ac:dyDescent="0.25">
      <c r="A5" s="93" t="s">
        <v>44</v>
      </c>
      <c r="B5" s="93">
        <v>0.87269860427555679</v>
      </c>
    </row>
    <row r="6" spans="1:9" x14ac:dyDescent="0.25">
      <c r="A6" s="93" t="s">
        <v>45</v>
      </c>
      <c r="B6" s="93">
        <v>0.84087325534444601</v>
      </c>
    </row>
    <row r="7" spans="1:9" x14ac:dyDescent="0.25">
      <c r="A7" s="93" t="s">
        <v>46</v>
      </c>
      <c r="B7" s="93">
        <v>3860.1928811704347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408610119.88619441</v>
      </c>
      <c r="D12" s="93">
        <v>408610119.88619441</v>
      </c>
      <c r="E12" s="93">
        <v>27.421493670488946</v>
      </c>
      <c r="F12" s="93">
        <v>6.3551863633912022E-3</v>
      </c>
    </row>
    <row r="13" spans="1:9" x14ac:dyDescent="0.25">
      <c r="A13" s="93" t="s">
        <v>50</v>
      </c>
      <c r="B13" s="93">
        <v>4</v>
      </c>
      <c r="C13" s="93">
        <v>59604356.319355607</v>
      </c>
      <c r="D13" s="93">
        <v>14901089.079838902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468214476.20555001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30941.447808293804</v>
      </c>
      <c r="C17" s="93">
        <v>4606.5160425651156</v>
      </c>
      <c r="D17" s="93">
        <v>6.7168870188204561</v>
      </c>
      <c r="E17" s="93">
        <v>2.5578982850569861E-3</v>
      </c>
      <c r="F17" s="93">
        <v>18151.708889898779</v>
      </c>
      <c r="G17" s="93">
        <v>43731.186726688829</v>
      </c>
      <c r="H17" s="93">
        <v>18151.708889898779</v>
      </c>
      <c r="I17" s="93">
        <v>43731.186726688829</v>
      </c>
    </row>
    <row r="18" spans="1:9" ht="15.75" thickBot="1" x14ac:dyDescent="0.3">
      <c r="A18" s="94" t="s">
        <v>19</v>
      </c>
      <c r="B18" s="94">
        <v>-0.35835375945427483</v>
      </c>
      <c r="C18" s="94">
        <v>6.8433131101867412E-2</v>
      </c>
      <c r="D18" s="94">
        <v>-5.2365536061888021</v>
      </c>
      <c r="E18" s="94">
        <v>6.3551863633912022E-3</v>
      </c>
      <c r="F18" s="94">
        <v>-0.54835459133541353</v>
      </c>
      <c r="G18" s="94">
        <v>-0.16835292757313619</v>
      </c>
      <c r="H18" s="94">
        <v>-0.54835459133541353</v>
      </c>
      <c r="I18" s="94">
        <v>-0.16835292757313619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06C9-C884-43AF-B8D3-017C23C4F3F5}">
  <dimension ref="A1:I18"/>
  <sheetViews>
    <sheetView workbookViewId="0">
      <selection activeCell="B5" sqref="B5"/>
    </sheetView>
  </sheetViews>
  <sheetFormatPr defaultRowHeight="15" x14ac:dyDescent="0.25"/>
  <cols>
    <col min="1" max="1" width="21.85546875" customWidth="1"/>
    <col min="2" max="2" width="17.140625" customWidth="1"/>
    <col min="6" max="6" width="18.8554687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0.46697513323116768</v>
      </c>
    </row>
    <row r="5" spans="1:9" x14ac:dyDescent="0.25">
      <c r="A5" s="93" t="s">
        <v>44</v>
      </c>
      <c r="B5" s="93">
        <v>0.21806577505626681</v>
      </c>
    </row>
    <row r="6" spans="1:9" x14ac:dyDescent="0.25">
      <c r="A6" s="93" t="s">
        <v>45</v>
      </c>
      <c r="B6" s="93">
        <v>2.2582218820333511E-2</v>
      </c>
    </row>
    <row r="7" spans="1:9" x14ac:dyDescent="0.25">
      <c r="A7" s="93" t="s">
        <v>46</v>
      </c>
      <c r="B7" s="93">
        <v>6052.2143048328971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40860706.701437503</v>
      </c>
      <c r="D12" s="93">
        <v>40860706.701437503</v>
      </c>
      <c r="E12" s="93">
        <v>1.1155197872146267</v>
      </c>
      <c r="F12" s="93">
        <v>0.35045294733327764</v>
      </c>
    </row>
    <row r="13" spans="1:9" x14ac:dyDescent="0.25">
      <c r="A13" s="93" t="s">
        <v>50</v>
      </c>
      <c r="B13" s="93">
        <v>4</v>
      </c>
      <c r="C13" s="93">
        <v>146517191.96649581</v>
      </c>
      <c r="D13" s="93">
        <v>36629297.991623953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187377898.66793332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9555.8748616340381</v>
      </c>
      <c r="C17" s="93">
        <v>12845.855344621941</v>
      </c>
      <c r="D17" s="93">
        <v>0.74388778366827168</v>
      </c>
      <c r="E17" s="93">
        <v>0.49826687256391033</v>
      </c>
      <c r="F17" s="93">
        <v>-26109.937332020461</v>
      </c>
      <c r="G17" s="93">
        <v>45221.687055288538</v>
      </c>
      <c r="H17" s="93">
        <v>-26109.937332020461</v>
      </c>
      <c r="I17" s="93">
        <v>45221.687055288538</v>
      </c>
    </row>
    <row r="18" spans="1:9" ht="15.75" thickBot="1" x14ac:dyDescent="0.3">
      <c r="A18" s="94" t="s">
        <v>19</v>
      </c>
      <c r="B18" s="94">
        <v>-0.37568129626891822</v>
      </c>
      <c r="C18" s="94">
        <v>0.3556975997871259</v>
      </c>
      <c r="D18" s="94">
        <v>-1.0561817017988087</v>
      </c>
      <c r="E18" s="94">
        <v>0.35045294733327725</v>
      </c>
      <c r="F18" s="94">
        <v>-1.3632561561284877</v>
      </c>
      <c r="G18" s="94">
        <v>0.61189356359065117</v>
      </c>
      <c r="H18" s="94">
        <v>-1.3632561561284877</v>
      </c>
      <c r="I18" s="94">
        <v>0.61189356359065117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9B5D-F599-452C-9C1C-B125FA3058FF}">
  <dimension ref="A1:I18"/>
  <sheetViews>
    <sheetView workbookViewId="0">
      <selection activeCell="B5" sqref="B5"/>
    </sheetView>
  </sheetViews>
  <sheetFormatPr defaultRowHeight="15" x14ac:dyDescent="0.25"/>
  <cols>
    <col min="1" max="1" width="18.140625" customWidth="1"/>
    <col min="2" max="2" width="18" customWidth="1"/>
    <col min="6" max="6" width="18.570312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0.1991013789440032</v>
      </c>
    </row>
    <row r="5" spans="1:9" x14ac:dyDescent="0.25">
      <c r="A5" s="93" t="s">
        <v>44</v>
      </c>
      <c r="B5" s="93">
        <v>3.9641359097403558E-2</v>
      </c>
    </row>
    <row r="6" spans="1:9" x14ac:dyDescent="0.25">
      <c r="A6" s="93" t="s">
        <v>45</v>
      </c>
      <c r="B6" s="93">
        <v>-0.20044830112824555</v>
      </c>
    </row>
    <row r="7" spans="1:9" x14ac:dyDescent="0.25">
      <c r="A7" s="93" t="s">
        <v>46</v>
      </c>
      <c r="B7" s="93">
        <v>2879.3159614978654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1368843.2801878266</v>
      </c>
      <c r="D12" s="93">
        <v>1368843.2801878266</v>
      </c>
      <c r="E12" s="93">
        <v>0.1651106468314649</v>
      </c>
      <c r="F12" s="93">
        <v>0.70529425621374897</v>
      </c>
    </row>
    <row r="13" spans="1:9" x14ac:dyDescent="0.25">
      <c r="A13" s="93" t="s">
        <v>50</v>
      </c>
      <c r="B13" s="93">
        <v>4</v>
      </c>
      <c r="C13" s="93">
        <v>33161841.624545511</v>
      </c>
      <c r="D13" s="93">
        <v>8290460.4061363777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34530684.904733337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2872.9605316109182</v>
      </c>
      <c r="C17" s="93">
        <v>9048.4114666729492</v>
      </c>
      <c r="D17" s="93">
        <v>0.31750993444458048</v>
      </c>
      <c r="E17" s="93">
        <v>0.76674008019858308</v>
      </c>
      <c r="F17" s="93">
        <v>-22249.457194848779</v>
      </c>
      <c r="G17" s="93">
        <v>27995.378258070617</v>
      </c>
      <c r="H17" s="93">
        <v>-22249.457194848779</v>
      </c>
      <c r="I17" s="93">
        <v>27995.378258070617</v>
      </c>
    </row>
    <row r="18" spans="1:9" ht="15.75" thickBot="1" x14ac:dyDescent="0.3">
      <c r="A18" s="94" t="s">
        <v>19</v>
      </c>
      <c r="B18" s="94">
        <v>-0.18234584452291222</v>
      </c>
      <c r="C18" s="94">
        <v>0.44875399847381986</v>
      </c>
      <c r="D18" s="94">
        <v>-0.40633809424107048</v>
      </c>
      <c r="E18" s="94">
        <v>0.70529425621374886</v>
      </c>
      <c r="F18" s="94">
        <v>-1.4282866870234874</v>
      </c>
      <c r="G18" s="94">
        <v>1.0635949979776629</v>
      </c>
      <c r="H18" s="94">
        <v>-1.4282866870234874</v>
      </c>
      <c r="I18" s="94">
        <v>1.0635949979776629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8CCD-00B2-4312-9C28-DEA012384910}">
  <dimension ref="A1:I18"/>
  <sheetViews>
    <sheetView workbookViewId="0">
      <selection activeCell="B5" sqref="B5"/>
    </sheetView>
  </sheetViews>
  <sheetFormatPr defaultRowHeight="15" x14ac:dyDescent="0.25"/>
  <cols>
    <col min="1" max="1" width="17.5703125" customWidth="1"/>
    <col min="2" max="2" width="20.42578125" customWidth="1"/>
    <col min="6" max="6" width="20.8554687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0.12425085512919991</v>
      </c>
    </row>
    <row r="5" spans="1:9" x14ac:dyDescent="0.25">
      <c r="A5" s="93" t="s">
        <v>44</v>
      </c>
      <c r="B5" s="93">
        <v>1.5438275000337424E-2</v>
      </c>
    </row>
    <row r="6" spans="1:9" x14ac:dyDescent="0.25">
      <c r="A6" s="93" t="s">
        <v>45</v>
      </c>
      <c r="B6" s="93">
        <v>-0.23070215624957821</v>
      </c>
    </row>
    <row r="7" spans="1:9" x14ac:dyDescent="0.25">
      <c r="A7" s="93" t="s">
        <v>46</v>
      </c>
      <c r="B7" s="93">
        <v>2896.0444635416916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526049.08109138906</v>
      </c>
      <c r="D12" s="93">
        <v>526049.08109138906</v>
      </c>
      <c r="E12" s="93">
        <v>6.2721410383255419E-2</v>
      </c>
      <c r="F12" s="93">
        <v>0.81458282674145599</v>
      </c>
    </row>
    <row r="13" spans="1:9" x14ac:dyDescent="0.25">
      <c r="A13" s="93" t="s">
        <v>50</v>
      </c>
      <c r="B13" s="93">
        <v>4</v>
      </c>
      <c r="C13" s="93">
        <v>33548294.139241941</v>
      </c>
      <c r="D13" s="93">
        <v>8387073.5348104853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34074343.22033333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1231.2821315290012</v>
      </c>
      <c r="C17" s="93">
        <v>8489.1592403490813</v>
      </c>
      <c r="D17" s="93">
        <v>0.14504170515222539</v>
      </c>
      <c r="E17" s="93">
        <v>0.89169286191124131</v>
      </c>
      <c r="F17" s="93">
        <v>-22338.402488582822</v>
      </c>
      <c r="G17" s="93">
        <v>24800.966751640826</v>
      </c>
      <c r="H17" s="93">
        <v>-22338.402488582822</v>
      </c>
      <c r="I17" s="93">
        <v>24800.966751640826</v>
      </c>
    </row>
    <row r="18" spans="1:9" ht="15.75" thickBot="1" x14ac:dyDescent="0.3">
      <c r="A18" s="94" t="s">
        <v>19</v>
      </c>
      <c r="B18" s="94">
        <v>-9.2425031979195285E-2</v>
      </c>
      <c r="C18" s="94">
        <v>0.36904701909022614</v>
      </c>
      <c r="D18" s="94">
        <v>-0.25044242927917765</v>
      </c>
      <c r="E18" s="94">
        <v>0.81458282674145532</v>
      </c>
      <c r="F18" s="94">
        <v>-1.1170638217200903</v>
      </c>
      <c r="G18" s="94">
        <v>0.93221375776169979</v>
      </c>
      <c r="H18" s="94">
        <v>-1.1170638217200903</v>
      </c>
      <c r="I18" s="94">
        <v>0.93221375776169979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9105-DAE0-4D9A-A94A-2B2E619ED0E6}">
  <dimension ref="A1:I18"/>
  <sheetViews>
    <sheetView tabSelected="1" workbookViewId="0">
      <selection activeCell="B5" sqref="B5"/>
    </sheetView>
  </sheetViews>
  <sheetFormatPr defaultRowHeight="15" x14ac:dyDescent="0.25"/>
  <cols>
    <col min="1" max="1" width="21.7109375" customWidth="1"/>
    <col min="2" max="2" width="17" customWidth="1"/>
    <col min="5" max="5" width="13.85546875" customWidth="1"/>
    <col min="6" max="6" width="21.4257812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0.68011142833402971</v>
      </c>
    </row>
    <row r="5" spans="1:9" x14ac:dyDescent="0.25">
      <c r="A5" s="93" t="s">
        <v>44</v>
      </c>
      <c r="B5" s="93">
        <v>0.462551554950554</v>
      </c>
    </row>
    <row r="6" spans="1:9" x14ac:dyDescent="0.25">
      <c r="A6" s="93" t="s">
        <v>45</v>
      </c>
      <c r="B6" s="93">
        <v>0.32818944368819247</v>
      </c>
    </row>
    <row r="7" spans="1:9" x14ac:dyDescent="0.25">
      <c r="A7" s="93" t="s">
        <v>46</v>
      </c>
      <c r="B7" s="93">
        <v>2676.4241403868932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24660007.405167118</v>
      </c>
      <c r="D12" s="93">
        <v>24660007.405167118</v>
      </c>
      <c r="E12" s="93">
        <v>3.4425743284679049</v>
      </c>
      <c r="F12" s="93">
        <v>0.13712615685672924</v>
      </c>
    </row>
    <row r="13" spans="1:9" x14ac:dyDescent="0.25">
      <c r="A13" s="93" t="s">
        <v>50</v>
      </c>
      <c r="B13" s="93">
        <v>4</v>
      </c>
      <c r="C13" s="93">
        <v>28652984.716982879</v>
      </c>
      <c r="D13" s="93">
        <v>7163246.1792457197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53312992.122149996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3405.2597309899593</v>
      </c>
      <c r="C17" s="93">
        <v>3795.6385088784905</v>
      </c>
      <c r="D17" s="93">
        <v>0.89715069625956623</v>
      </c>
      <c r="E17" s="93">
        <v>0.42035499738085752</v>
      </c>
      <c r="F17" s="93">
        <v>-7133.1222280859765</v>
      </c>
      <c r="G17" s="93">
        <v>13943.641690065895</v>
      </c>
      <c r="H17" s="93">
        <v>-7133.1222280859765</v>
      </c>
      <c r="I17" s="93">
        <v>13943.641690065895</v>
      </c>
    </row>
    <row r="18" spans="1:9" ht="15.75" thickBot="1" x14ac:dyDescent="0.3">
      <c r="A18" s="94" t="s">
        <v>19</v>
      </c>
      <c r="B18" s="94">
        <v>-0.31810687200992749</v>
      </c>
      <c r="C18" s="94">
        <v>0.17144759140313487</v>
      </c>
      <c r="D18" s="94">
        <v>-1.8554175617547404</v>
      </c>
      <c r="E18" s="94">
        <v>0.13712615685672924</v>
      </c>
      <c r="F18" s="94">
        <v>-0.79412169795911258</v>
      </c>
      <c r="G18" s="94">
        <v>0.15790795393925761</v>
      </c>
      <c r="H18" s="94">
        <v>-0.79412169795911258</v>
      </c>
      <c r="I18" s="94">
        <v>0.15790795393925761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A0AA-29DA-4AD9-AE88-DEF421F54EFB}">
  <dimension ref="B1:Y61"/>
  <sheetViews>
    <sheetView workbookViewId="0">
      <selection activeCell="F2" sqref="F2"/>
    </sheetView>
  </sheetViews>
  <sheetFormatPr defaultRowHeight="15" x14ac:dyDescent="0.25"/>
  <cols>
    <col min="2" max="2" width="16.5703125" customWidth="1"/>
    <col min="3" max="3" width="31.140625" customWidth="1"/>
    <col min="4" max="4" width="10.7109375" hidden="1" customWidth="1"/>
    <col min="5" max="5" width="13.42578125" customWidth="1"/>
    <col min="6" max="6" width="10.140625" customWidth="1"/>
    <col min="7" max="7" width="16" customWidth="1"/>
    <col min="8" max="8" width="32.7109375" customWidth="1"/>
    <col min="9" max="9" width="17.28515625" hidden="1" customWidth="1"/>
    <col min="10" max="10" width="11.140625" customWidth="1"/>
    <col min="12" max="12" width="11.42578125" customWidth="1"/>
    <col min="13" max="13" width="27.85546875" customWidth="1"/>
    <col min="14" max="14" width="0" hidden="1" customWidth="1"/>
    <col min="15" max="15" width="13.28515625" customWidth="1"/>
    <col min="17" max="17" width="10.85546875" customWidth="1"/>
    <col min="18" max="18" width="28.140625" customWidth="1"/>
    <col min="19" max="19" width="10.85546875" hidden="1" customWidth="1"/>
    <col min="20" max="20" width="11.7109375" customWidth="1"/>
    <col min="22" max="22" width="10.28515625" customWidth="1"/>
    <col min="23" max="23" width="24.140625" customWidth="1"/>
    <col min="24" max="24" width="0" hidden="1" customWidth="1"/>
    <col min="25" max="25" width="11.140625" customWidth="1"/>
  </cols>
  <sheetData>
    <row r="1" spans="2:25" ht="15.75" thickBot="1" x14ac:dyDescent="0.3"/>
    <row r="2" spans="2:25" ht="15.75" thickBot="1" x14ac:dyDescent="0.3">
      <c r="B2" s="250" t="s">
        <v>68</v>
      </c>
      <c r="C2" s="249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2:25" ht="15.75" thickBot="1" x14ac:dyDescent="0.3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2:25" ht="15.75" thickBot="1" x14ac:dyDescent="0.3">
      <c r="B4" s="241" t="s">
        <v>69</v>
      </c>
      <c r="C4" s="242"/>
      <c r="D4" s="242"/>
      <c r="E4" s="243"/>
      <c r="F4" s="48"/>
      <c r="G4" s="241" t="s">
        <v>71</v>
      </c>
      <c r="H4" s="242"/>
      <c r="I4" s="242"/>
      <c r="J4" s="243"/>
      <c r="K4" s="48"/>
      <c r="L4" s="241" t="s">
        <v>73</v>
      </c>
      <c r="M4" s="242"/>
      <c r="N4" s="242"/>
      <c r="O4" s="243"/>
      <c r="P4" s="48"/>
      <c r="Q4" s="241" t="s">
        <v>75</v>
      </c>
      <c r="R4" s="242"/>
      <c r="S4" s="242"/>
      <c r="T4" s="243"/>
      <c r="U4" s="48"/>
      <c r="V4" s="241" t="s">
        <v>77</v>
      </c>
      <c r="W4" s="242"/>
      <c r="X4" s="242"/>
      <c r="Y4" s="243"/>
    </row>
    <row r="5" spans="2:25" ht="15.75" thickBot="1" x14ac:dyDescent="0.3">
      <c r="B5" s="67" t="s">
        <v>29</v>
      </c>
      <c r="C5" s="67" t="s">
        <v>31</v>
      </c>
      <c r="D5" s="67" t="s">
        <v>65</v>
      </c>
      <c r="E5" s="67" t="s">
        <v>30</v>
      </c>
      <c r="F5" s="48"/>
      <c r="G5" s="67" t="s">
        <v>29</v>
      </c>
      <c r="H5" s="120" t="s">
        <v>32</v>
      </c>
      <c r="I5" s="67" t="s">
        <v>65</v>
      </c>
      <c r="J5" s="67" t="s">
        <v>30</v>
      </c>
      <c r="K5" s="48"/>
      <c r="L5" s="67" t="s">
        <v>29</v>
      </c>
      <c r="M5" s="120" t="s">
        <v>33</v>
      </c>
      <c r="N5" s="67" t="s">
        <v>65</v>
      </c>
      <c r="O5" s="67" t="s">
        <v>30</v>
      </c>
      <c r="P5" s="48"/>
      <c r="Q5" s="119" t="s">
        <v>29</v>
      </c>
      <c r="R5" s="67" t="s">
        <v>34</v>
      </c>
      <c r="S5" s="121" t="s">
        <v>65</v>
      </c>
      <c r="T5" s="67" t="s">
        <v>30</v>
      </c>
      <c r="U5" s="48"/>
      <c r="V5" s="119" t="s">
        <v>29</v>
      </c>
      <c r="W5" s="67" t="s">
        <v>35</v>
      </c>
      <c r="X5" s="121" t="s">
        <v>65</v>
      </c>
      <c r="Y5" s="67" t="s">
        <v>30</v>
      </c>
    </row>
    <row r="6" spans="2:25" x14ac:dyDescent="0.25">
      <c r="B6" s="130">
        <v>2016</v>
      </c>
      <c r="C6" s="81">
        <v>4392.83</v>
      </c>
      <c r="D6" s="81"/>
      <c r="E6" s="89">
        <v>100</v>
      </c>
      <c r="F6" s="84"/>
      <c r="G6" s="118">
        <v>2016</v>
      </c>
      <c r="H6" s="98">
        <v>26720.93</v>
      </c>
      <c r="I6" s="81"/>
      <c r="J6" s="89">
        <v>100</v>
      </c>
      <c r="K6" s="48"/>
      <c r="L6" s="118">
        <v>2016</v>
      </c>
      <c r="M6" s="98">
        <v>6087.51</v>
      </c>
      <c r="N6" s="81"/>
      <c r="O6" s="89">
        <v>100</v>
      </c>
      <c r="P6" s="48"/>
      <c r="Q6" s="86">
        <v>2016</v>
      </c>
      <c r="R6" s="81">
        <v>2838.11</v>
      </c>
      <c r="S6" s="98"/>
      <c r="T6" s="89">
        <v>100</v>
      </c>
      <c r="U6" s="48"/>
      <c r="V6" s="86">
        <v>2016</v>
      </c>
      <c r="W6" s="105">
        <v>748.98</v>
      </c>
      <c r="X6" s="102"/>
      <c r="Y6" s="89">
        <v>100</v>
      </c>
    </row>
    <row r="7" spans="2:25" x14ac:dyDescent="0.25">
      <c r="B7" s="91">
        <v>2017</v>
      </c>
      <c r="C7" s="82">
        <v>5885.66</v>
      </c>
      <c r="D7" s="82">
        <f>C7/C6</f>
        <v>1.3398333192953062</v>
      </c>
      <c r="E7" s="89">
        <f>D7*100</f>
        <v>133.98333192953064</v>
      </c>
      <c r="F7" s="84"/>
      <c r="G7" s="91">
        <v>2017</v>
      </c>
      <c r="H7" s="99">
        <v>42551.54</v>
      </c>
      <c r="I7" s="82">
        <f>H7/H6</f>
        <v>1.5924423289159473</v>
      </c>
      <c r="J7" s="89">
        <f>I7*100</f>
        <v>159.24423289159472</v>
      </c>
      <c r="K7" s="48"/>
      <c r="L7" s="91">
        <v>2017</v>
      </c>
      <c r="M7" s="99">
        <v>21280.48</v>
      </c>
      <c r="N7" s="82">
        <f>M7/M6</f>
        <v>3.4957609925897448</v>
      </c>
      <c r="O7" s="89">
        <f>N7*100</f>
        <v>349.57609925897447</v>
      </c>
      <c r="P7" s="48"/>
      <c r="Q7" s="87">
        <v>2017</v>
      </c>
      <c r="R7" s="82">
        <v>3578.61</v>
      </c>
      <c r="S7" s="99">
        <f>R7/R6</f>
        <v>1.2609130724320059</v>
      </c>
      <c r="T7" s="89">
        <f>S7*100</f>
        <v>126.09130724320059</v>
      </c>
      <c r="U7" s="48"/>
      <c r="V7" s="87">
        <v>2017</v>
      </c>
      <c r="W7" s="82">
        <v>2018.56</v>
      </c>
      <c r="X7" s="103">
        <f>W7/W6</f>
        <v>2.6950786402841196</v>
      </c>
      <c r="Y7" s="89">
        <f>X7*100</f>
        <v>269.50786402841197</v>
      </c>
    </row>
    <row r="8" spans="2:25" x14ac:dyDescent="0.25">
      <c r="B8" s="91">
        <v>2018</v>
      </c>
      <c r="C8" s="82">
        <v>8606.9699999999993</v>
      </c>
      <c r="D8" s="82">
        <f>C8/C7</f>
        <v>1.462362759656521</v>
      </c>
      <c r="E8" s="89">
        <f>D8*100</f>
        <v>146.23627596565208</v>
      </c>
      <c r="F8" s="84"/>
      <c r="G8" s="91">
        <v>2018</v>
      </c>
      <c r="H8" s="99">
        <v>54062.51</v>
      </c>
      <c r="I8" s="82">
        <f>H8/H7</f>
        <v>1.270518293814983</v>
      </c>
      <c r="J8" s="89">
        <f>I8*100</f>
        <v>127.05182938149831</v>
      </c>
      <c r="K8" s="48"/>
      <c r="L8" s="91">
        <v>2018</v>
      </c>
      <c r="M8" s="99">
        <v>34248.639999999999</v>
      </c>
      <c r="N8" s="82">
        <f>M8/M7</f>
        <v>1.6093922693473079</v>
      </c>
      <c r="O8" s="89">
        <f>N8*100</f>
        <v>160.93922693473078</v>
      </c>
      <c r="P8" s="48"/>
      <c r="Q8" s="87">
        <v>2018</v>
      </c>
      <c r="R8" s="82">
        <v>3825.38</v>
      </c>
      <c r="S8" s="99">
        <f>R8/R7</f>
        <v>1.0689569413822686</v>
      </c>
      <c r="T8" s="89">
        <f>S8*100</f>
        <v>106.89569413822686</v>
      </c>
      <c r="U8" s="48"/>
      <c r="V8" s="87">
        <v>2018</v>
      </c>
      <c r="W8" s="82">
        <v>2626.8</v>
      </c>
      <c r="X8" s="103">
        <f>W8/W7</f>
        <v>1.3013237159162969</v>
      </c>
      <c r="Y8" s="89">
        <f>X8*100</f>
        <v>130.13237159162969</v>
      </c>
    </row>
    <row r="9" spans="2:25" x14ac:dyDescent="0.25">
      <c r="B9" s="91">
        <v>2019</v>
      </c>
      <c r="C9" s="82">
        <v>11224.16</v>
      </c>
      <c r="D9" s="82">
        <f>C9/C8</f>
        <v>1.304077974014084</v>
      </c>
      <c r="E9" s="89">
        <f>D9*100</f>
        <v>130.4077974014084</v>
      </c>
      <c r="F9" s="84"/>
      <c r="G9" s="91">
        <v>2019</v>
      </c>
      <c r="H9" s="99">
        <v>46291.63</v>
      </c>
      <c r="I9" s="82">
        <f>H9/H8</f>
        <v>0.85626120577827403</v>
      </c>
      <c r="J9" s="89">
        <f>I9*100</f>
        <v>85.626120577827407</v>
      </c>
      <c r="K9" s="48"/>
      <c r="L9" s="91">
        <v>2019</v>
      </c>
      <c r="M9" s="99">
        <v>29789.439999999999</v>
      </c>
      <c r="N9" s="82">
        <f>M9/M8</f>
        <v>0.86979920954525491</v>
      </c>
      <c r="O9" s="89">
        <f>N9*100</f>
        <v>86.979920954525497</v>
      </c>
      <c r="P9" s="48"/>
      <c r="Q9" s="87">
        <v>2019</v>
      </c>
      <c r="R9" s="82">
        <v>4467.9399999999996</v>
      </c>
      <c r="S9" s="99">
        <f>R9/R8</f>
        <v>1.1679728549843413</v>
      </c>
      <c r="T9" s="89">
        <f>S9*100</f>
        <v>116.79728549843414</v>
      </c>
      <c r="U9" s="48"/>
      <c r="V9" s="87">
        <v>2019</v>
      </c>
      <c r="W9" s="82">
        <v>7882.56</v>
      </c>
      <c r="X9" s="103">
        <f>W9/W8</f>
        <v>3.0008222932846049</v>
      </c>
      <c r="Y9" s="89">
        <f>X9*100</f>
        <v>300.08222932846047</v>
      </c>
    </row>
    <row r="10" spans="2:25" x14ac:dyDescent="0.25">
      <c r="B10" s="91">
        <v>2020</v>
      </c>
      <c r="C10" s="82">
        <v>12649.97</v>
      </c>
      <c r="D10" s="82">
        <f>C10/C9</f>
        <v>1.127030441476244</v>
      </c>
      <c r="E10" s="89">
        <f>D10*100</f>
        <v>112.7030441476244</v>
      </c>
      <c r="F10" s="84"/>
      <c r="G10" s="91">
        <v>2020</v>
      </c>
      <c r="H10" s="99">
        <v>41409.160000000003</v>
      </c>
      <c r="I10" s="82">
        <f>H10/H9</f>
        <v>0.89452801726791664</v>
      </c>
      <c r="J10" s="89">
        <f>I10*100</f>
        <v>89.452801726791662</v>
      </c>
      <c r="K10" s="48"/>
      <c r="L10" s="91">
        <v>2020</v>
      </c>
      <c r="M10" s="99">
        <v>30233.82</v>
      </c>
      <c r="N10" s="82">
        <f>M10/M9</f>
        <v>1.0149173666910154</v>
      </c>
      <c r="O10" s="89">
        <f>N10*100</f>
        <v>101.49173666910154</v>
      </c>
      <c r="P10" s="48"/>
      <c r="Q10" s="87">
        <v>2020</v>
      </c>
      <c r="R10" s="82">
        <v>5026.8900000000003</v>
      </c>
      <c r="S10" s="99">
        <f>R10/R9</f>
        <v>1.125102396182581</v>
      </c>
      <c r="T10" s="89">
        <f>S10*100</f>
        <v>112.5102396182581</v>
      </c>
      <c r="U10" s="48"/>
      <c r="V10" s="87">
        <v>2020</v>
      </c>
      <c r="W10" s="82">
        <v>32877.589999999997</v>
      </c>
      <c r="X10" s="103">
        <f>W10/W9</f>
        <v>4.1709279726383297</v>
      </c>
      <c r="Y10" s="89">
        <f>X10*100</f>
        <v>417.09279726383295</v>
      </c>
    </row>
    <row r="11" spans="2:25" ht="15.75" thickBot="1" x14ac:dyDescent="0.3">
      <c r="B11" s="92">
        <v>2021</v>
      </c>
      <c r="C11" s="83">
        <v>15086</v>
      </c>
      <c r="D11" s="83">
        <f>C11/C10</f>
        <v>1.1925719981944622</v>
      </c>
      <c r="E11" s="90">
        <f>D11*100</f>
        <v>119.25719981944623</v>
      </c>
      <c r="F11" s="84"/>
      <c r="G11" s="92">
        <v>2021</v>
      </c>
      <c r="H11" s="100">
        <v>41373.42</v>
      </c>
      <c r="I11" s="83">
        <f>H11/H10</f>
        <v>0.99913690594061788</v>
      </c>
      <c r="J11" s="90">
        <f>I11*100</f>
        <v>99.913690594061791</v>
      </c>
      <c r="K11" s="48"/>
      <c r="L11" s="92">
        <v>2021</v>
      </c>
      <c r="M11" s="100">
        <v>25314.84</v>
      </c>
      <c r="N11" s="83">
        <f>M11/M10</f>
        <v>0.83730206768446724</v>
      </c>
      <c r="O11" s="90">
        <f>N11*100</f>
        <v>83.73020676844672</v>
      </c>
      <c r="P11" s="48"/>
      <c r="Q11" s="88">
        <v>2021</v>
      </c>
      <c r="R11" s="83">
        <v>7425.51</v>
      </c>
      <c r="S11" s="100">
        <f>R11/R10</f>
        <v>1.4771578451090037</v>
      </c>
      <c r="T11" s="90">
        <f>S11*100</f>
        <v>147.71578451090036</v>
      </c>
      <c r="U11" s="48"/>
      <c r="V11" s="88">
        <v>2021</v>
      </c>
      <c r="W11" s="83">
        <v>28609.53</v>
      </c>
      <c r="X11" s="104">
        <f>W11/W10</f>
        <v>0.87018330723146076</v>
      </c>
      <c r="Y11" s="90">
        <f>X11*100</f>
        <v>87.018330723146079</v>
      </c>
    </row>
    <row r="12" spans="2:25" ht="15.75" thickBot="1" x14ac:dyDescent="0.3">
      <c r="B12" s="113" t="s">
        <v>66</v>
      </c>
      <c r="C12" s="112">
        <f>AVERAGE(C6:C11)</f>
        <v>9640.9316666666655</v>
      </c>
      <c r="D12" s="111"/>
      <c r="E12" s="110"/>
      <c r="F12" s="48"/>
      <c r="G12" s="113" t="s">
        <v>66</v>
      </c>
      <c r="H12" s="112">
        <f>AVERAGE(H6:H11)</f>
        <v>42068.198333333334</v>
      </c>
      <c r="I12" s="111"/>
      <c r="J12" s="114"/>
      <c r="K12" s="48"/>
      <c r="L12" s="113" t="s">
        <v>66</v>
      </c>
      <c r="M12" s="112">
        <f>AVERAGE(M6:M11)</f>
        <v>24492.454999999998</v>
      </c>
      <c r="N12" s="111"/>
      <c r="O12" s="111"/>
      <c r="P12" s="48"/>
      <c r="Q12" s="113" t="s">
        <v>66</v>
      </c>
      <c r="R12" s="112">
        <f>AVERAGE(R6:R11)</f>
        <v>4527.0733333333337</v>
      </c>
      <c r="S12" s="111"/>
      <c r="T12" s="110"/>
      <c r="U12" s="48"/>
      <c r="V12" s="113" t="s">
        <v>66</v>
      </c>
      <c r="W12" s="116">
        <f>AVERAGE(W6:W11)</f>
        <v>12460.669999999998</v>
      </c>
      <c r="X12" s="111"/>
      <c r="Y12" s="110"/>
    </row>
    <row r="13" spans="2:25" ht="15.75" thickBot="1" x14ac:dyDescent="0.3"/>
    <row r="14" spans="2:25" ht="15.75" thickBot="1" x14ac:dyDescent="0.3">
      <c r="B14" s="241" t="s">
        <v>79</v>
      </c>
      <c r="C14" s="242"/>
      <c r="D14" s="242"/>
      <c r="E14" s="243"/>
      <c r="F14" s="48"/>
      <c r="G14" s="241" t="s">
        <v>82</v>
      </c>
      <c r="H14" s="242"/>
      <c r="I14" s="242"/>
      <c r="J14" s="243"/>
      <c r="K14" s="48"/>
      <c r="L14" s="241" t="s">
        <v>84</v>
      </c>
      <c r="M14" s="242"/>
      <c r="N14" s="242"/>
      <c r="O14" s="243"/>
      <c r="P14" s="48"/>
      <c r="Q14" s="241" t="s">
        <v>85</v>
      </c>
      <c r="R14" s="242"/>
      <c r="S14" s="242"/>
      <c r="T14" s="243"/>
      <c r="U14" s="48"/>
      <c r="V14" s="241" t="s">
        <v>87</v>
      </c>
      <c r="W14" s="242"/>
      <c r="X14" s="242"/>
      <c r="Y14" s="243"/>
    </row>
    <row r="15" spans="2:25" ht="15.75" thickBot="1" x14ac:dyDescent="0.3">
      <c r="B15" s="119" t="s">
        <v>29</v>
      </c>
      <c r="C15" s="67" t="s">
        <v>80</v>
      </c>
      <c r="D15" s="67" t="s">
        <v>65</v>
      </c>
      <c r="E15" s="67" t="s">
        <v>30</v>
      </c>
      <c r="F15" s="48"/>
      <c r="G15" s="67" t="s">
        <v>29</v>
      </c>
      <c r="H15" s="120" t="s">
        <v>81</v>
      </c>
      <c r="I15" s="67" t="s">
        <v>65</v>
      </c>
      <c r="J15" s="67" t="s">
        <v>30</v>
      </c>
      <c r="K15" s="48"/>
      <c r="L15" s="67" t="s">
        <v>29</v>
      </c>
      <c r="M15" s="120" t="s">
        <v>83</v>
      </c>
      <c r="N15" s="67" t="s">
        <v>65</v>
      </c>
      <c r="O15" s="67" t="s">
        <v>30</v>
      </c>
      <c r="P15" s="48"/>
      <c r="Q15" s="119" t="s">
        <v>29</v>
      </c>
      <c r="R15" s="67" t="s">
        <v>86</v>
      </c>
      <c r="S15" s="121" t="s">
        <v>65</v>
      </c>
      <c r="T15" s="67" t="s">
        <v>30</v>
      </c>
      <c r="U15" s="48"/>
      <c r="V15" s="119" t="s">
        <v>29</v>
      </c>
      <c r="W15" s="67" t="s">
        <v>88</v>
      </c>
      <c r="X15" s="121" t="s">
        <v>65</v>
      </c>
      <c r="Y15" s="67" t="s">
        <v>30</v>
      </c>
    </row>
    <row r="16" spans="2:25" x14ac:dyDescent="0.25">
      <c r="B16" s="86">
        <v>2016</v>
      </c>
      <c r="C16" s="194">
        <v>1320.37</v>
      </c>
      <c r="D16" s="81"/>
      <c r="E16" s="89">
        <v>100</v>
      </c>
      <c r="F16" s="84"/>
      <c r="G16" s="118">
        <v>2016</v>
      </c>
      <c r="H16" s="168">
        <v>13296.8</v>
      </c>
      <c r="I16" s="81"/>
      <c r="J16" s="89">
        <v>100</v>
      </c>
      <c r="K16" s="48"/>
      <c r="L16" s="118">
        <v>2016</v>
      </c>
      <c r="M16" s="165">
        <v>2522.1</v>
      </c>
      <c r="N16" s="81"/>
      <c r="O16" s="89">
        <v>100</v>
      </c>
      <c r="P16" s="48"/>
      <c r="Q16" s="86">
        <v>2016</v>
      </c>
      <c r="R16" s="158">
        <v>1262</v>
      </c>
      <c r="S16" s="98"/>
      <c r="T16" s="89">
        <v>100</v>
      </c>
      <c r="U16" s="48"/>
      <c r="V16" s="86">
        <v>2016</v>
      </c>
      <c r="W16" s="162">
        <v>284.5</v>
      </c>
      <c r="X16" s="102"/>
      <c r="Y16" s="89">
        <v>100</v>
      </c>
    </row>
    <row r="17" spans="2:25" x14ac:dyDescent="0.25">
      <c r="B17" s="87">
        <v>2017</v>
      </c>
      <c r="C17" s="194">
        <v>1843.99</v>
      </c>
      <c r="D17" s="82">
        <f>C17/C16</f>
        <v>1.3965706582245887</v>
      </c>
      <c r="E17" s="89">
        <f>D17*100</f>
        <v>139.65706582245886</v>
      </c>
      <c r="F17" s="84"/>
      <c r="G17" s="91">
        <v>2017</v>
      </c>
      <c r="H17" s="168">
        <v>25451</v>
      </c>
      <c r="I17" s="82">
        <f>H17/H16</f>
        <v>1.9140695505685579</v>
      </c>
      <c r="J17" s="89">
        <f>I17*100</f>
        <v>191.40695505685579</v>
      </c>
      <c r="K17" s="48"/>
      <c r="L17" s="91">
        <v>2017</v>
      </c>
      <c r="M17" s="166">
        <v>8626.6</v>
      </c>
      <c r="N17" s="82">
        <f>M17/M16</f>
        <v>3.4204036318940569</v>
      </c>
      <c r="O17" s="89">
        <f>N17*100</f>
        <v>342.0403631894057</v>
      </c>
      <c r="P17" s="48"/>
      <c r="Q17" s="87">
        <v>2017</v>
      </c>
      <c r="R17" s="156">
        <v>1718.1</v>
      </c>
      <c r="S17" s="99">
        <f>R17/R16</f>
        <v>1.3614104595879555</v>
      </c>
      <c r="T17" s="89">
        <f>S17*100</f>
        <v>136.14104595879556</v>
      </c>
      <c r="U17" s="48"/>
      <c r="V17" s="87">
        <v>2017</v>
      </c>
      <c r="W17" s="163">
        <v>1072.3</v>
      </c>
      <c r="X17" s="103">
        <f>W17/W16</f>
        <v>3.7690685413005269</v>
      </c>
      <c r="Y17" s="89">
        <f>X17*100</f>
        <v>376.90685413005269</v>
      </c>
    </row>
    <row r="18" spans="2:25" x14ac:dyDescent="0.25">
      <c r="B18" s="87">
        <v>2018</v>
      </c>
      <c r="C18" s="195">
        <v>2601.02</v>
      </c>
      <c r="D18" s="82">
        <f t="shared" ref="D18:D21" si="0">C18/C17</f>
        <v>1.4105391027066307</v>
      </c>
      <c r="E18" s="89">
        <f t="shared" ref="E18:E21" si="1">D18*100</f>
        <v>141.05391027066307</v>
      </c>
      <c r="F18" s="84"/>
      <c r="G18" s="91">
        <v>2018</v>
      </c>
      <c r="H18" s="168">
        <v>27886.3</v>
      </c>
      <c r="I18" s="82">
        <f t="shared" ref="I18:I21" si="2">H18/H17</f>
        <v>1.0956858276688539</v>
      </c>
      <c r="J18" s="89">
        <f t="shared" ref="J18:J21" si="3">I18*100</f>
        <v>109.56858276688538</v>
      </c>
      <c r="K18" s="48"/>
      <c r="L18" s="91">
        <v>2018</v>
      </c>
      <c r="M18" s="166">
        <v>16591.7</v>
      </c>
      <c r="N18" s="82">
        <f t="shared" ref="N18:N21" si="4">M18/M17</f>
        <v>1.9233185727864976</v>
      </c>
      <c r="O18" s="89">
        <f t="shared" ref="O18:O21" si="5">N18*100</f>
        <v>192.33185727864978</v>
      </c>
      <c r="P18" s="48"/>
      <c r="Q18" s="87">
        <v>2018</v>
      </c>
      <c r="R18" s="156">
        <v>1665.1</v>
      </c>
      <c r="S18" s="99">
        <f t="shared" ref="S18:S21" si="6">R18/R17</f>
        <v>0.96915197019963917</v>
      </c>
      <c r="T18" s="89">
        <f t="shared" ref="T18:T21" si="7">S18*100</f>
        <v>96.915197019963912</v>
      </c>
      <c r="U18" s="48"/>
      <c r="V18" s="87">
        <v>2018</v>
      </c>
      <c r="W18" s="163">
        <v>1312.8</v>
      </c>
      <c r="X18" s="103">
        <f t="shared" ref="X18:X21" si="8">W18/W17</f>
        <v>1.2242842488109671</v>
      </c>
      <c r="Y18" s="89">
        <f t="shared" ref="Y18:Y21" si="9">X18*100</f>
        <v>122.4284248810967</v>
      </c>
    </row>
    <row r="19" spans="2:25" x14ac:dyDescent="0.25">
      <c r="B19" s="87">
        <v>2019</v>
      </c>
      <c r="C19" s="195">
        <v>3214.52</v>
      </c>
      <c r="D19" s="82">
        <f t="shared" si="0"/>
        <v>1.2358690052364072</v>
      </c>
      <c r="E19" s="89">
        <f t="shared" si="1"/>
        <v>123.58690052364072</v>
      </c>
      <c r="F19" s="84"/>
      <c r="G19" s="91">
        <v>2019</v>
      </c>
      <c r="H19" s="168">
        <v>13577.4</v>
      </c>
      <c r="I19" s="82">
        <f t="shared" si="2"/>
        <v>0.48688424064863389</v>
      </c>
      <c r="J19" s="89">
        <f t="shared" si="3"/>
        <v>48.688424064863391</v>
      </c>
      <c r="K19" s="48"/>
      <c r="L19" s="91">
        <v>2019</v>
      </c>
      <c r="M19" s="166">
        <v>11275.6</v>
      </c>
      <c r="N19" s="82">
        <f t="shared" si="4"/>
        <v>0.67959280845241898</v>
      </c>
      <c r="O19" s="89">
        <f t="shared" si="5"/>
        <v>67.959280845241892</v>
      </c>
      <c r="P19" s="48"/>
      <c r="Q19" s="87">
        <v>2019</v>
      </c>
      <c r="R19" s="156">
        <v>1544.4</v>
      </c>
      <c r="S19" s="99">
        <f t="shared" si="6"/>
        <v>0.92751186114948059</v>
      </c>
      <c r="T19" s="89">
        <f t="shared" si="7"/>
        <v>92.751186114948055</v>
      </c>
      <c r="U19" s="48"/>
      <c r="V19" s="87">
        <v>2019</v>
      </c>
      <c r="W19" s="163">
        <v>4484.8999999999996</v>
      </c>
      <c r="X19" s="103">
        <f t="shared" si="8"/>
        <v>3.4162858013406456</v>
      </c>
      <c r="Y19" s="89">
        <f t="shared" si="9"/>
        <v>341.62858013406458</v>
      </c>
    </row>
    <row r="20" spans="2:25" x14ac:dyDescent="0.25">
      <c r="B20" s="87">
        <v>2020</v>
      </c>
      <c r="C20" s="195">
        <v>3542.36</v>
      </c>
      <c r="D20" s="82">
        <f t="shared" si="0"/>
        <v>1.1019872329305775</v>
      </c>
      <c r="E20" s="89">
        <f t="shared" si="1"/>
        <v>110.19872329305775</v>
      </c>
      <c r="F20" s="84"/>
      <c r="G20" s="91">
        <v>2020</v>
      </c>
      <c r="H20" s="168">
        <v>10113.9</v>
      </c>
      <c r="I20" s="82">
        <f t="shared" si="2"/>
        <v>0.74490697777188564</v>
      </c>
      <c r="J20" s="89">
        <f t="shared" si="3"/>
        <v>74.490697777188558</v>
      </c>
      <c r="K20" s="48"/>
      <c r="L20" s="91">
        <v>2020</v>
      </c>
      <c r="M20" s="166">
        <v>9360.4</v>
      </c>
      <c r="N20" s="82">
        <f t="shared" si="4"/>
        <v>0.83014651105040971</v>
      </c>
      <c r="O20" s="89">
        <f t="shared" si="5"/>
        <v>83.014651105040969</v>
      </c>
      <c r="P20" s="48"/>
      <c r="Q20" s="87">
        <v>2020</v>
      </c>
      <c r="R20" s="156">
        <v>1557.9</v>
      </c>
      <c r="S20" s="99">
        <f t="shared" si="6"/>
        <v>1.0087412587412588</v>
      </c>
      <c r="T20" s="89">
        <f t="shared" si="7"/>
        <v>100.87412587412588</v>
      </c>
      <c r="U20" s="48"/>
      <c r="V20" s="87">
        <v>2020</v>
      </c>
      <c r="W20" s="163">
        <v>8623.7999999999993</v>
      </c>
      <c r="X20" s="103">
        <f t="shared" si="8"/>
        <v>1.9228522375080828</v>
      </c>
      <c r="Y20" s="89">
        <f t="shared" si="9"/>
        <v>192.28522375080829</v>
      </c>
    </row>
    <row r="21" spans="2:25" ht="15.75" thickBot="1" x14ac:dyDescent="0.3">
      <c r="B21" s="88">
        <v>2021</v>
      </c>
      <c r="C21" s="196">
        <v>4554.82</v>
      </c>
      <c r="D21" s="82">
        <f t="shared" si="0"/>
        <v>1.2858151063133052</v>
      </c>
      <c r="E21" s="89">
        <f t="shared" si="1"/>
        <v>128.58151063133053</v>
      </c>
      <c r="F21" s="84"/>
      <c r="G21" s="92">
        <v>2021</v>
      </c>
      <c r="H21" s="168">
        <v>9180.2000000000007</v>
      </c>
      <c r="I21" s="82">
        <f t="shared" si="2"/>
        <v>0.90768150762811584</v>
      </c>
      <c r="J21" s="89">
        <f t="shared" si="3"/>
        <v>90.768150762811587</v>
      </c>
      <c r="K21" s="48"/>
      <c r="L21" s="92">
        <v>2021</v>
      </c>
      <c r="M21" s="167">
        <v>6993.5</v>
      </c>
      <c r="N21" s="82">
        <f t="shared" si="4"/>
        <v>0.74713687449254307</v>
      </c>
      <c r="O21" s="90">
        <f t="shared" si="5"/>
        <v>74.713687449254309</v>
      </c>
      <c r="P21" s="48"/>
      <c r="Q21" s="88">
        <v>2021</v>
      </c>
      <c r="R21" s="157">
        <v>2705.2</v>
      </c>
      <c r="S21" s="99">
        <f t="shared" si="6"/>
        <v>1.7364400795943256</v>
      </c>
      <c r="T21" s="89">
        <f t="shared" si="7"/>
        <v>173.64400795943254</v>
      </c>
      <c r="U21" s="48"/>
      <c r="V21" s="88">
        <v>2021</v>
      </c>
      <c r="W21" s="164">
        <v>9813.4</v>
      </c>
      <c r="X21" s="103">
        <f t="shared" si="8"/>
        <v>1.1379438298661844</v>
      </c>
      <c r="Y21" s="89">
        <f t="shared" si="9"/>
        <v>113.79438298661843</v>
      </c>
    </row>
    <row r="22" spans="2:25" ht="15.75" thickBot="1" x14ac:dyDescent="0.3">
      <c r="B22" s="113" t="s">
        <v>66</v>
      </c>
      <c r="C22" s="112">
        <f>AVERAGE(C16:C21)</f>
        <v>2846.1800000000003</v>
      </c>
      <c r="D22" s="124"/>
      <c r="E22" s="122"/>
      <c r="F22" s="48"/>
      <c r="G22" s="113" t="s">
        <v>66</v>
      </c>
      <c r="H22" s="112">
        <f>AVERAGE(H16:H21)</f>
        <v>16584.266666666666</v>
      </c>
      <c r="I22" s="111"/>
      <c r="J22" s="114"/>
      <c r="K22" s="48"/>
      <c r="L22" s="113" t="s">
        <v>66</v>
      </c>
      <c r="M22" s="112">
        <f>AVERAGE(M16:M21)</f>
        <v>9228.3166666666675</v>
      </c>
      <c r="N22" s="111"/>
      <c r="O22" s="110"/>
      <c r="P22" s="48"/>
      <c r="Q22" s="113" t="s">
        <v>66</v>
      </c>
      <c r="R22" s="112">
        <f>AVERAGE(R16:R21)</f>
        <v>1742.1166666666668</v>
      </c>
      <c r="S22" s="111"/>
      <c r="T22" s="110"/>
      <c r="U22" s="48"/>
      <c r="V22" s="113" t="s">
        <v>66</v>
      </c>
      <c r="W22" s="125">
        <f>AVERAGE(W16:W21)</f>
        <v>4265.2833333333328</v>
      </c>
      <c r="X22" s="111"/>
      <c r="Y22" s="110"/>
    </row>
    <row r="23" spans="2:25" x14ac:dyDescent="0.25">
      <c r="B23" s="126"/>
      <c r="C23" s="127"/>
      <c r="D23" s="63"/>
      <c r="E23" s="63"/>
      <c r="F23" s="48"/>
      <c r="G23" s="126"/>
      <c r="H23" s="127"/>
      <c r="I23" s="49"/>
      <c r="J23" s="128"/>
      <c r="K23" s="48"/>
      <c r="L23" s="126"/>
      <c r="M23" s="127"/>
      <c r="N23" s="49"/>
      <c r="O23" s="49"/>
      <c r="P23" s="48"/>
      <c r="Q23" s="126"/>
      <c r="R23" s="127"/>
      <c r="S23" s="49"/>
      <c r="T23" s="49"/>
      <c r="U23" s="48"/>
      <c r="V23" s="126"/>
      <c r="W23" s="129"/>
      <c r="X23" s="49"/>
      <c r="Y23" s="49"/>
    </row>
    <row r="24" spans="2:25" ht="15.75" thickBot="1" x14ac:dyDescent="0.3"/>
    <row r="25" spans="2:25" ht="15.75" thickBot="1" x14ac:dyDescent="0.3">
      <c r="B25" s="248" t="s">
        <v>67</v>
      </c>
      <c r="C25" s="249"/>
      <c r="D25" s="48"/>
      <c r="E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2:25" ht="15.75" thickBot="1" x14ac:dyDescent="0.3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2:25" ht="15.75" thickBot="1" x14ac:dyDescent="0.3">
      <c r="B27" s="241" t="s">
        <v>70</v>
      </c>
      <c r="C27" s="242"/>
      <c r="D27" s="242"/>
      <c r="E27" s="243"/>
      <c r="F27" s="48"/>
      <c r="G27" s="241" t="s">
        <v>72</v>
      </c>
      <c r="H27" s="242"/>
      <c r="I27" s="242"/>
      <c r="J27" s="243"/>
      <c r="K27" s="48"/>
      <c r="L27" s="241" t="s">
        <v>74</v>
      </c>
      <c r="M27" s="242"/>
      <c r="N27" s="242"/>
      <c r="O27" s="243"/>
      <c r="P27" s="48"/>
      <c r="Q27" s="241" t="s">
        <v>76</v>
      </c>
      <c r="R27" s="242"/>
      <c r="S27" s="242"/>
      <c r="T27" s="243"/>
      <c r="U27" s="48"/>
      <c r="V27" s="241" t="s">
        <v>78</v>
      </c>
      <c r="W27" s="242"/>
      <c r="X27" s="242"/>
      <c r="Y27" s="243"/>
    </row>
    <row r="28" spans="2:25" ht="15.75" thickBot="1" x14ac:dyDescent="0.3">
      <c r="B28" s="119" t="s">
        <v>29</v>
      </c>
      <c r="C28" s="67" t="s">
        <v>40</v>
      </c>
      <c r="D28" s="121" t="s">
        <v>65</v>
      </c>
      <c r="E28" s="67" t="s">
        <v>30</v>
      </c>
      <c r="F28" s="48"/>
      <c r="G28" s="119" t="s">
        <v>29</v>
      </c>
      <c r="H28" s="67" t="s">
        <v>39</v>
      </c>
      <c r="I28" s="121" t="s">
        <v>65</v>
      </c>
      <c r="J28" s="67" t="s">
        <v>30</v>
      </c>
      <c r="K28" s="48"/>
      <c r="L28" s="119" t="s">
        <v>29</v>
      </c>
      <c r="M28" s="67" t="s">
        <v>38</v>
      </c>
      <c r="N28" s="121" t="s">
        <v>65</v>
      </c>
      <c r="O28" s="67" t="s">
        <v>30</v>
      </c>
      <c r="P28" s="48"/>
      <c r="Q28" s="119" t="s">
        <v>29</v>
      </c>
      <c r="R28" s="67" t="s">
        <v>37</v>
      </c>
      <c r="S28" s="121" t="s">
        <v>65</v>
      </c>
      <c r="T28" s="67" t="s">
        <v>30</v>
      </c>
      <c r="U28" s="48"/>
      <c r="V28" s="119" t="s">
        <v>29</v>
      </c>
      <c r="W28" s="67" t="s">
        <v>36</v>
      </c>
      <c r="X28" s="121" t="s">
        <v>65</v>
      </c>
      <c r="Y28" s="67" t="s">
        <v>30</v>
      </c>
    </row>
    <row r="29" spans="2:25" x14ac:dyDescent="0.25">
      <c r="B29" s="86">
        <v>2016</v>
      </c>
      <c r="C29" s="107">
        <v>98172.800000000003</v>
      </c>
      <c r="D29" s="106"/>
      <c r="E29" s="89">
        <v>100</v>
      </c>
      <c r="F29" s="48"/>
      <c r="G29" s="86">
        <v>2016</v>
      </c>
      <c r="H29" s="81">
        <v>55818.33</v>
      </c>
      <c r="I29" s="98"/>
      <c r="J29" s="89">
        <v>100</v>
      </c>
      <c r="K29" s="48"/>
      <c r="L29" s="86">
        <v>2016</v>
      </c>
      <c r="M29" s="107">
        <v>40521.040000000001</v>
      </c>
      <c r="N29" s="106"/>
      <c r="O29" s="89">
        <v>100</v>
      </c>
      <c r="P29" s="48"/>
      <c r="Q29" s="86">
        <v>2016</v>
      </c>
      <c r="R29" s="107">
        <v>31637.83</v>
      </c>
      <c r="S29" s="107"/>
      <c r="T29" s="89">
        <v>100</v>
      </c>
      <c r="U29" s="48"/>
      <c r="V29" s="86">
        <v>2016</v>
      </c>
      <c r="W29" s="108">
        <v>49879.12</v>
      </c>
      <c r="X29" s="107"/>
      <c r="Y29" s="89">
        <v>100</v>
      </c>
    </row>
    <row r="30" spans="2:25" x14ac:dyDescent="0.25">
      <c r="B30" s="87">
        <v>2017</v>
      </c>
      <c r="C30" s="82">
        <v>112342.99</v>
      </c>
      <c r="D30" s="99">
        <f>C30/C29</f>
        <v>1.1443392670882362</v>
      </c>
      <c r="E30" s="89">
        <f>D30*100</f>
        <v>114.43392670882362</v>
      </c>
      <c r="F30" s="48"/>
      <c r="G30" s="87">
        <v>2017</v>
      </c>
      <c r="H30" s="82">
        <v>55370.45</v>
      </c>
      <c r="I30" s="99">
        <f>H30/H29</f>
        <v>0.99197611250641138</v>
      </c>
      <c r="J30" s="89">
        <f>I30*100</f>
        <v>99.197611250641131</v>
      </c>
      <c r="K30" s="48"/>
      <c r="L30" s="87">
        <v>2017</v>
      </c>
      <c r="M30" s="82">
        <v>42718.7</v>
      </c>
      <c r="N30" s="99">
        <f>M30/M29</f>
        <v>1.0542350344413667</v>
      </c>
      <c r="O30" s="89">
        <f>N30*100</f>
        <v>105.42350344413667</v>
      </c>
      <c r="P30" s="48"/>
      <c r="Q30" s="87">
        <v>2017</v>
      </c>
      <c r="R30" s="82">
        <v>34202.04</v>
      </c>
      <c r="S30" s="82">
        <f>R30/R29</f>
        <v>1.0810488582813675</v>
      </c>
      <c r="T30" s="89">
        <f>S30*100</f>
        <v>108.10488582813676</v>
      </c>
      <c r="U30" s="48"/>
      <c r="V30" s="87">
        <v>2017</v>
      </c>
      <c r="W30" s="44">
        <v>52044.52</v>
      </c>
      <c r="X30" s="44">
        <f>W30/W29</f>
        <v>1.0434129551603957</v>
      </c>
      <c r="Y30" s="89">
        <f>X30*100</f>
        <v>104.34129551603957</v>
      </c>
    </row>
    <row r="31" spans="2:25" x14ac:dyDescent="0.25">
      <c r="B31" s="87">
        <v>2018</v>
      </c>
      <c r="C31" s="82">
        <v>223427.46</v>
      </c>
      <c r="D31" s="99">
        <f>C31/C30</f>
        <v>1.9887975208778046</v>
      </c>
      <c r="E31" s="89">
        <f>D31*100</f>
        <v>198.87975208778045</v>
      </c>
      <c r="F31" s="48"/>
      <c r="G31" s="87">
        <v>2018</v>
      </c>
      <c r="H31" s="82">
        <v>86620.05</v>
      </c>
      <c r="I31" s="99">
        <f>H31/H30</f>
        <v>1.5643732351823041</v>
      </c>
      <c r="J31" s="89">
        <f>I31*100</f>
        <v>156.43732351823041</v>
      </c>
      <c r="K31" s="48"/>
      <c r="L31" s="87">
        <v>2018</v>
      </c>
      <c r="M31" s="82">
        <v>56480.39</v>
      </c>
      <c r="N31" s="99">
        <f>M31/M30</f>
        <v>1.3221467413568297</v>
      </c>
      <c r="O31" s="89">
        <f>N31*100</f>
        <v>132.21467413568297</v>
      </c>
      <c r="P31" s="48"/>
      <c r="Q31" s="87">
        <v>2018</v>
      </c>
      <c r="R31" s="82">
        <v>47468.47</v>
      </c>
      <c r="S31" s="82">
        <f>R31/R30</f>
        <v>1.3878841729908509</v>
      </c>
      <c r="T31" s="89">
        <f>S31*100</f>
        <v>138.7884172990851</v>
      </c>
      <c r="U31" s="48"/>
      <c r="V31" s="87">
        <v>2018</v>
      </c>
      <c r="W31" s="44">
        <v>62328.46</v>
      </c>
      <c r="X31" s="44">
        <f>W31/W30</f>
        <v>1.1975989018632509</v>
      </c>
      <c r="Y31" s="89">
        <f>X31*100</f>
        <v>119.75989018632509</v>
      </c>
    </row>
    <row r="32" spans="2:25" x14ac:dyDescent="0.25">
      <c r="B32" s="87">
        <v>2019</v>
      </c>
      <c r="C32" s="82">
        <v>172750.36</v>
      </c>
      <c r="D32" s="99">
        <f>C32/C31</f>
        <v>0.77318320675533792</v>
      </c>
      <c r="E32" s="89">
        <f>D32*100</f>
        <v>77.318320675533798</v>
      </c>
      <c r="F32" s="48"/>
      <c r="G32" s="87">
        <v>2019</v>
      </c>
      <c r="H32" s="82">
        <v>78472.7</v>
      </c>
      <c r="I32" s="99">
        <f>H32/H31</f>
        <v>0.90594152277677042</v>
      </c>
      <c r="J32" s="89">
        <f>I32*100</f>
        <v>90.59415227767704</v>
      </c>
      <c r="K32" s="48"/>
      <c r="L32" s="87">
        <v>2019</v>
      </c>
      <c r="M32" s="82">
        <v>48232.77</v>
      </c>
      <c r="N32" s="99">
        <f>M32/M31</f>
        <v>0.85397374203683785</v>
      </c>
      <c r="O32" s="89">
        <f>N32*100</f>
        <v>85.397374203683782</v>
      </c>
      <c r="P32" s="48"/>
      <c r="Q32" s="87">
        <v>2019</v>
      </c>
      <c r="R32" s="82">
        <v>39224.120000000003</v>
      </c>
      <c r="S32" s="82">
        <f>R32/R31</f>
        <v>0.82631944952091363</v>
      </c>
      <c r="T32" s="89">
        <f>S32*100</f>
        <v>82.631944952091359</v>
      </c>
      <c r="U32" s="48"/>
      <c r="V32" s="87">
        <v>2019</v>
      </c>
      <c r="W32" s="44">
        <v>60661.120000000003</v>
      </c>
      <c r="X32" s="44">
        <f>W32/W31</f>
        <v>0.97324913851553529</v>
      </c>
      <c r="Y32" s="89">
        <f>X32*100</f>
        <v>97.324913851553532</v>
      </c>
    </row>
    <row r="33" spans="2:25" x14ac:dyDescent="0.25">
      <c r="B33" s="87">
        <v>2020</v>
      </c>
      <c r="C33" s="82">
        <v>149091.85</v>
      </c>
      <c r="D33" s="99">
        <f>C33/C32</f>
        <v>0.86304798438625552</v>
      </c>
      <c r="E33" s="89">
        <f>D33*100</f>
        <v>86.304798438625554</v>
      </c>
      <c r="F33" s="48"/>
      <c r="G33" s="87">
        <v>2020</v>
      </c>
      <c r="H33" s="82">
        <v>73478.759999999995</v>
      </c>
      <c r="I33" s="99">
        <f>H33/H32</f>
        <v>0.93636079808646822</v>
      </c>
      <c r="J33" s="89">
        <f>I33*100</f>
        <v>93.636079808646826</v>
      </c>
      <c r="K33" s="48"/>
      <c r="L33" s="87">
        <v>2020</v>
      </c>
      <c r="M33" s="82">
        <v>69381.429999999993</v>
      </c>
      <c r="N33" s="99">
        <f>M33/M32</f>
        <v>1.4384707741230702</v>
      </c>
      <c r="O33" s="89">
        <f>N33*100</f>
        <v>143.84707741230702</v>
      </c>
      <c r="P33" s="48"/>
      <c r="Q33" s="87">
        <v>2020</v>
      </c>
      <c r="R33" s="82">
        <v>37041.15</v>
      </c>
      <c r="S33" s="82">
        <f>R33/R32</f>
        <v>0.94434623389893768</v>
      </c>
      <c r="T33" s="89">
        <f>S33*100</f>
        <v>94.434623389893773</v>
      </c>
      <c r="U33" s="48"/>
      <c r="V33" s="87">
        <v>2020</v>
      </c>
      <c r="W33" s="44">
        <v>61549.93</v>
      </c>
      <c r="X33" s="44">
        <f>W33/W32</f>
        <v>1.0146520539020709</v>
      </c>
      <c r="Y33" s="89">
        <f>X33*100</f>
        <v>101.46520539020709</v>
      </c>
    </row>
    <row r="34" spans="2:25" ht="15.75" thickBot="1" x14ac:dyDescent="0.3">
      <c r="B34" s="88">
        <v>2021</v>
      </c>
      <c r="C34" s="83">
        <v>126389.02</v>
      </c>
      <c r="D34" s="100">
        <f>C34/C33</f>
        <v>0.84772588172995367</v>
      </c>
      <c r="E34" s="90">
        <f>D34*100</f>
        <v>84.77258817299537</v>
      </c>
      <c r="F34" s="48"/>
      <c r="G34" s="88">
        <v>2021</v>
      </c>
      <c r="H34" s="83">
        <v>104423.42</v>
      </c>
      <c r="I34" s="100">
        <f>H34/H33</f>
        <v>1.421137482450711</v>
      </c>
      <c r="J34" s="90">
        <f>I34*100</f>
        <v>142.11374824507109</v>
      </c>
      <c r="K34" s="48"/>
      <c r="L34" s="88">
        <v>2021</v>
      </c>
      <c r="M34" s="83">
        <v>66670.990000000005</v>
      </c>
      <c r="N34" s="100">
        <f>M34/M33</f>
        <v>0.96093421539452284</v>
      </c>
      <c r="O34" s="90">
        <f>N34*100</f>
        <v>96.093421539452279</v>
      </c>
      <c r="P34" s="48"/>
      <c r="Q34" s="88">
        <v>2021</v>
      </c>
      <c r="R34" s="83">
        <v>60287.839999999997</v>
      </c>
      <c r="S34" s="83">
        <f>R34/R33</f>
        <v>1.6275909360265541</v>
      </c>
      <c r="T34" s="90">
        <f>S34*100</f>
        <v>162.75909360265541</v>
      </c>
      <c r="U34" s="48"/>
      <c r="V34" s="88">
        <v>2021</v>
      </c>
      <c r="W34" s="109">
        <v>56534.95</v>
      </c>
      <c r="X34" s="44">
        <f>W34/W33</f>
        <v>0.91852175948859727</v>
      </c>
      <c r="Y34" s="89">
        <f>X34*100</f>
        <v>91.852175948859724</v>
      </c>
    </row>
    <row r="35" spans="2:25" ht="15.75" thickBot="1" x14ac:dyDescent="0.3">
      <c r="B35" s="113" t="s">
        <v>66</v>
      </c>
      <c r="C35" s="112">
        <f>AVERAGE(C29:C34)</f>
        <v>147029.07999999999</v>
      </c>
      <c r="D35" s="111"/>
      <c r="E35" s="110"/>
      <c r="F35" s="48"/>
      <c r="G35" s="113" t="s">
        <v>66</v>
      </c>
      <c r="H35" s="115">
        <f>AVERAGE(H29:H34)</f>
        <v>75697.285000000003</v>
      </c>
      <c r="I35" s="111"/>
      <c r="J35" s="110"/>
      <c r="K35" s="48"/>
      <c r="L35" s="113" t="s">
        <v>66</v>
      </c>
      <c r="M35" s="112">
        <f>AVERAGE(M29:M34)</f>
        <v>54000.886666666665</v>
      </c>
      <c r="N35" s="111"/>
      <c r="O35" s="110"/>
      <c r="P35" s="48"/>
      <c r="Q35" s="113" t="s">
        <v>66</v>
      </c>
      <c r="R35" s="112">
        <f>AVERAGE(R29:R34)</f>
        <v>41643.574999999997</v>
      </c>
      <c r="S35" s="111"/>
      <c r="T35" s="111"/>
      <c r="U35" s="48"/>
      <c r="V35" s="113" t="s">
        <v>66</v>
      </c>
      <c r="W35" s="112">
        <f>AVERAGE(W29:W34)</f>
        <v>57166.350000000006</v>
      </c>
      <c r="X35" s="111"/>
      <c r="Y35" s="110"/>
    </row>
    <row r="36" spans="2:25" ht="15.75" thickBot="1" x14ac:dyDescent="0.3"/>
    <row r="37" spans="2:25" ht="15.75" thickBot="1" x14ac:dyDescent="0.3">
      <c r="B37" s="241" t="s">
        <v>97</v>
      </c>
      <c r="C37" s="242"/>
      <c r="D37" s="242"/>
      <c r="E37" s="243"/>
      <c r="F37" s="48"/>
      <c r="G37" s="241" t="s">
        <v>96</v>
      </c>
      <c r="H37" s="242"/>
      <c r="I37" s="242"/>
      <c r="J37" s="243"/>
      <c r="K37" s="48"/>
      <c r="L37" s="241" t="s">
        <v>94</v>
      </c>
      <c r="M37" s="242"/>
      <c r="N37" s="242"/>
      <c r="O37" s="243"/>
      <c r="P37" s="48"/>
      <c r="Q37" s="241" t="s">
        <v>92</v>
      </c>
      <c r="R37" s="242"/>
      <c r="S37" s="242"/>
      <c r="T37" s="243"/>
      <c r="U37" s="48"/>
      <c r="V37" s="241" t="s">
        <v>90</v>
      </c>
      <c r="W37" s="242"/>
      <c r="X37" s="242"/>
      <c r="Y37" s="243"/>
    </row>
    <row r="38" spans="2:25" ht="15.75" thickBot="1" x14ac:dyDescent="0.3">
      <c r="B38" s="119" t="s">
        <v>29</v>
      </c>
      <c r="C38" s="67" t="s">
        <v>98</v>
      </c>
      <c r="D38" s="121" t="s">
        <v>65</v>
      </c>
      <c r="E38" s="67" t="s">
        <v>30</v>
      </c>
      <c r="F38" s="48"/>
      <c r="G38" s="119" t="s">
        <v>29</v>
      </c>
      <c r="H38" s="67" t="s">
        <v>95</v>
      </c>
      <c r="I38" s="121" t="s">
        <v>65</v>
      </c>
      <c r="J38" s="67" t="s">
        <v>30</v>
      </c>
      <c r="K38" s="48"/>
      <c r="L38" s="119" t="s">
        <v>29</v>
      </c>
      <c r="M38" s="67" t="s">
        <v>93</v>
      </c>
      <c r="N38" s="121" t="s">
        <v>65</v>
      </c>
      <c r="O38" s="67" t="s">
        <v>30</v>
      </c>
      <c r="P38" s="48"/>
      <c r="Q38" s="119" t="s">
        <v>29</v>
      </c>
      <c r="R38" s="67" t="s">
        <v>91</v>
      </c>
      <c r="S38" s="121" t="s">
        <v>65</v>
      </c>
      <c r="T38" s="67" t="s">
        <v>30</v>
      </c>
      <c r="U38" s="48"/>
      <c r="V38" s="119" t="s">
        <v>29</v>
      </c>
      <c r="W38" s="67" t="s">
        <v>89</v>
      </c>
      <c r="X38" s="121" t="s">
        <v>65</v>
      </c>
      <c r="Y38" s="67" t="s">
        <v>30</v>
      </c>
    </row>
    <row r="39" spans="2:25" x14ac:dyDescent="0.25">
      <c r="B39" s="86">
        <v>2016</v>
      </c>
      <c r="C39" s="155">
        <v>55807</v>
      </c>
      <c r="D39" s="106"/>
      <c r="E39" s="89">
        <v>100</v>
      </c>
      <c r="F39" s="48"/>
      <c r="G39" s="86">
        <v>2016</v>
      </c>
      <c r="H39" s="158">
        <v>35422.6</v>
      </c>
      <c r="I39" s="98"/>
      <c r="J39" s="89">
        <v>100</v>
      </c>
      <c r="K39" s="48"/>
      <c r="L39" s="86">
        <v>2016</v>
      </c>
      <c r="M39" s="155">
        <v>19406.5</v>
      </c>
      <c r="N39" s="106"/>
      <c r="O39" s="89">
        <v>100</v>
      </c>
      <c r="P39" s="48"/>
      <c r="Q39" s="86">
        <v>2016</v>
      </c>
      <c r="R39" s="155">
        <v>20832.900000000001</v>
      </c>
      <c r="S39" s="107"/>
      <c r="T39" s="89">
        <v>100</v>
      </c>
      <c r="U39" s="48"/>
      <c r="V39" s="86">
        <v>2016</v>
      </c>
      <c r="W39" s="159">
        <v>27996.400000000001</v>
      </c>
      <c r="X39" s="107"/>
      <c r="Y39" s="89">
        <v>100</v>
      </c>
    </row>
    <row r="40" spans="2:25" x14ac:dyDescent="0.25">
      <c r="B40" s="87">
        <v>2017</v>
      </c>
      <c r="C40" s="156">
        <v>58277.4</v>
      </c>
      <c r="D40" s="99">
        <f>C40/C39</f>
        <v>1.0442668482448438</v>
      </c>
      <c r="E40" s="89">
        <f>D40*100</f>
        <v>104.42668482448438</v>
      </c>
      <c r="F40" s="48"/>
      <c r="G40" s="87">
        <v>2017</v>
      </c>
      <c r="H40" s="156">
        <v>32702.1</v>
      </c>
      <c r="I40" s="99">
        <f>H40/H39</f>
        <v>0.92319874882137387</v>
      </c>
      <c r="J40" s="89">
        <f>I40*100</f>
        <v>92.319874882137384</v>
      </c>
      <c r="K40" s="48"/>
      <c r="L40" s="87">
        <v>2017</v>
      </c>
      <c r="M40" s="156">
        <v>18080.2</v>
      </c>
      <c r="N40" s="99">
        <f>M40/M39</f>
        <v>0.93165691907350634</v>
      </c>
      <c r="O40" s="89">
        <f>N40*100</f>
        <v>93.165691907350634</v>
      </c>
      <c r="P40" s="48"/>
      <c r="Q40" s="87">
        <v>2017</v>
      </c>
      <c r="R40" s="156">
        <v>21649</v>
      </c>
      <c r="S40" s="82">
        <f>R40/R39</f>
        <v>1.0391736148111881</v>
      </c>
      <c r="T40" s="89">
        <f>S40*100</f>
        <v>103.9173614811188</v>
      </c>
      <c r="U40" s="48"/>
      <c r="V40" s="87">
        <v>2017</v>
      </c>
      <c r="W40" s="160">
        <v>25305.1</v>
      </c>
      <c r="X40" s="44">
        <f>W40/W39</f>
        <v>0.90386978325784739</v>
      </c>
      <c r="Y40" s="89">
        <f>X40*100</f>
        <v>90.386978325784739</v>
      </c>
    </row>
    <row r="41" spans="2:25" x14ac:dyDescent="0.25">
      <c r="B41" s="87">
        <v>2018</v>
      </c>
      <c r="C41" s="156">
        <v>110854.7</v>
      </c>
      <c r="D41" s="99">
        <f t="shared" ref="D41:D44" si="10">C41/C40</f>
        <v>1.9021902143884248</v>
      </c>
      <c r="E41" s="89">
        <f t="shared" ref="E41:E44" si="11">D41*100</f>
        <v>190.21902143884247</v>
      </c>
      <c r="F41" s="48"/>
      <c r="G41" s="87">
        <v>2018</v>
      </c>
      <c r="H41" s="156">
        <v>48684.3</v>
      </c>
      <c r="I41" s="99">
        <f t="shared" ref="I41:I44" si="12">H41/H40</f>
        <v>1.4887209078316073</v>
      </c>
      <c r="J41" s="89">
        <f t="shared" ref="J41:J44" si="13">I41*100</f>
        <v>148.87209078316073</v>
      </c>
      <c r="K41" s="48"/>
      <c r="L41" s="87">
        <v>2018</v>
      </c>
      <c r="M41" s="156">
        <v>23482.7</v>
      </c>
      <c r="N41" s="99">
        <f t="shared" ref="N41:N44" si="14">M41/M40</f>
        <v>1.2988075353148749</v>
      </c>
      <c r="O41" s="89">
        <f t="shared" ref="O41:O44" si="15">N41*100</f>
        <v>129.8807535314875</v>
      </c>
      <c r="P41" s="48"/>
      <c r="Q41" s="87">
        <v>2018</v>
      </c>
      <c r="R41" s="156">
        <v>28542.400000000001</v>
      </c>
      <c r="S41" s="82">
        <f t="shared" ref="S41:S44" si="16">R41/R40</f>
        <v>1.3184165550371842</v>
      </c>
      <c r="T41" s="89">
        <f t="shared" ref="T41:T44" si="17">S41*100</f>
        <v>131.84165550371841</v>
      </c>
      <c r="U41" s="48"/>
      <c r="V41" s="87">
        <v>2018</v>
      </c>
      <c r="W41" s="160">
        <v>28207.3</v>
      </c>
      <c r="X41" s="44">
        <f t="shared" ref="X41:X44" si="18">W41/W40</f>
        <v>1.1146883434564574</v>
      </c>
      <c r="Y41" s="89">
        <f t="shared" ref="Y41:Y44" si="19">X41*100</f>
        <v>111.46883434564575</v>
      </c>
    </row>
    <row r="42" spans="2:25" x14ac:dyDescent="0.25">
      <c r="B42" s="87">
        <v>2019</v>
      </c>
      <c r="C42" s="156">
        <v>65894.7</v>
      </c>
      <c r="D42" s="99">
        <f t="shared" si="10"/>
        <v>0.5944240523856904</v>
      </c>
      <c r="E42" s="89">
        <f t="shared" si="11"/>
        <v>59.442405238569037</v>
      </c>
      <c r="F42" s="48"/>
      <c r="G42" s="87">
        <v>2019</v>
      </c>
      <c r="H42" s="156">
        <v>30037.7</v>
      </c>
      <c r="I42" s="99">
        <f t="shared" si="12"/>
        <v>0.61698946066801819</v>
      </c>
      <c r="J42" s="89">
        <f t="shared" si="13"/>
        <v>61.698946066801817</v>
      </c>
      <c r="K42" s="48"/>
      <c r="L42" s="87">
        <v>2019</v>
      </c>
      <c r="M42" s="156">
        <v>15609.5</v>
      </c>
      <c r="N42" s="99">
        <f t="shared" si="14"/>
        <v>0.66472339211419473</v>
      </c>
      <c r="O42" s="89">
        <f t="shared" si="15"/>
        <v>66.472339211419467</v>
      </c>
      <c r="P42" s="48"/>
      <c r="Q42" s="87">
        <v>2019</v>
      </c>
      <c r="R42" s="156">
        <v>22955.1</v>
      </c>
      <c r="S42" s="82">
        <f t="shared" si="16"/>
        <v>0.80424561354335999</v>
      </c>
      <c r="T42" s="89">
        <f t="shared" si="17"/>
        <v>80.424561354335992</v>
      </c>
      <c r="U42" s="48"/>
      <c r="V42" s="87">
        <v>2019</v>
      </c>
      <c r="W42" s="160">
        <v>19119</v>
      </c>
      <c r="X42" s="44">
        <f t="shared" si="18"/>
        <v>0.67780326369415012</v>
      </c>
      <c r="Y42" s="89">
        <f t="shared" si="19"/>
        <v>67.780326369415008</v>
      </c>
    </row>
    <row r="43" spans="2:25" x14ac:dyDescent="0.25">
      <c r="B43" s="87">
        <v>2020</v>
      </c>
      <c r="C43" s="156">
        <v>51871.3</v>
      </c>
      <c r="D43" s="99">
        <f t="shared" si="10"/>
        <v>0.78718470529496309</v>
      </c>
      <c r="E43" s="89">
        <f t="shared" si="11"/>
        <v>78.718470529496315</v>
      </c>
      <c r="F43" s="48"/>
      <c r="G43" s="87">
        <v>2020</v>
      </c>
      <c r="H43" s="156">
        <v>27218.9</v>
      </c>
      <c r="I43" s="99">
        <f t="shared" si="12"/>
        <v>0.90615792820355756</v>
      </c>
      <c r="J43" s="89">
        <f t="shared" si="13"/>
        <v>90.61579282035575</v>
      </c>
      <c r="K43" s="48"/>
      <c r="L43" s="87">
        <v>2020</v>
      </c>
      <c r="M43" s="156">
        <v>21576.6</v>
      </c>
      <c r="N43" s="99">
        <f t="shared" si="14"/>
        <v>1.382273615426503</v>
      </c>
      <c r="O43" s="89">
        <f t="shared" si="15"/>
        <v>138.2273615426503</v>
      </c>
      <c r="P43" s="48"/>
      <c r="Q43" s="87">
        <v>2020</v>
      </c>
      <c r="R43" s="156">
        <v>18251</v>
      </c>
      <c r="S43" s="82">
        <f t="shared" si="16"/>
        <v>0.79507386158195792</v>
      </c>
      <c r="T43" s="89">
        <f t="shared" si="17"/>
        <v>79.507386158195786</v>
      </c>
      <c r="U43" s="48"/>
      <c r="V43" s="87">
        <v>2020</v>
      </c>
      <c r="W43" s="160">
        <v>14320.1</v>
      </c>
      <c r="X43" s="44">
        <f t="shared" si="18"/>
        <v>0.74899837857628537</v>
      </c>
      <c r="Y43" s="89">
        <f t="shared" si="19"/>
        <v>74.89983785762854</v>
      </c>
    </row>
    <row r="44" spans="2:25" ht="15.75" thickBot="1" x14ac:dyDescent="0.3">
      <c r="B44" s="88">
        <v>2021</v>
      </c>
      <c r="C44" s="157">
        <v>36809.699999999997</v>
      </c>
      <c r="D44" s="99">
        <f t="shared" si="10"/>
        <v>0.70963519325715751</v>
      </c>
      <c r="E44" s="89">
        <f t="shared" si="11"/>
        <v>70.963519325715751</v>
      </c>
      <c r="F44" s="48"/>
      <c r="G44" s="88">
        <v>2021</v>
      </c>
      <c r="H44" s="157">
        <v>38575.699999999997</v>
      </c>
      <c r="I44" s="99">
        <f t="shared" si="12"/>
        <v>1.4172394916767392</v>
      </c>
      <c r="J44" s="89">
        <f t="shared" si="13"/>
        <v>141.72394916767394</v>
      </c>
      <c r="K44" s="48"/>
      <c r="L44" s="88">
        <v>2021</v>
      </c>
      <c r="M44" s="157">
        <v>21799.9</v>
      </c>
      <c r="N44" s="99">
        <f t="shared" si="14"/>
        <v>1.0103491745687458</v>
      </c>
      <c r="O44" s="89">
        <f t="shared" si="15"/>
        <v>101.03491745687458</v>
      </c>
      <c r="P44" s="48"/>
      <c r="Q44" s="88">
        <v>2021</v>
      </c>
      <c r="R44" s="157">
        <v>24442.1</v>
      </c>
      <c r="S44" s="82">
        <f t="shared" si="16"/>
        <v>1.3392197687797929</v>
      </c>
      <c r="T44" s="89">
        <f t="shared" si="17"/>
        <v>133.92197687797929</v>
      </c>
      <c r="U44" s="48"/>
      <c r="V44" s="88">
        <v>2021</v>
      </c>
      <c r="W44" s="161">
        <v>12262</v>
      </c>
      <c r="X44" s="44">
        <f t="shared" si="18"/>
        <v>0.85627893659960475</v>
      </c>
      <c r="Y44" s="89">
        <f t="shared" si="19"/>
        <v>85.627893659960478</v>
      </c>
    </row>
    <row r="45" spans="2:25" ht="15.75" thickBot="1" x14ac:dyDescent="0.3">
      <c r="B45" s="113" t="s">
        <v>66</v>
      </c>
      <c r="C45" s="112">
        <f>AVERAGE(C39:C44)</f>
        <v>63252.466666666667</v>
      </c>
      <c r="D45" s="111"/>
      <c r="E45" s="110"/>
      <c r="F45" s="48"/>
      <c r="G45" s="113" t="s">
        <v>66</v>
      </c>
      <c r="H45" s="115">
        <f>AVERAGE(H39:H44)</f>
        <v>35440.216666666667</v>
      </c>
      <c r="I45" s="111"/>
      <c r="J45" s="110"/>
      <c r="K45" s="48"/>
      <c r="L45" s="113" t="s">
        <v>66</v>
      </c>
      <c r="M45" s="112">
        <f>AVERAGE(M39:M44)</f>
        <v>19992.566666666666</v>
      </c>
      <c r="N45" s="111"/>
      <c r="O45" s="110"/>
      <c r="P45" s="48"/>
      <c r="Q45" s="113" t="s">
        <v>66</v>
      </c>
      <c r="R45" s="112">
        <f>AVERAGE(R39:R44)</f>
        <v>22778.75</v>
      </c>
      <c r="S45" s="111"/>
      <c r="T45" s="111"/>
      <c r="U45" s="48"/>
      <c r="V45" s="113" t="s">
        <v>66</v>
      </c>
      <c r="W45" s="112">
        <f>AVERAGE(W39:W44)</f>
        <v>21201.65</v>
      </c>
      <c r="X45" s="111"/>
      <c r="Y45" s="110"/>
    </row>
    <row r="51" spans="5:5" x14ac:dyDescent="0.25">
      <c r="E51" s="231"/>
    </row>
    <row r="60" spans="5:5" x14ac:dyDescent="0.25">
      <c r="E60" s="231"/>
    </row>
    <row r="61" spans="5:5" x14ac:dyDescent="0.25">
      <c r="E61" s="231"/>
    </row>
  </sheetData>
  <sortState xmlns:xlrd2="http://schemas.microsoft.com/office/spreadsheetml/2017/richdata2" ref="H17:H21">
    <sortCondition ref="H16:H21"/>
  </sortState>
  <mergeCells count="22">
    <mergeCell ref="Q4:T4"/>
    <mergeCell ref="V4:Y4"/>
    <mergeCell ref="B25:C25"/>
    <mergeCell ref="B2:C2"/>
    <mergeCell ref="B4:E4"/>
    <mergeCell ref="G4:J4"/>
    <mergeCell ref="L4:O4"/>
    <mergeCell ref="B14:E14"/>
    <mergeCell ref="G14:J14"/>
    <mergeCell ref="L14:O14"/>
    <mergeCell ref="Q14:T14"/>
    <mergeCell ref="V14:Y14"/>
    <mergeCell ref="B37:E37"/>
    <mergeCell ref="G37:J37"/>
    <mergeCell ref="L37:O37"/>
    <mergeCell ref="Q37:T37"/>
    <mergeCell ref="V37:Y37"/>
    <mergeCell ref="B27:E27"/>
    <mergeCell ref="G27:J27"/>
    <mergeCell ref="L27:O27"/>
    <mergeCell ref="Q27:T27"/>
    <mergeCell ref="V27:Y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A4C5-234D-4F07-921D-43918D575E99}">
  <dimension ref="A1:M38"/>
  <sheetViews>
    <sheetView workbookViewId="0">
      <selection activeCell="F16" sqref="F16"/>
    </sheetView>
  </sheetViews>
  <sheetFormatPr defaultRowHeight="15" x14ac:dyDescent="0.25"/>
  <cols>
    <col min="1" max="1" width="13" customWidth="1"/>
    <col min="2" max="2" width="51.7109375" customWidth="1"/>
    <col min="3" max="3" width="14.28515625" customWidth="1"/>
    <col min="5" max="5" width="15.140625" customWidth="1"/>
    <col min="6" max="6" width="51.42578125" customWidth="1"/>
    <col min="7" max="7" width="14.42578125" customWidth="1"/>
    <col min="11" max="11" width="14.140625" customWidth="1"/>
    <col min="12" max="12" width="27.140625" customWidth="1"/>
    <col min="13" max="13" width="15.85546875" customWidth="1"/>
  </cols>
  <sheetData>
    <row r="1" spans="1:13" ht="15.75" thickBot="1" x14ac:dyDescent="0.3">
      <c r="L1" s="215" t="s">
        <v>136</v>
      </c>
    </row>
    <row r="2" spans="1:13" ht="15.75" thickBot="1" x14ac:dyDescent="0.3">
      <c r="B2" s="215" t="s">
        <v>135</v>
      </c>
      <c r="F2" s="215" t="s">
        <v>134</v>
      </c>
      <c r="K2" s="67" t="s">
        <v>137</v>
      </c>
      <c r="L2" s="219" t="s">
        <v>128</v>
      </c>
      <c r="M2" s="113" t="s">
        <v>103</v>
      </c>
    </row>
    <row r="3" spans="1:13" ht="16.5" thickBot="1" x14ac:dyDescent="0.3">
      <c r="A3" s="202" t="s">
        <v>101</v>
      </c>
      <c r="B3" s="206" t="s">
        <v>102</v>
      </c>
      <c r="C3" s="202" t="s">
        <v>103</v>
      </c>
      <c r="E3" s="202" t="s">
        <v>127</v>
      </c>
      <c r="F3" s="201" t="s">
        <v>128</v>
      </c>
      <c r="G3" s="202" t="s">
        <v>103</v>
      </c>
      <c r="H3" s="199"/>
      <c r="K3" s="216">
        <v>4.0999999999999996</v>
      </c>
      <c r="L3" s="221" t="s">
        <v>138</v>
      </c>
      <c r="M3" s="213"/>
    </row>
    <row r="4" spans="1:13" ht="15.75" x14ac:dyDescent="0.25">
      <c r="A4" s="203">
        <v>1</v>
      </c>
      <c r="B4" s="208" t="s">
        <v>123</v>
      </c>
      <c r="C4" s="203"/>
      <c r="E4" s="214">
        <v>4.0999999999999996</v>
      </c>
      <c r="F4" s="197" t="s">
        <v>130</v>
      </c>
      <c r="G4" s="213"/>
      <c r="K4" s="217">
        <v>4.2</v>
      </c>
      <c r="L4" s="221" t="s">
        <v>139</v>
      </c>
      <c r="M4" s="211"/>
    </row>
    <row r="5" spans="1:13" x14ac:dyDescent="0.25">
      <c r="A5" s="204"/>
      <c r="B5" s="207" t="s">
        <v>126</v>
      </c>
      <c r="C5" s="204"/>
      <c r="E5" s="204">
        <v>4.2</v>
      </c>
      <c r="F5" s="197" t="s">
        <v>131</v>
      </c>
      <c r="G5" s="211"/>
      <c r="K5" s="217">
        <v>4.3</v>
      </c>
      <c r="L5" s="220" t="s">
        <v>140</v>
      </c>
      <c r="M5" s="211"/>
    </row>
    <row r="6" spans="1:13" ht="15.75" x14ac:dyDescent="0.25">
      <c r="A6" s="204"/>
      <c r="B6" s="207" t="s">
        <v>104</v>
      </c>
      <c r="C6" s="204"/>
      <c r="E6" s="204">
        <v>4.3</v>
      </c>
      <c r="F6" s="197" t="s">
        <v>132</v>
      </c>
      <c r="G6" s="211"/>
      <c r="K6" s="217">
        <v>4.4000000000000004</v>
      </c>
      <c r="L6" s="221" t="s">
        <v>141</v>
      </c>
      <c r="M6" s="211"/>
    </row>
    <row r="7" spans="1:13" ht="15.75" x14ac:dyDescent="0.25">
      <c r="A7" s="204"/>
      <c r="B7" s="207" t="s">
        <v>124</v>
      </c>
      <c r="C7" s="204"/>
      <c r="E7" s="204">
        <v>4.4000000000000004</v>
      </c>
      <c r="F7" s="197" t="s">
        <v>133</v>
      </c>
      <c r="G7" s="211"/>
      <c r="K7" s="217">
        <v>4.5</v>
      </c>
      <c r="L7" s="221" t="s">
        <v>142</v>
      </c>
      <c r="M7" s="211"/>
    </row>
    <row r="8" spans="1:13" ht="16.5" thickBot="1" x14ac:dyDescent="0.3">
      <c r="A8" s="204"/>
      <c r="B8" s="207" t="s">
        <v>105</v>
      </c>
      <c r="C8" s="204"/>
      <c r="E8" s="205">
        <v>4.5</v>
      </c>
      <c r="F8" s="198" t="s">
        <v>129</v>
      </c>
      <c r="G8" s="212"/>
      <c r="K8" s="217">
        <v>4.5999999999999996</v>
      </c>
      <c r="L8" s="221" t="s">
        <v>143</v>
      </c>
      <c r="M8" s="211"/>
    </row>
    <row r="9" spans="1:13" ht="15.75" x14ac:dyDescent="0.25">
      <c r="A9" s="204"/>
      <c r="B9" s="207" t="s">
        <v>106</v>
      </c>
      <c r="C9" s="204"/>
      <c r="K9" s="217">
        <v>4.7</v>
      </c>
      <c r="L9" s="222" t="s">
        <v>144</v>
      </c>
      <c r="M9" s="211"/>
    </row>
    <row r="10" spans="1:13" ht="15.75" x14ac:dyDescent="0.25">
      <c r="A10" s="204">
        <v>2</v>
      </c>
      <c r="B10" s="209" t="s">
        <v>120</v>
      </c>
      <c r="C10" s="204"/>
      <c r="K10" s="217">
        <v>4.8</v>
      </c>
      <c r="L10" s="221" t="s">
        <v>145</v>
      </c>
      <c r="M10" s="211"/>
    </row>
    <row r="11" spans="1:13" ht="15.75" x14ac:dyDescent="0.25">
      <c r="A11" s="204"/>
      <c r="B11" s="207" t="s">
        <v>125</v>
      </c>
      <c r="C11" s="204"/>
      <c r="K11" s="217">
        <v>4.9000000000000004</v>
      </c>
      <c r="L11" s="221" t="s">
        <v>146</v>
      </c>
      <c r="M11" s="211"/>
    </row>
    <row r="12" spans="1:13" ht="15.75" x14ac:dyDescent="0.25">
      <c r="A12" s="204">
        <v>3</v>
      </c>
      <c r="B12" s="209" t="s">
        <v>107</v>
      </c>
      <c r="C12" s="204"/>
      <c r="K12" s="217">
        <v>4.0999999999999996</v>
      </c>
      <c r="L12" s="221" t="s">
        <v>147</v>
      </c>
      <c r="M12" s="211"/>
    </row>
    <row r="13" spans="1:13" ht="15.75" x14ac:dyDescent="0.25">
      <c r="A13" s="204"/>
      <c r="B13" s="207" t="s">
        <v>108</v>
      </c>
      <c r="C13" s="204"/>
      <c r="K13" s="217">
        <v>4.1100000000000003</v>
      </c>
      <c r="L13" s="221" t="s">
        <v>148</v>
      </c>
      <c r="M13" s="211"/>
    </row>
    <row r="14" spans="1:13" ht="15.75" x14ac:dyDescent="0.25">
      <c r="A14" s="204"/>
      <c r="B14" s="207" t="s">
        <v>109</v>
      </c>
      <c r="C14" s="204"/>
      <c r="K14" s="217">
        <v>4.12</v>
      </c>
      <c r="L14" s="221" t="s">
        <v>149</v>
      </c>
      <c r="M14" s="211"/>
    </row>
    <row r="15" spans="1:13" ht="15.75" x14ac:dyDescent="0.25">
      <c r="A15" s="204"/>
      <c r="B15" s="207" t="s">
        <v>110</v>
      </c>
      <c r="C15" s="204"/>
      <c r="K15" s="217">
        <v>4.13</v>
      </c>
      <c r="L15" s="221" t="s">
        <v>150</v>
      </c>
      <c r="M15" s="211"/>
    </row>
    <row r="16" spans="1:13" ht="15.75" x14ac:dyDescent="0.25">
      <c r="A16" s="204"/>
      <c r="B16" s="207" t="s">
        <v>111</v>
      </c>
      <c r="C16" s="204"/>
      <c r="K16" s="217">
        <v>4.1399999999999997</v>
      </c>
      <c r="L16" s="221" t="s">
        <v>151</v>
      </c>
      <c r="M16" s="211"/>
    </row>
    <row r="17" spans="1:13" ht="15.75" x14ac:dyDescent="0.25">
      <c r="A17" s="204"/>
      <c r="B17" s="207" t="s">
        <v>112</v>
      </c>
      <c r="C17" s="204"/>
      <c r="K17" s="217">
        <v>4.1500000000000004</v>
      </c>
      <c r="L17" s="223" t="s">
        <v>152</v>
      </c>
      <c r="M17" s="211"/>
    </row>
    <row r="18" spans="1:13" ht="15.75" x14ac:dyDescent="0.25">
      <c r="A18" s="204"/>
      <c r="B18" s="207" t="s">
        <v>113</v>
      </c>
      <c r="C18" s="204"/>
      <c r="K18" s="217">
        <v>4.16</v>
      </c>
      <c r="L18" s="223" t="s">
        <v>153</v>
      </c>
      <c r="M18" s="211"/>
    </row>
    <row r="19" spans="1:13" ht="15.75" x14ac:dyDescent="0.25">
      <c r="A19" s="204"/>
      <c r="B19" s="207" t="s">
        <v>114</v>
      </c>
      <c r="C19" s="204"/>
      <c r="K19" s="217">
        <v>4.17</v>
      </c>
      <c r="L19" s="223" t="s">
        <v>154</v>
      </c>
      <c r="M19" s="211"/>
    </row>
    <row r="20" spans="1:13" ht="15.75" x14ac:dyDescent="0.25">
      <c r="A20" s="204"/>
      <c r="B20" s="207" t="s">
        <v>115</v>
      </c>
      <c r="C20" s="204"/>
      <c r="K20" s="217">
        <v>4.18</v>
      </c>
      <c r="L20" s="223" t="s">
        <v>156</v>
      </c>
      <c r="M20" s="211"/>
    </row>
    <row r="21" spans="1:13" ht="15.75" x14ac:dyDescent="0.25">
      <c r="A21" s="204">
        <v>4</v>
      </c>
      <c r="B21" s="209" t="s">
        <v>119</v>
      </c>
      <c r="C21" s="204"/>
      <c r="E21" s="228" t="s">
        <v>173</v>
      </c>
      <c r="F21" s="228" t="s">
        <v>102</v>
      </c>
      <c r="G21" s="228"/>
      <c r="K21" s="217">
        <v>4.1900000000000004</v>
      </c>
      <c r="L21" s="223" t="s">
        <v>155</v>
      </c>
      <c r="M21" s="211"/>
    </row>
    <row r="22" spans="1:13" ht="15.75" x14ac:dyDescent="0.25">
      <c r="A22" s="204">
        <v>5</v>
      </c>
      <c r="B22" s="209" t="s">
        <v>118</v>
      </c>
      <c r="C22" s="204"/>
      <c r="E22" s="228">
        <v>1</v>
      </c>
      <c r="F22" t="s">
        <v>174</v>
      </c>
      <c r="G22" s="228"/>
      <c r="K22" s="217">
        <v>4.2</v>
      </c>
      <c r="L22" s="223" t="s">
        <v>157</v>
      </c>
      <c r="M22" s="211"/>
    </row>
    <row r="23" spans="1:13" ht="15.75" x14ac:dyDescent="0.25">
      <c r="A23" s="204"/>
      <c r="B23" s="207" t="s">
        <v>116</v>
      </c>
      <c r="C23" s="204"/>
      <c r="E23" s="229">
        <v>2</v>
      </c>
      <c r="F23" t="s">
        <v>176</v>
      </c>
      <c r="G23" s="228"/>
      <c r="K23" s="217">
        <v>4.21</v>
      </c>
      <c r="L23" s="223" t="s">
        <v>158</v>
      </c>
      <c r="M23" s="211"/>
    </row>
    <row r="24" spans="1:13" ht="15.75" x14ac:dyDescent="0.25">
      <c r="A24" s="204"/>
      <c r="B24" s="207" t="s">
        <v>117</v>
      </c>
      <c r="C24" s="204"/>
      <c r="E24" s="227">
        <v>3</v>
      </c>
      <c r="F24" s="226" t="s">
        <v>177</v>
      </c>
      <c r="G24" s="228"/>
      <c r="K24" s="217">
        <v>4.22</v>
      </c>
      <c r="L24" s="223" t="s">
        <v>159</v>
      </c>
      <c r="M24" s="211"/>
    </row>
    <row r="25" spans="1:13" ht="15.75" x14ac:dyDescent="0.25">
      <c r="A25" s="204"/>
      <c r="B25" s="207" t="s">
        <v>121</v>
      </c>
      <c r="C25" s="204"/>
      <c r="E25" s="230">
        <v>4</v>
      </c>
      <c r="F25" s="226" t="s">
        <v>178</v>
      </c>
      <c r="G25" s="228"/>
      <c r="K25" s="217">
        <v>4.2300000000000004</v>
      </c>
      <c r="L25" s="223" t="s">
        <v>160</v>
      </c>
      <c r="M25" s="211"/>
    </row>
    <row r="26" spans="1:13" ht="16.5" thickBot="1" x14ac:dyDescent="0.3">
      <c r="A26" s="205"/>
      <c r="B26" s="210" t="s">
        <v>122</v>
      </c>
      <c r="C26" s="205"/>
      <c r="E26" s="228">
        <v>5</v>
      </c>
      <c r="F26" t="s">
        <v>175</v>
      </c>
      <c r="G26" s="228"/>
      <c r="K26" s="217">
        <v>4.24</v>
      </c>
      <c r="L26" s="223" t="s">
        <v>161</v>
      </c>
      <c r="M26" s="211"/>
    </row>
    <row r="27" spans="1:13" ht="15.75" x14ac:dyDescent="0.25">
      <c r="A27" s="200"/>
      <c r="B27" s="200"/>
      <c r="C27" s="200"/>
      <c r="E27" s="228">
        <v>6</v>
      </c>
      <c r="F27" s="228"/>
      <c r="G27" s="228"/>
      <c r="K27" s="217">
        <v>4.25</v>
      </c>
      <c r="L27" s="223" t="s">
        <v>162</v>
      </c>
      <c r="M27" s="211"/>
    </row>
    <row r="28" spans="1:13" ht="15.75" x14ac:dyDescent="0.25">
      <c r="E28" s="228">
        <v>7</v>
      </c>
      <c r="F28" s="228"/>
      <c r="G28" s="228"/>
      <c r="K28" s="217">
        <v>4.26</v>
      </c>
      <c r="L28" s="223" t="s">
        <v>163</v>
      </c>
      <c r="M28" s="211"/>
    </row>
    <row r="29" spans="1:13" ht="15.75" x14ac:dyDescent="0.25">
      <c r="K29" s="217">
        <v>4.2699999999999996</v>
      </c>
      <c r="L29" s="223" t="s">
        <v>164</v>
      </c>
      <c r="M29" s="211"/>
    </row>
    <row r="30" spans="1:13" ht="15.75" x14ac:dyDescent="0.25">
      <c r="K30" s="217">
        <v>4.28</v>
      </c>
      <c r="L30" s="223" t="s">
        <v>165</v>
      </c>
      <c r="M30" s="211"/>
    </row>
    <row r="31" spans="1:13" ht="15.75" x14ac:dyDescent="0.25">
      <c r="K31" s="217">
        <v>4.29</v>
      </c>
      <c r="L31" s="223" t="s">
        <v>166</v>
      </c>
      <c r="M31" s="211"/>
    </row>
    <row r="32" spans="1:13" ht="15.75" x14ac:dyDescent="0.25">
      <c r="K32" s="217">
        <v>4.3</v>
      </c>
      <c r="L32" s="223" t="s">
        <v>167</v>
      </c>
      <c r="M32" s="211"/>
    </row>
    <row r="33" spans="11:13" ht="15.75" x14ac:dyDescent="0.25">
      <c r="K33" s="217">
        <v>4.3099999999999996</v>
      </c>
      <c r="L33" s="223" t="s">
        <v>168</v>
      </c>
      <c r="M33" s="211"/>
    </row>
    <row r="34" spans="11:13" ht="15.75" x14ac:dyDescent="0.25">
      <c r="K34" s="217">
        <v>4.32</v>
      </c>
      <c r="L34" s="223" t="s">
        <v>169</v>
      </c>
      <c r="M34" s="211"/>
    </row>
    <row r="35" spans="11:13" ht="15.75" x14ac:dyDescent="0.25">
      <c r="K35" s="217">
        <v>4.33</v>
      </c>
      <c r="L35" s="223" t="s">
        <v>170</v>
      </c>
      <c r="M35" s="211"/>
    </row>
    <row r="36" spans="11:13" ht="15.75" x14ac:dyDescent="0.25">
      <c r="K36" s="217">
        <v>4.34</v>
      </c>
      <c r="L36" s="223" t="s">
        <v>171</v>
      </c>
      <c r="M36" s="211"/>
    </row>
    <row r="37" spans="11:13" ht="16.5" thickBot="1" x14ac:dyDescent="0.3">
      <c r="K37" s="218">
        <v>4.3499999999999996</v>
      </c>
      <c r="L37" s="225" t="s">
        <v>172</v>
      </c>
      <c r="M37" s="212"/>
    </row>
    <row r="38" spans="11:13" x14ac:dyDescent="0.25">
      <c r="K38" s="224"/>
      <c r="L38" s="197"/>
      <c r="M38" s="197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35E0-2913-4302-9251-75EB23B83D24}">
  <dimension ref="A1:V26"/>
  <sheetViews>
    <sheetView workbookViewId="0">
      <selection activeCell="L39" sqref="L39"/>
    </sheetView>
  </sheetViews>
  <sheetFormatPr defaultRowHeight="15" x14ac:dyDescent="0.25"/>
  <cols>
    <col min="1" max="1" width="14.140625" customWidth="1"/>
    <col min="2" max="2" width="13.5703125" customWidth="1"/>
    <col min="3" max="4" width="12.42578125" customWidth="1"/>
    <col min="5" max="5" width="13.28515625" customWidth="1"/>
    <col min="6" max="7" width="12.140625" customWidth="1"/>
    <col min="8" max="8" width="12.42578125" customWidth="1"/>
    <col min="9" max="10" width="14.5703125" customWidth="1"/>
    <col min="11" max="11" width="12.5703125" customWidth="1"/>
    <col min="12" max="13" width="13" customWidth="1"/>
    <col min="14" max="15" width="12.28515625" customWidth="1"/>
  </cols>
  <sheetData>
    <row r="1" spans="1:22" ht="16.5" thickBot="1" x14ac:dyDescent="0.3">
      <c r="A1" s="284" t="s">
        <v>24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5"/>
    </row>
    <row r="2" spans="1:22" ht="16.5" thickBot="1" x14ac:dyDescent="0.3">
      <c r="A2" s="257" t="s">
        <v>18</v>
      </c>
      <c r="B2" s="288" t="s">
        <v>1</v>
      </c>
      <c r="C2" s="283"/>
      <c r="D2" s="257" t="s">
        <v>18</v>
      </c>
      <c r="E2" s="284" t="s">
        <v>2</v>
      </c>
      <c r="F2" s="285"/>
      <c r="G2" s="257" t="s">
        <v>18</v>
      </c>
      <c r="H2" s="284" t="s">
        <v>3</v>
      </c>
      <c r="I2" s="285"/>
      <c r="J2" s="257" t="s">
        <v>18</v>
      </c>
      <c r="K2" s="251" t="s">
        <v>4</v>
      </c>
      <c r="L2" s="252"/>
      <c r="M2" s="257" t="s">
        <v>18</v>
      </c>
      <c r="N2" s="251" t="s">
        <v>5</v>
      </c>
      <c r="O2" s="252"/>
    </row>
    <row r="3" spans="1:22" ht="16.5" thickBot="1" x14ac:dyDescent="0.3">
      <c r="A3" s="258"/>
      <c r="B3" s="169" t="s">
        <v>19</v>
      </c>
      <c r="C3" s="170" t="s">
        <v>20</v>
      </c>
      <c r="D3" s="258"/>
      <c r="E3" s="2" t="s">
        <v>19</v>
      </c>
      <c r="F3" s="1" t="s">
        <v>20</v>
      </c>
      <c r="G3" s="258"/>
      <c r="H3" s="2" t="s">
        <v>19</v>
      </c>
      <c r="I3" s="1" t="s">
        <v>20</v>
      </c>
      <c r="J3" s="258"/>
      <c r="K3" s="170" t="s">
        <v>19</v>
      </c>
      <c r="L3" s="170" t="s">
        <v>20</v>
      </c>
      <c r="M3" s="258"/>
      <c r="N3" s="170" t="s">
        <v>19</v>
      </c>
      <c r="O3" s="170" t="s">
        <v>20</v>
      </c>
    </row>
    <row r="4" spans="1:22" ht="15.75" x14ac:dyDescent="0.25">
      <c r="A4" s="143">
        <v>2021</v>
      </c>
      <c r="B4" s="171">
        <v>4554.82</v>
      </c>
      <c r="C4" s="33">
        <v>31116.53</v>
      </c>
      <c r="D4" s="143">
        <v>2021</v>
      </c>
      <c r="E4" s="22">
        <v>9180.2000000000007</v>
      </c>
      <c r="F4" s="23">
        <v>16192.68</v>
      </c>
      <c r="G4" s="143">
        <v>2021</v>
      </c>
      <c r="H4" s="22">
        <v>6993.52</v>
      </c>
      <c r="I4" s="23">
        <v>6588.5</v>
      </c>
      <c r="J4" s="143">
        <v>2021</v>
      </c>
      <c r="K4" s="21">
        <v>2705.17</v>
      </c>
      <c r="L4" s="23">
        <v>6964.84</v>
      </c>
      <c r="M4" s="143">
        <v>2021</v>
      </c>
      <c r="N4" s="21">
        <v>9813.36</v>
      </c>
      <c r="O4" s="23">
        <v>-3462.23</v>
      </c>
      <c r="P4" s="3"/>
      <c r="T4" s="4"/>
      <c r="U4" s="4"/>
      <c r="V4" s="4"/>
    </row>
    <row r="5" spans="1:22" ht="15.75" x14ac:dyDescent="0.25">
      <c r="A5" s="172">
        <v>2020</v>
      </c>
      <c r="B5" s="171">
        <v>3542.36</v>
      </c>
      <c r="C5" s="32">
        <v>26257.32</v>
      </c>
      <c r="D5" s="172">
        <v>2020</v>
      </c>
      <c r="E5" s="24">
        <v>10113.86</v>
      </c>
      <c r="F5" s="25">
        <v>7930.81</v>
      </c>
      <c r="G5" s="172">
        <v>2020</v>
      </c>
      <c r="H5" s="24">
        <v>9360.41</v>
      </c>
      <c r="I5" s="25">
        <v>1627.22</v>
      </c>
      <c r="J5" s="172">
        <v>2020</v>
      </c>
      <c r="K5" s="26">
        <v>1557.89</v>
      </c>
      <c r="L5" s="25">
        <v>5947.18</v>
      </c>
      <c r="M5" s="172">
        <v>2020</v>
      </c>
      <c r="N5" s="26">
        <v>8623.7800000000007</v>
      </c>
      <c r="O5" s="25">
        <v>-16418.02</v>
      </c>
    </row>
    <row r="6" spans="1:22" ht="15.75" x14ac:dyDescent="0.25">
      <c r="A6" s="173">
        <v>2019</v>
      </c>
      <c r="B6" s="174">
        <v>3214.52</v>
      </c>
      <c r="C6" s="32">
        <v>21078.14</v>
      </c>
      <c r="D6" s="173">
        <v>2019</v>
      </c>
      <c r="E6" s="24">
        <v>13577.43</v>
      </c>
      <c r="F6" s="25">
        <v>3363.3</v>
      </c>
      <c r="G6" s="173">
        <v>2019</v>
      </c>
      <c r="H6" s="24">
        <v>11275.6</v>
      </c>
      <c r="I6" s="25">
        <v>4676.6099999999997</v>
      </c>
      <c r="J6" s="173">
        <v>2019</v>
      </c>
      <c r="K6" s="26">
        <v>1544.37</v>
      </c>
      <c r="L6" s="25">
        <v>4865.33</v>
      </c>
      <c r="M6" s="173">
        <v>2019</v>
      </c>
      <c r="N6" s="26">
        <v>4484.8500000000004</v>
      </c>
      <c r="O6" s="25">
        <v>1720.27</v>
      </c>
    </row>
    <row r="7" spans="1:22" ht="15.75" x14ac:dyDescent="0.25">
      <c r="A7" s="173">
        <v>2018</v>
      </c>
      <c r="B7" s="174">
        <v>2601.02</v>
      </c>
      <c r="C7" s="32">
        <v>17486.75</v>
      </c>
      <c r="D7" s="173">
        <v>2018</v>
      </c>
      <c r="E7" s="24">
        <v>27886.27</v>
      </c>
      <c r="F7" s="25">
        <v>6777.42</v>
      </c>
      <c r="G7" s="173">
        <v>2018</v>
      </c>
      <c r="H7" s="24">
        <v>16591.71</v>
      </c>
      <c r="I7" s="25">
        <v>275.68</v>
      </c>
      <c r="J7" s="173">
        <v>2018</v>
      </c>
      <c r="K7" s="26">
        <v>1665.05</v>
      </c>
      <c r="L7" s="25">
        <v>4084.3</v>
      </c>
      <c r="M7" s="173">
        <v>2018</v>
      </c>
      <c r="N7" s="26">
        <v>1312.75</v>
      </c>
      <c r="O7" s="25">
        <v>4224.5600000000004</v>
      </c>
    </row>
    <row r="8" spans="1:22" ht="15.75" x14ac:dyDescent="0.25">
      <c r="A8" s="173">
        <v>2017</v>
      </c>
      <c r="B8" s="175">
        <v>1843.99</v>
      </c>
      <c r="C8" s="32">
        <v>14549.66</v>
      </c>
      <c r="D8" s="173">
        <v>2017</v>
      </c>
      <c r="E8" s="24">
        <v>25451.03</v>
      </c>
      <c r="F8" s="25">
        <v>9801.08</v>
      </c>
      <c r="G8" s="173">
        <v>2017</v>
      </c>
      <c r="H8" s="24">
        <v>8626.5499999999993</v>
      </c>
      <c r="I8" s="25">
        <v>3679.28</v>
      </c>
      <c r="J8" s="173">
        <v>2017</v>
      </c>
      <c r="K8" s="26">
        <v>1718.07</v>
      </c>
      <c r="L8" s="25">
        <v>3411.5</v>
      </c>
      <c r="M8" s="173">
        <v>2017</v>
      </c>
      <c r="N8" s="26">
        <v>1072.27</v>
      </c>
      <c r="O8" s="25">
        <v>3330.09</v>
      </c>
    </row>
    <row r="9" spans="1:22" ht="16.5" thickBot="1" x14ac:dyDescent="0.3">
      <c r="A9" s="176">
        <v>2016</v>
      </c>
      <c r="B9" s="171">
        <v>1320.37</v>
      </c>
      <c r="C9" s="177">
        <v>12296.23</v>
      </c>
      <c r="D9" s="176">
        <v>2016</v>
      </c>
      <c r="E9" s="27">
        <v>13296.75</v>
      </c>
      <c r="F9" s="28">
        <v>9726.2900000000009</v>
      </c>
      <c r="G9" s="176">
        <v>2016</v>
      </c>
      <c r="H9" s="29">
        <v>2522.14</v>
      </c>
      <c r="I9" s="30">
        <v>8223.66</v>
      </c>
      <c r="J9" s="176">
        <v>2016</v>
      </c>
      <c r="K9" s="31">
        <v>1261.96</v>
      </c>
      <c r="L9" s="28">
        <v>2089.7800000000002</v>
      </c>
      <c r="M9" s="176">
        <v>2016</v>
      </c>
      <c r="N9" s="179">
        <v>284.47000000000003</v>
      </c>
      <c r="O9" s="28">
        <v>2539.4499999999998</v>
      </c>
    </row>
    <row r="10" spans="1:22" ht="16.5" thickBot="1" x14ac:dyDescent="0.3">
      <c r="A10" s="169" t="s">
        <v>21</v>
      </c>
      <c r="B10" s="270">
        <f>CORREL(B4:B9,C4:C9)</f>
        <v>0.98324411493128383</v>
      </c>
      <c r="C10" s="271"/>
      <c r="D10" s="169" t="s">
        <v>21</v>
      </c>
      <c r="E10" s="272">
        <f>CORREL(E4:E9,F4:F9)</f>
        <v>-0.2908773266465508</v>
      </c>
      <c r="F10" s="273"/>
      <c r="G10" s="169" t="s">
        <v>21</v>
      </c>
      <c r="H10" s="301">
        <f>CORREL(H4:H9,I4:I9)</f>
        <v>-0.86720003625487108</v>
      </c>
      <c r="I10" s="302"/>
      <c r="J10" s="169" t="s">
        <v>21</v>
      </c>
      <c r="K10" s="303">
        <f>CORREL(K4:K9,L4:L9)</f>
        <v>0.74338874373149688</v>
      </c>
      <c r="L10" s="304"/>
      <c r="M10" s="169" t="s">
        <v>21</v>
      </c>
      <c r="N10" s="303">
        <f>CORREL(N4:N9,O4:O9)</f>
        <v>-0.76450227363677659</v>
      </c>
      <c r="O10" s="304"/>
    </row>
    <row r="11" spans="1:22" ht="15.75" x14ac:dyDescent="0.25">
      <c r="A11" s="172" t="s">
        <v>22</v>
      </c>
      <c r="B11" s="292">
        <v>4.1878733815186735E-4</v>
      </c>
      <c r="C11" s="293"/>
      <c r="D11" s="172" t="s">
        <v>22</v>
      </c>
      <c r="E11" s="294">
        <v>0.57598951994466574</v>
      </c>
      <c r="F11" s="295"/>
      <c r="G11" s="172" t="s">
        <v>22</v>
      </c>
      <c r="H11" s="298">
        <v>2.528272673913871E-2</v>
      </c>
      <c r="I11" s="297"/>
      <c r="J11" s="172" t="s">
        <v>22</v>
      </c>
      <c r="K11" s="296">
        <v>9.0325164739594066E-2</v>
      </c>
      <c r="L11" s="297"/>
      <c r="M11" s="172" t="s">
        <v>22</v>
      </c>
      <c r="N11" s="296">
        <v>7.6658513388741426E-2</v>
      </c>
      <c r="O11" s="297"/>
    </row>
    <row r="12" spans="1:22" ht="16.5" thickBot="1" x14ac:dyDescent="0.3">
      <c r="A12" s="144" t="s">
        <v>23</v>
      </c>
      <c r="B12" s="278">
        <v>0.96676898954700374</v>
      </c>
      <c r="C12" s="279"/>
      <c r="D12" s="144" t="s">
        <v>23</v>
      </c>
      <c r="E12" s="299">
        <v>8.4609619157044236E-2</v>
      </c>
      <c r="F12" s="300"/>
      <c r="G12" s="144" t="s">
        <v>23</v>
      </c>
      <c r="H12" s="261">
        <v>0.75203590288044975</v>
      </c>
      <c r="I12" s="262"/>
      <c r="J12" s="144" t="s">
        <v>23</v>
      </c>
      <c r="K12" s="290">
        <v>0.55262682430669374</v>
      </c>
      <c r="L12" s="291"/>
      <c r="M12" s="144" t="s">
        <v>23</v>
      </c>
      <c r="N12" s="290">
        <v>0.5844637263958008</v>
      </c>
      <c r="O12" s="291"/>
    </row>
    <row r="14" spans="1:22" ht="15.75" thickBot="1" x14ac:dyDescent="0.3"/>
    <row r="15" spans="1:22" ht="16.5" thickBot="1" x14ac:dyDescent="0.3">
      <c r="A15" s="284" t="s">
        <v>26</v>
      </c>
      <c r="B15" s="28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5"/>
    </row>
    <row r="16" spans="1:22" ht="16.5" thickBot="1" x14ac:dyDescent="0.3">
      <c r="A16" s="280" t="s">
        <v>18</v>
      </c>
      <c r="B16" s="282" t="s">
        <v>10</v>
      </c>
      <c r="C16" s="283"/>
      <c r="D16" s="257" t="s">
        <v>18</v>
      </c>
      <c r="E16" s="263" t="s">
        <v>9</v>
      </c>
      <c r="F16" s="251"/>
      <c r="G16" s="257" t="s">
        <v>18</v>
      </c>
      <c r="H16" s="284" t="s">
        <v>8</v>
      </c>
      <c r="I16" s="285"/>
      <c r="J16" s="257" t="s">
        <v>18</v>
      </c>
      <c r="K16" s="263" t="s">
        <v>7</v>
      </c>
      <c r="L16" s="251"/>
      <c r="M16" s="257" t="s">
        <v>18</v>
      </c>
      <c r="N16" s="251" t="s">
        <v>6</v>
      </c>
      <c r="O16" s="252"/>
    </row>
    <row r="17" spans="1:15" ht="16.5" thickBot="1" x14ac:dyDescent="0.3">
      <c r="A17" s="281"/>
      <c r="B17" s="169" t="s">
        <v>19</v>
      </c>
      <c r="C17" s="170" t="s">
        <v>20</v>
      </c>
      <c r="D17" s="258"/>
      <c r="E17" s="169" t="s">
        <v>19</v>
      </c>
      <c r="F17" s="178" t="s">
        <v>20</v>
      </c>
      <c r="G17" s="258"/>
      <c r="H17" s="2" t="s">
        <v>19</v>
      </c>
      <c r="I17" s="5" t="s">
        <v>20</v>
      </c>
      <c r="J17" s="258"/>
      <c r="K17" s="169" t="s">
        <v>19</v>
      </c>
      <c r="L17" s="178" t="s">
        <v>20</v>
      </c>
      <c r="M17" s="258"/>
      <c r="N17" s="170" t="s">
        <v>19</v>
      </c>
      <c r="O17" s="170" t="s">
        <v>20</v>
      </c>
    </row>
    <row r="18" spans="1:15" ht="15.75" x14ac:dyDescent="0.25">
      <c r="A18" s="183">
        <v>2021</v>
      </c>
      <c r="B18" s="184">
        <v>36809.72</v>
      </c>
      <c r="C18" s="185">
        <v>20410.47</v>
      </c>
      <c r="D18" s="143">
        <v>2021</v>
      </c>
      <c r="E18" s="6">
        <v>38575.699999999997</v>
      </c>
      <c r="F18" s="8">
        <v>2021.62</v>
      </c>
      <c r="G18" s="143">
        <v>2021</v>
      </c>
      <c r="H18" s="6">
        <v>21799.88</v>
      </c>
      <c r="I18" s="7">
        <v>828.95</v>
      </c>
      <c r="J18" s="143">
        <v>2021</v>
      </c>
      <c r="K18" s="6">
        <v>24442.07</v>
      </c>
      <c r="L18" s="8">
        <v>2557.58</v>
      </c>
      <c r="M18" s="143">
        <v>2021</v>
      </c>
      <c r="N18" s="180">
        <v>12262.03</v>
      </c>
      <c r="O18" s="9">
        <v>2160.3000000000002</v>
      </c>
    </row>
    <row r="19" spans="1:15" ht="15.75" x14ac:dyDescent="0.25">
      <c r="A19" s="186">
        <v>2020</v>
      </c>
      <c r="B19" s="187">
        <v>51871.3</v>
      </c>
      <c r="C19" s="188">
        <v>14488.11</v>
      </c>
      <c r="D19" s="172">
        <v>2020</v>
      </c>
      <c r="E19" s="10">
        <v>27218.89</v>
      </c>
      <c r="F19" s="12">
        <v>336.2</v>
      </c>
      <c r="G19" s="172">
        <v>2020</v>
      </c>
      <c r="H19" s="10">
        <v>21576.59</v>
      </c>
      <c r="I19" s="11">
        <v>546.17999999999995</v>
      </c>
      <c r="J19" s="172">
        <v>2020</v>
      </c>
      <c r="K19" s="10">
        <v>18250.95</v>
      </c>
      <c r="L19" s="12">
        <v>-2235.7199999999998</v>
      </c>
      <c r="M19" s="172">
        <v>2020</v>
      </c>
      <c r="N19" s="181">
        <v>14320.1</v>
      </c>
      <c r="O19" s="13">
        <v>-2956.89</v>
      </c>
    </row>
    <row r="20" spans="1:15" ht="15.75" x14ac:dyDescent="0.25">
      <c r="A20" s="186">
        <v>2019</v>
      </c>
      <c r="B20" s="187">
        <v>65894.740000000005</v>
      </c>
      <c r="C20" s="188">
        <v>862.23</v>
      </c>
      <c r="D20" s="173">
        <v>2019</v>
      </c>
      <c r="E20" s="10">
        <v>30037.66</v>
      </c>
      <c r="F20" s="12">
        <v>-9975.49</v>
      </c>
      <c r="G20" s="173">
        <v>2019</v>
      </c>
      <c r="H20" s="10">
        <v>15609.5</v>
      </c>
      <c r="I20" s="11">
        <v>433.52</v>
      </c>
      <c r="J20" s="173">
        <v>2019</v>
      </c>
      <c r="K20" s="10">
        <v>22955.11</v>
      </c>
      <c r="L20" s="12">
        <v>347.02</v>
      </c>
      <c r="M20" s="173">
        <v>2019</v>
      </c>
      <c r="N20" s="181">
        <v>19118.95</v>
      </c>
      <c r="O20" s="13">
        <v>-5546.9</v>
      </c>
    </row>
    <row r="21" spans="1:15" ht="15.75" x14ac:dyDescent="0.25">
      <c r="A21" s="186">
        <v>2018</v>
      </c>
      <c r="B21" s="187">
        <v>110854.7</v>
      </c>
      <c r="C21" s="188">
        <v>-6547.45</v>
      </c>
      <c r="D21" s="173">
        <v>2018</v>
      </c>
      <c r="E21" s="10">
        <v>48684.29</v>
      </c>
      <c r="F21" s="12">
        <v>-12282.82</v>
      </c>
      <c r="G21" s="173">
        <v>2018</v>
      </c>
      <c r="H21" s="10">
        <v>23482.65</v>
      </c>
      <c r="I21" s="11">
        <v>-2431.81</v>
      </c>
      <c r="J21" s="173">
        <v>2018</v>
      </c>
      <c r="K21" s="10">
        <v>28542.400000000001</v>
      </c>
      <c r="L21" s="12">
        <v>-4222.24</v>
      </c>
      <c r="M21" s="173">
        <v>2018</v>
      </c>
      <c r="N21" s="181">
        <v>28207.27</v>
      </c>
      <c r="O21" s="13">
        <v>-6043.71</v>
      </c>
    </row>
    <row r="22" spans="1:15" ht="15.75" x14ac:dyDescent="0.25">
      <c r="A22" s="186">
        <v>2017</v>
      </c>
      <c r="B22" s="189">
        <v>58277.38</v>
      </c>
      <c r="C22" s="190">
        <v>10484.1</v>
      </c>
      <c r="D22" s="173">
        <v>2017</v>
      </c>
      <c r="E22" s="10">
        <v>32702.11</v>
      </c>
      <c r="F22" s="12">
        <v>1324.8</v>
      </c>
      <c r="G22" s="173">
        <v>2017</v>
      </c>
      <c r="H22" s="10">
        <v>18080.18</v>
      </c>
      <c r="I22" s="11">
        <v>1383.13</v>
      </c>
      <c r="J22" s="173">
        <v>2017</v>
      </c>
      <c r="K22" s="10">
        <v>21648.98</v>
      </c>
      <c r="L22" s="12">
        <v>1121.92</v>
      </c>
      <c r="M22" s="173">
        <v>2017</v>
      </c>
      <c r="N22" s="181">
        <v>25305.05</v>
      </c>
      <c r="O22" s="13">
        <v>-1558.34</v>
      </c>
    </row>
    <row r="23" spans="1:15" ht="16.5" thickBot="1" x14ac:dyDescent="0.3">
      <c r="A23" s="145">
        <v>2016</v>
      </c>
      <c r="B23" s="191">
        <v>55807.02</v>
      </c>
      <c r="C23" s="192">
        <v>9950.65</v>
      </c>
      <c r="D23" s="176">
        <v>2016</v>
      </c>
      <c r="E23" s="16">
        <v>35422.57</v>
      </c>
      <c r="F23" s="17">
        <v>-3974.39</v>
      </c>
      <c r="G23" s="176">
        <v>2016</v>
      </c>
      <c r="H23" s="18">
        <v>19406.46</v>
      </c>
      <c r="I23" s="15">
        <v>-5395.55</v>
      </c>
      <c r="J23" s="176">
        <v>2016</v>
      </c>
      <c r="K23" s="14">
        <v>20832.91</v>
      </c>
      <c r="L23" s="19">
        <v>-2812.82</v>
      </c>
      <c r="M23" s="176">
        <v>2016</v>
      </c>
      <c r="N23" s="182">
        <v>27996.39</v>
      </c>
      <c r="O23" s="20">
        <v>-6089.21</v>
      </c>
    </row>
    <row r="24" spans="1:15" ht="16.5" thickBot="1" x14ac:dyDescent="0.3">
      <c r="A24" s="193" t="s">
        <v>21</v>
      </c>
      <c r="B24" s="286">
        <f>CORREL(B18:B23,C18:C23)</f>
        <v>-0.93418338899573516</v>
      </c>
      <c r="C24" s="287"/>
      <c r="D24" s="169" t="s">
        <v>21</v>
      </c>
      <c r="E24" s="264">
        <f>CORREL(E18:E23,F18:F23)</f>
        <v>-0.4669751332311679</v>
      </c>
      <c r="F24" s="269"/>
      <c r="G24" s="169" t="s">
        <v>21</v>
      </c>
      <c r="H24" s="264">
        <f>CORREL(H18:H23,I18:I23)</f>
        <v>-0.19910137894400326</v>
      </c>
      <c r="I24" s="269"/>
      <c r="J24" s="169" t="s">
        <v>21</v>
      </c>
      <c r="K24" s="264">
        <f>CORREL(K18:K23,L18:L23)</f>
        <v>-0.12425085512920046</v>
      </c>
      <c r="L24" s="265"/>
      <c r="M24" s="169" t="s">
        <v>21</v>
      </c>
      <c r="N24" s="268">
        <f>CORREL(N18:N23,O18:O23)</f>
        <v>-0.68011142833402982</v>
      </c>
      <c r="O24" s="269"/>
    </row>
    <row r="25" spans="1:15" ht="15.75" x14ac:dyDescent="0.25">
      <c r="A25" s="183" t="s">
        <v>22</v>
      </c>
      <c r="B25" s="274">
        <v>6.3551863633912022E-3</v>
      </c>
      <c r="C25" s="275"/>
      <c r="D25" s="172" t="s">
        <v>22</v>
      </c>
      <c r="E25" s="255">
        <v>0.35045294733327764</v>
      </c>
      <c r="F25" s="256"/>
      <c r="G25" s="172" t="s">
        <v>22</v>
      </c>
      <c r="H25" s="259">
        <v>0.70529425621374897</v>
      </c>
      <c r="I25" s="260"/>
      <c r="J25" s="172" t="s">
        <v>22</v>
      </c>
      <c r="K25" s="266">
        <v>0.81458282674145599</v>
      </c>
      <c r="L25" s="255"/>
      <c r="M25" s="172" t="s">
        <v>22</v>
      </c>
      <c r="N25" s="255">
        <v>0.13712615685672924</v>
      </c>
      <c r="O25" s="256"/>
    </row>
    <row r="26" spans="1:15" ht="16.5" thickBot="1" x14ac:dyDescent="0.3">
      <c r="A26" s="145" t="s">
        <v>23</v>
      </c>
      <c r="B26" s="276">
        <v>0.87269860427555679</v>
      </c>
      <c r="C26" s="277"/>
      <c r="D26" s="144" t="s">
        <v>23</v>
      </c>
      <c r="E26" s="253">
        <v>0.21806577505626681</v>
      </c>
      <c r="F26" s="254"/>
      <c r="G26" s="144" t="s">
        <v>23</v>
      </c>
      <c r="H26" s="261">
        <v>3.9641359097403558E-2</v>
      </c>
      <c r="I26" s="262"/>
      <c r="J26" s="144" t="s">
        <v>23</v>
      </c>
      <c r="K26" s="267">
        <v>1.5438275000337424E-2</v>
      </c>
      <c r="L26" s="253"/>
      <c r="M26" s="144" t="s">
        <v>23</v>
      </c>
      <c r="N26" s="253">
        <v>0.462551554950554</v>
      </c>
      <c r="O26" s="254"/>
    </row>
  </sheetData>
  <mergeCells count="52">
    <mergeCell ref="A1:O1"/>
    <mergeCell ref="A15:O15"/>
    <mergeCell ref="K12:L12"/>
    <mergeCell ref="N12:O12"/>
    <mergeCell ref="B11:C11"/>
    <mergeCell ref="E11:F11"/>
    <mergeCell ref="K11:L11"/>
    <mergeCell ref="N11:O11"/>
    <mergeCell ref="H11:I11"/>
    <mergeCell ref="D2:D3"/>
    <mergeCell ref="E12:F12"/>
    <mergeCell ref="H12:I12"/>
    <mergeCell ref="M2:M3"/>
    <mergeCell ref="H10:I10"/>
    <mergeCell ref="K10:L10"/>
    <mergeCell ref="N10:O10"/>
    <mergeCell ref="A2:A3"/>
    <mergeCell ref="B2:C2"/>
    <mergeCell ref="E2:F2"/>
    <mergeCell ref="H2:I2"/>
    <mergeCell ref="N2:O2"/>
    <mergeCell ref="K2:L2"/>
    <mergeCell ref="G2:G3"/>
    <mergeCell ref="J2:J3"/>
    <mergeCell ref="A16:A17"/>
    <mergeCell ref="B16:C16"/>
    <mergeCell ref="E16:F16"/>
    <mergeCell ref="H16:I16"/>
    <mergeCell ref="H24:I24"/>
    <mergeCell ref="B24:C24"/>
    <mergeCell ref="B10:C10"/>
    <mergeCell ref="E10:F10"/>
    <mergeCell ref="B25:C25"/>
    <mergeCell ref="B26:C26"/>
    <mergeCell ref="E25:F25"/>
    <mergeCell ref="B12:C12"/>
    <mergeCell ref="E24:F24"/>
    <mergeCell ref="N16:O16"/>
    <mergeCell ref="E26:F26"/>
    <mergeCell ref="N25:O25"/>
    <mergeCell ref="D16:D17"/>
    <mergeCell ref="G16:G17"/>
    <mergeCell ref="N26:O26"/>
    <mergeCell ref="H25:I25"/>
    <mergeCell ref="H26:I26"/>
    <mergeCell ref="K16:L16"/>
    <mergeCell ref="K24:L24"/>
    <mergeCell ref="K25:L25"/>
    <mergeCell ref="K26:L26"/>
    <mergeCell ref="N24:O24"/>
    <mergeCell ref="M16:M17"/>
    <mergeCell ref="J16:J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5164-56C6-4A46-B1CD-FBAC11025CD0}">
  <dimension ref="A1:I18"/>
  <sheetViews>
    <sheetView workbookViewId="0">
      <selection activeCell="I7" sqref="I7"/>
    </sheetView>
  </sheetViews>
  <sheetFormatPr defaultRowHeight="15" x14ac:dyDescent="0.25"/>
  <cols>
    <col min="1" max="1" width="22.140625" customWidth="1"/>
    <col min="2" max="2" width="12.42578125" customWidth="1"/>
    <col min="3" max="3" width="14.140625" customWidth="1"/>
    <col min="4" max="4" width="12.85546875" customWidth="1"/>
    <col min="5" max="5" width="12.140625" customWidth="1"/>
    <col min="6" max="6" width="12.7109375" customWidth="1"/>
    <col min="7" max="7" width="11.85546875" customWidth="1"/>
    <col min="8" max="8" width="13.5703125" customWidth="1"/>
    <col min="9" max="9" width="15.140625" customWidth="1"/>
  </cols>
  <sheetData>
    <row r="1" spans="1:9" x14ac:dyDescent="0.25">
      <c r="A1" t="s">
        <v>41</v>
      </c>
      <c r="B1" s="4"/>
      <c r="C1" s="4"/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0.98324411493128383</v>
      </c>
    </row>
    <row r="5" spans="1:9" x14ac:dyDescent="0.25">
      <c r="A5" s="93" t="s">
        <v>44</v>
      </c>
      <c r="B5" s="93">
        <v>0.96676898954700374</v>
      </c>
    </row>
    <row r="6" spans="1:9" x14ac:dyDescent="0.25">
      <c r="A6" s="93" t="s">
        <v>45</v>
      </c>
      <c r="B6" s="93">
        <v>0.95846123693375462</v>
      </c>
    </row>
    <row r="7" spans="1:9" x14ac:dyDescent="0.25">
      <c r="A7" s="93" t="s">
        <v>46</v>
      </c>
      <c r="B7" s="93">
        <v>1463.9561942957669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249399350.9124822</v>
      </c>
      <c r="D12" s="93">
        <v>249399350.9124822</v>
      </c>
      <c r="E12" s="93">
        <v>116.36949660792941</v>
      </c>
      <c r="F12" s="93">
        <v>4.1878733815186735E-4</v>
      </c>
    </row>
    <row r="13" spans="1:9" x14ac:dyDescent="0.25">
      <c r="A13" s="93" t="s">
        <v>50</v>
      </c>
      <c r="B13" s="93">
        <v>4</v>
      </c>
      <c r="C13" s="93">
        <v>8572670.9552677795</v>
      </c>
      <c r="D13" s="93">
        <v>2143167.7388169449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257972021.86774999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3392.7117097232185</v>
      </c>
      <c r="C17" s="93">
        <v>1691.6164691353508</v>
      </c>
      <c r="D17" s="93">
        <v>2.0056033809231959</v>
      </c>
      <c r="E17" s="93">
        <v>0.11537620883587756</v>
      </c>
      <c r="F17" s="93">
        <v>-1303.9685558796009</v>
      </c>
      <c r="G17" s="93">
        <v>8089.3919753260379</v>
      </c>
      <c r="H17" s="93">
        <v>-1303.9685558796009</v>
      </c>
      <c r="I17" s="93">
        <v>8089.3919753260379</v>
      </c>
    </row>
    <row r="18" spans="1:9" ht="15.75" thickBot="1" x14ac:dyDescent="0.3">
      <c r="A18" s="94" t="s">
        <v>19</v>
      </c>
      <c r="B18" s="94">
        <v>5.9980019852141391</v>
      </c>
      <c r="C18" s="94">
        <v>0.55601566489621035</v>
      </c>
      <c r="D18" s="94">
        <v>10.787469425584918</v>
      </c>
      <c r="E18" s="94">
        <v>4.1878733815186735E-4</v>
      </c>
      <c r="F18" s="94">
        <v>4.4542550139997594</v>
      </c>
      <c r="G18" s="94">
        <v>7.5417489564285187</v>
      </c>
      <c r="H18" s="94">
        <v>4.4542550139997594</v>
      </c>
      <c r="I18" s="94">
        <v>7.5417489564285187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ABAA-BAE2-46D5-BB96-9675CD8563C7}">
  <dimension ref="A1:I18"/>
  <sheetViews>
    <sheetView workbookViewId="0">
      <selection activeCell="L20" sqref="L20"/>
    </sheetView>
  </sheetViews>
  <sheetFormatPr defaultRowHeight="15" x14ac:dyDescent="0.25"/>
  <cols>
    <col min="1" max="1" width="20.85546875" customWidth="1"/>
    <col min="2" max="2" width="21.140625" customWidth="1"/>
    <col min="5" max="5" width="15.7109375" customWidth="1"/>
    <col min="6" max="6" width="1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0.29087732664655086</v>
      </c>
    </row>
    <row r="5" spans="1:9" x14ac:dyDescent="0.25">
      <c r="A5" s="93" t="s">
        <v>44</v>
      </c>
      <c r="B5" s="93">
        <v>8.4609619157044236E-2</v>
      </c>
    </row>
    <row r="6" spans="1:9" x14ac:dyDescent="0.25">
      <c r="A6" s="93" t="s">
        <v>45</v>
      </c>
      <c r="B6" s="93">
        <v>-0.14423797605369471</v>
      </c>
    </row>
    <row r="7" spans="1:9" x14ac:dyDescent="0.25">
      <c r="A7" s="93" t="s">
        <v>46</v>
      </c>
      <c r="B7" s="93">
        <v>4557.2346843213754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7678496.2274063528</v>
      </c>
      <c r="D12" s="93">
        <v>7678496.2274063528</v>
      </c>
      <c r="E12" s="93">
        <v>0.36972037691342025</v>
      </c>
      <c r="F12" s="93">
        <v>0.57598951994466574</v>
      </c>
    </row>
    <row r="13" spans="1:9" x14ac:dyDescent="0.25">
      <c r="A13" s="93" t="s">
        <v>50</v>
      </c>
      <c r="B13" s="93">
        <v>4</v>
      </c>
      <c r="C13" s="93">
        <v>83073551.871926978</v>
      </c>
      <c r="D13" s="93">
        <v>20768387.967981745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90752048.099333331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11522.711386491465</v>
      </c>
      <c r="C17" s="93">
        <v>4599.119914786751</v>
      </c>
      <c r="D17" s="93">
        <v>2.5054166014337858</v>
      </c>
      <c r="E17" s="93">
        <v>6.6381337000651283E-2</v>
      </c>
      <c r="F17" s="93">
        <v>-1246.4925891359035</v>
      </c>
      <c r="G17" s="93">
        <v>24291.915362118831</v>
      </c>
      <c r="H17" s="93">
        <v>-1246.4925891359035</v>
      </c>
      <c r="I17" s="93">
        <v>24291.915362118831</v>
      </c>
    </row>
    <row r="18" spans="1:9" ht="15.75" thickBot="1" x14ac:dyDescent="0.3">
      <c r="A18" s="94" t="s">
        <v>19</v>
      </c>
      <c r="B18" s="94">
        <v>-0.15420938692407257</v>
      </c>
      <c r="C18" s="94">
        <v>0.25361452162077597</v>
      </c>
      <c r="D18" s="94">
        <v>-0.60804636082573527</v>
      </c>
      <c r="E18" s="94">
        <v>0.57598951994466574</v>
      </c>
      <c r="F18" s="94">
        <v>-0.85835618408515602</v>
      </c>
      <c r="G18" s="94">
        <v>0.54993741023701082</v>
      </c>
      <c r="H18" s="94">
        <v>-0.85835618408515602</v>
      </c>
      <c r="I18" s="94">
        <v>0.54993741023701082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AFDC-9CBA-46E0-A274-1A63C589F5DC}">
  <dimension ref="A1:I18"/>
  <sheetViews>
    <sheetView workbookViewId="0">
      <selection activeCell="B5" sqref="B5"/>
    </sheetView>
  </sheetViews>
  <sheetFormatPr defaultRowHeight="15" x14ac:dyDescent="0.25"/>
  <cols>
    <col min="1" max="1" width="16.85546875" customWidth="1"/>
    <col min="2" max="2" width="15.5703125" customWidth="1"/>
    <col min="5" max="5" width="17.85546875" customWidth="1"/>
    <col min="6" max="6" width="19.14062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0.86720003625487108</v>
      </c>
    </row>
    <row r="5" spans="1:9" x14ac:dyDescent="0.25">
      <c r="A5" s="93" t="s">
        <v>44</v>
      </c>
      <c r="B5" s="93">
        <v>0.75203590288044975</v>
      </c>
    </row>
    <row r="6" spans="1:9" x14ac:dyDescent="0.25">
      <c r="A6" s="93" t="s">
        <v>45</v>
      </c>
      <c r="B6" s="93">
        <v>0.69004487860056218</v>
      </c>
    </row>
    <row r="7" spans="1:9" x14ac:dyDescent="0.25">
      <c r="A7" s="93" t="s">
        <v>46</v>
      </c>
      <c r="B7" s="93">
        <v>1659.2191526021622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33397754.411035985</v>
      </c>
      <c r="D12" s="93">
        <v>33397754.411035985</v>
      </c>
      <c r="E12" s="93">
        <v>12.131367590976254</v>
      </c>
      <c r="F12" s="93">
        <v>2.528272673913871E-2</v>
      </c>
    </row>
    <row r="13" spans="1:9" x14ac:dyDescent="0.25">
      <c r="A13" s="93" t="s">
        <v>50</v>
      </c>
      <c r="B13" s="93">
        <v>4</v>
      </c>
      <c r="C13" s="93">
        <v>11012032.78544735</v>
      </c>
      <c r="D13" s="93">
        <v>2753008.1963618374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44409787.196483336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9292.383082026452</v>
      </c>
      <c r="C17" s="93">
        <v>1616.9598396494785</v>
      </c>
      <c r="D17" s="93">
        <v>5.7468236712921934</v>
      </c>
      <c r="E17" s="93">
        <v>4.5445437737773146E-3</v>
      </c>
      <c r="F17" s="93">
        <v>4802.9828499302484</v>
      </c>
      <c r="G17" s="93">
        <v>13781.783314122655</v>
      </c>
      <c r="H17" s="93">
        <v>4802.9828499302484</v>
      </c>
      <c r="I17" s="93">
        <v>13781.783314122655</v>
      </c>
    </row>
    <row r="18" spans="1:9" ht="15.75" thickBot="1" x14ac:dyDescent="0.3">
      <c r="A18" s="94" t="s">
        <v>19</v>
      </c>
      <c r="B18" s="94">
        <v>-0.55415183822986103</v>
      </c>
      <c r="C18" s="94">
        <v>0.15910136182552875</v>
      </c>
      <c r="D18" s="94">
        <v>-3.483011282062729</v>
      </c>
      <c r="E18" s="94">
        <v>2.528272673913871E-2</v>
      </c>
      <c r="F18" s="94">
        <v>-0.99588803550065341</v>
      </c>
      <c r="G18" s="94">
        <v>-0.11241564095906864</v>
      </c>
      <c r="H18" s="94">
        <v>-0.99588803550065341</v>
      </c>
      <c r="I18" s="94">
        <v>-0.11241564095906864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DEA1-BC89-4E88-BD30-1E1A37AC7D20}">
  <dimension ref="A1:I18"/>
  <sheetViews>
    <sheetView workbookViewId="0">
      <selection activeCell="F21" sqref="F21"/>
    </sheetView>
  </sheetViews>
  <sheetFormatPr defaultRowHeight="15" x14ac:dyDescent="0.25"/>
  <cols>
    <col min="1" max="1" width="19.42578125" customWidth="1"/>
    <col min="2" max="2" width="22.5703125" customWidth="1"/>
    <col min="6" max="6" width="17.140625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0.74338874373149733</v>
      </c>
    </row>
    <row r="5" spans="1:9" x14ac:dyDescent="0.25">
      <c r="A5" s="93" t="s">
        <v>44</v>
      </c>
      <c r="B5" s="93">
        <v>0.55262682430669374</v>
      </c>
    </row>
    <row r="6" spans="1:9" x14ac:dyDescent="0.25">
      <c r="A6" s="93" t="s">
        <v>45</v>
      </c>
      <c r="B6" s="93">
        <v>0.44078353038336715</v>
      </c>
    </row>
    <row r="7" spans="1:9" x14ac:dyDescent="0.25">
      <c r="A7" s="93" t="s">
        <v>46</v>
      </c>
      <c r="B7" s="93">
        <v>1314.4443566894058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8537022.4771528319</v>
      </c>
      <c r="D12" s="93">
        <v>8537022.4771528319</v>
      </c>
      <c r="E12" s="93">
        <v>4.9410814445928546</v>
      </c>
      <c r="F12" s="93">
        <v>9.0325164739594066E-2</v>
      </c>
    </row>
    <row r="13" spans="1:9" x14ac:dyDescent="0.25">
      <c r="A13" s="93" t="s">
        <v>50</v>
      </c>
      <c r="B13" s="93">
        <v>4</v>
      </c>
      <c r="C13" s="93">
        <v>6911055.8673305037</v>
      </c>
      <c r="D13" s="93">
        <v>1727763.9668326259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15448078.344483335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-14.978485221432493</v>
      </c>
      <c r="C17" s="93">
        <v>2127.173348941988</v>
      </c>
      <c r="D17" s="93">
        <v>-7.0414972192475436E-3</v>
      </c>
      <c r="E17" s="93">
        <v>0.9947189316374051</v>
      </c>
      <c r="F17" s="93">
        <v>-5920.9585177986128</v>
      </c>
      <c r="G17" s="93">
        <v>5891.0015473557478</v>
      </c>
      <c r="H17" s="93">
        <v>-5920.9585177986128</v>
      </c>
      <c r="I17" s="93">
        <v>5891.0015473557478</v>
      </c>
    </row>
    <row r="18" spans="1:9" ht="15.75" thickBot="1" x14ac:dyDescent="0.3">
      <c r="A18" s="94" t="s">
        <v>19</v>
      </c>
      <c r="B18" s="94">
        <v>2.6264314419530415</v>
      </c>
      <c r="C18" s="94">
        <v>1.1815580478302967</v>
      </c>
      <c r="D18" s="94">
        <v>2.222854346238829</v>
      </c>
      <c r="E18" s="94">
        <v>9.0325164739594108E-2</v>
      </c>
      <c r="F18" s="94">
        <v>-0.65409961645244596</v>
      </c>
      <c r="G18" s="94">
        <v>5.9069625003585289</v>
      </c>
      <c r="H18" s="94">
        <v>-0.65409961645244596</v>
      </c>
      <c r="I18" s="94">
        <v>5.9069625003585289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5B01-66A7-4E62-8C85-88670FFB109F}">
  <dimension ref="A1:I18"/>
  <sheetViews>
    <sheetView workbookViewId="0">
      <selection activeCell="P12" sqref="P12"/>
    </sheetView>
  </sheetViews>
  <sheetFormatPr defaultRowHeight="15" x14ac:dyDescent="0.25"/>
  <cols>
    <col min="1" max="1" width="18.140625" customWidth="1"/>
    <col min="2" max="2" width="15.5703125" customWidth="1"/>
    <col min="6" max="6" width="12.42578125" bestFit="1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96" t="s">
        <v>42</v>
      </c>
      <c r="B3" s="96"/>
    </row>
    <row r="4" spans="1:9" x14ac:dyDescent="0.25">
      <c r="A4" s="93" t="s">
        <v>43</v>
      </c>
      <c r="B4" s="93">
        <v>0.76450227363677659</v>
      </c>
    </row>
    <row r="5" spans="1:9" x14ac:dyDescent="0.25">
      <c r="A5" s="93" t="s">
        <v>44</v>
      </c>
      <c r="B5" s="93">
        <v>0.5844637263958008</v>
      </c>
    </row>
    <row r="6" spans="1:9" x14ac:dyDescent="0.25">
      <c r="A6" s="93" t="s">
        <v>45</v>
      </c>
      <c r="B6" s="93">
        <v>0.480579657994751</v>
      </c>
    </row>
    <row r="7" spans="1:9" x14ac:dyDescent="0.25">
      <c r="A7" s="93" t="s">
        <v>46</v>
      </c>
      <c r="B7" s="93">
        <v>5666.0675050534583</v>
      </c>
    </row>
    <row r="8" spans="1:9" ht="15.75" thickBot="1" x14ac:dyDescent="0.3">
      <c r="A8" s="94" t="s">
        <v>47</v>
      </c>
      <c r="B8" s="94">
        <v>6</v>
      </c>
    </row>
    <row r="10" spans="1:9" ht="15.75" thickBot="1" x14ac:dyDescent="0.3">
      <c r="A10" t="s">
        <v>48</v>
      </c>
    </row>
    <row r="11" spans="1:9" x14ac:dyDescent="0.25">
      <c r="A11" s="95"/>
      <c r="B11" s="95" t="s">
        <v>53</v>
      </c>
      <c r="C11" s="95" t="s">
        <v>54</v>
      </c>
      <c r="D11" s="95" t="s">
        <v>55</v>
      </c>
      <c r="E11" s="95" t="s">
        <v>56</v>
      </c>
      <c r="F11" s="95" t="s">
        <v>57</v>
      </c>
    </row>
    <row r="12" spans="1:9" x14ac:dyDescent="0.25">
      <c r="A12" s="93" t="s">
        <v>49</v>
      </c>
      <c r="B12" s="93">
        <v>1</v>
      </c>
      <c r="C12" s="93">
        <v>180622605.15404251</v>
      </c>
      <c r="D12" s="93">
        <v>180622605.15404251</v>
      </c>
      <c r="E12" s="93">
        <v>5.6261151049595837</v>
      </c>
      <c r="F12" s="93">
        <v>7.6658513388741426E-2</v>
      </c>
    </row>
    <row r="13" spans="1:9" x14ac:dyDescent="0.25">
      <c r="A13" s="93" t="s">
        <v>50</v>
      </c>
      <c r="B13" s="93">
        <v>4</v>
      </c>
      <c r="C13" s="93">
        <v>128417283.88729087</v>
      </c>
      <c r="D13" s="93">
        <v>32104320.971822716</v>
      </c>
      <c r="E13" s="93"/>
      <c r="F13" s="93"/>
    </row>
    <row r="14" spans="1:9" ht="15.75" thickBot="1" x14ac:dyDescent="0.3">
      <c r="A14" s="94" t="s">
        <v>51</v>
      </c>
      <c r="B14" s="94">
        <v>5</v>
      </c>
      <c r="C14" s="94">
        <v>309039889.04133338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58</v>
      </c>
      <c r="C16" s="95" t="s">
        <v>46</v>
      </c>
      <c r="D16" s="95" t="s">
        <v>59</v>
      </c>
      <c r="E16" s="95" t="s">
        <v>60</v>
      </c>
      <c r="F16" s="95" t="s">
        <v>61</v>
      </c>
      <c r="G16" s="95" t="s">
        <v>62</v>
      </c>
      <c r="H16" s="95" t="s">
        <v>63</v>
      </c>
      <c r="I16" s="95" t="s">
        <v>64</v>
      </c>
    </row>
    <row r="17" spans="1:9" x14ac:dyDescent="0.25">
      <c r="A17" s="93" t="s">
        <v>52</v>
      </c>
      <c r="B17" s="93">
        <v>4888.4723372297249</v>
      </c>
      <c r="C17" s="93">
        <v>3500.7991079309877</v>
      </c>
      <c r="D17" s="93">
        <v>1.3963875636722463</v>
      </c>
      <c r="E17" s="93">
        <v>0.23510251067423019</v>
      </c>
      <c r="F17" s="93">
        <v>-4831.3042102660675</v>
      </c>
      <c r="G17" s="93">
        <v>14608.248884725517</v>
      </c>
      <c r="H17" s="93">
        <v>-4831.3042102660675</v>
      </c>
      <c r="I17" s="93">
        <v>14608.248884725517</v>
      </c>
    </row>
    <row r="18" spans="1:9" ht="15.75" thickBot="1" x14ac:dyDescent="0.3">
      <c r="A18" s="94" t="s">
        <v>19</v>
      </c>
      <c r="B18" s="94">
        <v>-1.4612954789398014</v>
      </c>
      <c r="C18" s="94">
        <v>0.61607521044052194</v>
      </c>
      <c r="D18" s="94">
        <v>-2.3719433182434142</v>
      </c>
      <c r="E18" s="94">
        <v>7.6658513388741523E-2</v>
      </c>
      <c r="F18" s="94">
        <v>-3.171794481401089</v>
      </c>
      <c r="G18" s="94">
        <v>0.24920352352148623</v>
      </c>
      <c r="H18" s="94">
        <v>-3.171794481401089</v>
      </c>
      <c r="I18" s="94">
        <v>0.24920352352148623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Sheet4</vt:lpstr>
      <vt:lpstr>Sheet2</vt:lpstr>
      <vt:lpstr>HDFC</vt:lpstr>
      <vt:lpstr>ICICI</vt:lpstr>
      <vt:lpstr>Axis</vt:lpstr>
      <vt:lpstr>Kotak Mahindra</vt:lpstr>
      <vt:lpstr>YES</vt:lpstr>
      <vt:lpstr>SBI</vt:lpstr>
      <vt:lpstr>Punjab National Bank </vt:lpstr>
      <vt:lpstr>Bank of Baroda </vt:lpstr>
      <vt:lpstr>Canara Bank</vt:lpstr>
      <vt:lpstr> Bank of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Pavana R</dc:creator>
  <cp:lastModifiedBy>pralay kalaskar</cp:lastModifiedBy>
  <dcterms:created xsi:type="dcterms:W3CDTF">2022-02-08T08:04:22Z</dcterms:created>
  <dcterms:modified xsi:type="dcterms:W3CDTF">2022-10-09T09:15:47Z</dcterms:modified>
</cp:coreProperties>
</file>