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024704A-2B07-419D-9422-4C5E706BFF0D}" xr6:coauthVersionLast="41" xr6:coauthVersionMax="41" xr10:uidLastSave="{00000000-0000-0000-0000-000000000000}"/>
  <bookViews>
    <workbookView xWindow="-60" yWindow="-60" windowWidth="28920" windowHeight="159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6" i="1"/>
  <c r="B15" i="1"/>
  <c r="B11" i="1"/>
  <c r="B17" i="1"/>
  <c r="B18" i="1" s="1"/>
  <c r="B5" i="1"/>
  <c r="B22" i="1" l="1"/>
  <c r="B23" i="1" s="1"/>
  <c r="B24" i="1" s="1"/>
  <c r="C24" i="1" s="1"/>
  <c r="C5" i="1"/>
  <c r="B25" i="1" l="1"/>
  <c r="B26" i="1" s="1"/>
</calcChain>
</file>

<file path=xl/sharedStrings.xml><?xml version="1.0" encoding="utf-8"?>
<sst xmlns="http://schemas.openxmlformats.org/spreadsheetml/2006/main" count="40" uniqueCount="30">
  <si>
    <t>R1</t>
  </si>
  <si>
    <t>R2</t>
  </si>
  <si>
    <t>Vref</t>
  </si>
  <si>
    <t>mV</t>
  </si>
  <si>
    <t>kOhm</t>
  </si>
  <si>
    <t>VmaxTEST</t>
  </si>
  <si>
    <t>Vbat(max)</t>
  </si>
  <si>
    <t>ADCrange</t>
  </si>
  <si>
    <t>bits</t>
  </si>
  <si>
    <t>ADCvoltage</t>
  </si>
  <si>
    <t>ADCvalue</t>
  </si>
  <si>
    <t>COEF</t>
  </si>
  <si>
    <t>Vbat</t>
  </si>
  <si>
    <t>B/V</t>
  </si>
  <si>
    <t>VbatCoef</t>
  </si>
  <si>
    <t>CoefModif</t>
  </si>
  <si>
    <t>VbatModifTest</t>
  </si>
  <si>
    <t>VbatModif</t>
  </si>
  <si>
    <t>Circuit values</t>
  </si>
  <si>
    <t>uC parameters</t>
  </si>
  <si>
    <t>COEFFICIENT</t>
  </si>
  <si>
    <t>DIVISOR</t>
  </si>
  <si>
    <t>Modify to increase COEFFICIENT value</t>
  </si>
  <si>
    <t>Simulation, test values</t>
  </si>
  <si>
    <t>uint16_t coefficient</t>
  </si>
  <si>
    <t>Modify to simulate</t>
  </si>
  <si>
    <t>Id</t>
  </si>
  <si>
    <t>mA</t>
  </si>
  <si>
    <t>GND</t>
  </si>
  <si>
    <t>2x 6M2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</si>
</sst>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quotePrefix="1"/>
    <xf numFmtId="0" fontId="0" fillId="3" borderId="0" xfId="0" applyFill="1"/>
    <xf numFmtId="0" fontId="2" fillId="3" borderId="0" xfId="0" quotePrefix="1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0" fillId="2" borderId="0" xfId="0" applyFill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0" xfId="0" applyFont="1" applyFill="1" applyBorder="1"/>
    <xf numFmtId="0" fontId="0" fillId="3" borderId="5" xfId="0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0" fillId="0" borderId="0" xfId="0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1" fillId="5" borderId="7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0" fillId="0" borderId="9" xfId="0" applyBorder="1"/>
    <xf numFmtId="0" fontId="1" fillId="0" borderId="7" xfId="0" applyFont="1" applyBorder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E2" sqref="E2"/>
    </sheetView>
  </sheetViews>
  <sheetFormatPr defaultRowHeight="15" x14ac:dyDescent="0.25"/>
  <cols>
    <col min="1" max="1" width="16.5703125" customWidth="1"/>
    <col min="3" max="3" width="12.28515625" customWidth="1"/>
    <col min="12" max="12" width="9" customWidth="1"/>
  </cols>
  <sheetData>
    <row r="1" spans="1:20" ht="15.75" thickBot="1" x14ac:dyDescent="0.3">
      <c r="A1" s="9" t="s">
        <v>18</v>
      </c>
      <c r="B1" s="10"/>
      <c r="C1" s="10"/>
    </row>
    <row r="2" spans="1:20" x14ac:dyDescent="0.25">
      <c r="A2" s="12" t="s">
        <v>0</v>
      </c>
      <c r="B2" s="47">
        <v>10000</v>
      </c>
      <c r="C2" s="13" t="s">
        <v>4</v>
      </c>
    </row>
    <row r="3" spans="1:20" ht="15.75" thickBot="1" x14ac:dyDescent="0.3">
      <c r="A3" s="14" t="s">
        <v>1</v>
      </c>
      <c r="B3" s="48">
        <v>3100</v>
      </c>
      <c r="C3" s="15" t="s">
        <v>4</v>
      </c>
      <c r="E3" t="s">
        <v>29</v>
      </c>
    </row>
    <row r="4" spans="1:20" ht="15.75" thickBot="1" x14ac:dyDescent="0.3">
      <c r="A4" s="16" t="s">
        <v>6</v>
      </c>
      <c r="B4" s="49">
        <v>4500</v>
      </c>
      <c r="C4" s="17" t="s">
        <v>3</v>
      </c>
      <c r="I4" s="50"/>
      <c r="J4" s="51"/>
      <c r="K4" s="52"/>
      <c r="P4" s="50"/>
      <c r="Q4" s="51"/>
      <c r="R4" s="52"/>
    </row>
    <row r="5" spans="1:20" ht="15.75" thickBot="1" x14ac:dyDescent="0.3">
      <c r="A5" t="s">
        <v>5</v>
      </c>
      <c r="B5">
        <f>(B4*B3)/(B2+B3)</f>
        <v>1064.8854961832062</v>
      </c>
      <c r="C5" s="1" t="str">
        <f>IF(B5&gt;B10,"OVERLOAD","OK")</f>
        <v>OK</v>
      </c>
      <c r="G5" s="60" t="s">
        <v>12</v>
      </c>
      <c r="H5" s="57"/>
      <c r="I5" s="53"/>
      <c r="J5" s="58" t="s">
        <v>0</v>
      </c>
      <c r="K5" s="54"/>
      <c r="L5" s="55"/>
      <c r="M5" s="56"/>
      <c r="N5" s="56"/>
      <c r="O5" s="57"/>
      <c r="P5" s="53"/>
      <c r="Q5" s="58" t="s">
        <v>1</v>
      </c>
      <c r="R5" s="54"/>
      <c r="S5" s="55"/>
      <c r="T5" s="60" t="s">
        <v>28</v>
      </c>
    </row>
    <row r="6" spans="1:20" ht="15.75" thickBot="1" x14ac:dyDescent="0.3">
      <c r="A6" s="46" t="s">
        <v>26</v>
      </c>
      <c r="B6">
        <f>(B4/(B2+B3))</f>
        <v>0.34351145038167941</v>
      </c>
      <c r="C6" s="1" t="s">
        <v>27</v>
      </c>
      <c r="I6" s="55"/>
      <c r="J6" s="56"/>
      <c r="K6" s="57"/>
      <c r="M6" s="59"/>
      <c r="P6" s="55"/>
      <c r="Q6" s="56"/>
      <c r="R6" s="57"/>
    </row>
    <row r="7" spans="1:20" x14ac:dyDescent="0.25">
      <c r="C7" s="1"/>
      <c r="M7" s="59"/>
    </row>
    <row r="8" spans="1:20" ht="15.75" thickBot="1" x14ac:dyDescent="0.3">
      <c r="A8" s="6" t="s">
        <v>19</v>
      </c>
      <c r="B8" s="7"/>
      <c r="C8" s="8"/>
      <c r="M8" s="59"/>
    </row>
    <row r="9" spans="1:20" x14ac:dyDescent="0.25">
      <c r="A9" s="18" t="s">
        <v>7</v>
      </c>
      <c r="B9" s="19">
        <v>1023</v>
      </c>
      <c r="C9" s="20" t="s">
        <v>8</v>
      </c>
      <c r="M9" s="59"/>
    </row>
    <row r="10" spans="1:20" x14ac:dyDescent="0.25">
      <c r="A10" s="21" t="s">
        <v>2</v>
      </c>
      <c r="B10" s="22">
        <v>1100</v>
      </c>
      <c r="C10" s="23" t="s">
        <v>3</v>
      </c>
      <c r="M10" s="59"/>
    </row>
    <row r="11" spans="1:20" ht="15.75" thickBot="1" x14ac:dyDescent="0.3">
      <c r="A11" s="24" t="s">
        <v>13</v>
      </c>
      <c r="B11" s="25">
        <f>B10/B9</f>
        <v>1.075268817204301</v>
      </c>
      <c r="C11" s="26"/>
      <c r="M11" s="59"/>
    </row>
    <row r="12" spans="1:20" x14ac:dyDescent="0.25">
      <c r="M12" s="59"/>
    </row>
    <row r="13" spans="1:20" ht="15.75" thickBot="1" x14ac:dyDescent="0.3">
      <c r="A13" s="5" t="s">
        <v>23</v>
      </c>
      <c r="B13" s="4"/>
      <c r="C13" s="4"/>
      <c r="M13" s="59"/>
    </row>
    <row r="14" spans="1:20" x14ac:dyDescent="0.25">
      <c r="A14" s="27" t="s">
        <v>10</v>
      </c>
      <c r="B14" s="28">
        <v>512</v>
      </c>
      <c r="C14" s="29"/>
      <c r="D14" s="3" t="s">
        <v>25</v>
      </c>
      <c r="M14" s="59"/>
      <c r="N14" s="61" t="s">
        <v>9</v>
      </c>
    </row>
    <row r="15" spans="1:20" x14ac:dyDescent="0.25">
      <c r="A15" s="30" t="s">
        <v>9</v>
      </c>
      <c r="B15" s="31">
        <f>B14*(B10/B9)</f>
        <v>550.53763440860212</v>
      </c>
      <c r="C15" s="32" t="s">
        <v>3</v>
      </c>
    </row>
    <row r="16" spans="1:20" ht="15.75" thickBot="1" x14ac:dyDescent="0.3">
      <c r="A16" s="33" t="s">
        <v>12</v>
      </c>
      <c r="B16" s="34">
        <f>((B14*(B10/B9))/B3)*(B2+B3)</f>
        <v>2326.4654873395766</v>
      </c>
      <c r="C16" s="35" t="s">
        <v>3</v>
      </c>
    </row>
    <row r="17" spans="1:4" x14ac:dyDescent="0.25">
      <c r="A17" s="36" t="s">
        <v>11</v>
      </c>
      <c r="B17" s="37">
        <f>((B10/B9)*(B2+B3))/B3</f>
        <v>4.5438779049601106</v>
      </c>
      <c r="C17" s="29"/>
    </row>
    <row r="18" spans="1:4" ht="15.75" thickBot="1" x14ac:dyDescent="0.3">
      <c r="A18" s="38" t="s">
        <v>14</v>
      </c>
      <c r="B18" s="39">
        <f>B17*B14</f>
        <v>2326.4654873395766</v>
      </c>
      <c r="C18" s="35" t="s">
        <v>3</v>
      </c>
    </row>
    <row r="20" spans="1:4" ht="15.75" thickBot="1" x14ac:dyDescent="0.3">
      <c r="A20" s="2" t="s">
        <v>24</v>
      </c>
    </row>
    <row r="21" spans="1:4" x14ac:dyDescent="0.25">
      <c r="A21" s="40" t="s">
        <v>21</v>
      </c>
      <c r="B21" s="41">
        <v>10</v>
      </c>
      <c r="C21" s="11"/>
      <c r="D21" t="s">
        <v>22</v>
      </c>
    </row>
    <row r="22" spans="1:4" x14ac:dyDescent="0.25">
      <c r="A22" s="42" t="s">
        <v>15</v>
      </c>
      <c r="B22" s="43">
        <f>B17*B21</f>
        <v>45.438779049601109</v>
      </c>
      <c r="C22" s="11"/>
    </row>
    <row r="23" spans="1:4" ht="15.75" thickBot="1" x14ac:dyDescent="0.3">
      <c r="A23" s="44" t="s">
        <v>20</v>
      </c>
      <c r="B23" s="45">
        <f>ROUND(B22,0)</f>
        <v>45</v>
      </c>
      <c r="C23" s="11"/>
    </row>
    <row r="24" spans="1:4" x14ac:dyDescent="0.25">
      <c r="A24" t="s">
        <v>16</v>
      </c>
      <c r="B24">
        <f>B23*B9</f>
        <v>46035</v>
      </c>
      <c r="C24" s="1" t="str">
        <f>IF((B24&lt;65535),"OK","OVERLOAD")</f>
        <v>OK</v>
      </c>
    </row>
    <row r="25" spans="1:4" x14ac:dyDescent="0.25">
      <c r="A25" t="s">
        <v>17</v>
      </c>
      <c r="B25">
        <f>B23*B14</f>
        <v>23040</v>
      </c>
    </row>
    <row r="26" spans="1:4" x14ac:dyDescent="0.25">
      <c r="A26" t="s">
        <v>17</v>
      </c>
      <c r="B26">
        <f>B25/B21</f>
        <v>2304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2019-10-22T13:05:15Z</dcterms:modified>
</cp:coreProperties>
</file>