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per\Documents\gits\HoneyJamUnity\Documents\"/>
    </mc:Choice>
  </mc:AlternateContent>
  <xr:revisionPtr revIDLastSave="0" documentId="8_{D9070DCE-B0C4-4B01-BCFE-301A7D474095}" xr6:coauthVersionLast="38" xr6:coauthVersionMax="38" xr10:uidLastSave="{00000000-0000-0000-0000-000000000000}"/>
  <bookViews>
    <workbookView xWindow="0" yWindow="0" windowWidth="20490" windowHeight="7500" xr2:uid="{00000000-000D-0000-FFFF-FFFF00000000}"/>
    <workbookView visibility="hidden" xWindow="360" yWindow="375" windowWidth="18855" windowHeight="8655" xr2:uid="{00000000-000D-0000-FFFF-FFFF01000000}"/>
    <workbookView visibility="hidden" xWindow="600" yWindow="645" windowWidth="18615" windowHeight="8385" xr2:uid="{00000000-000D-0000-FFFF-FFFF02000000}"/>
  </bookViews>
  <sheets>
    <sheet name="WBS" sheetId="2" r:id="rId1"/>
  </sheets>
  <definedNames>
    <definedName name="_xlnm._FilterDatabase" localSheetId="0" hidden="1">WBS!$C$4:$D$41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2" i="2" l="1"/>
  <c r="G21" i="2" l="1"/>
  <c r="G23" i="2"/>
  <c r="G36" i="2"/>
  <c r="G38" i="2"/>
  <c r="G37" i="2"/>
  <c r="G14" i="2"/>
  <c r="G12" i="2"/>
  <c r="G7" i="2"/>
  <c r="G10" i="2"/>
  <c r="G11" i="2"/>
  <c r="G9" i="2"/>
  <c r="G6" i="2"/>
  <c r="G13" i="2"/>
  <c r="G15" i="2"/>
  <c r="G16" i="2"/>
  <c r="G17" i="2"/>
  <c r="G18" i="2"/>
  <c r="G20" i="2"/>
  <c r="G24" i="2"/>
  <c r="G25" i="2"/>
  <c r="G26" i="2"/>
  <c r="G27" i="2"/>
  <c r="G28" i="2"/>
  <c r="G29" i="2"/>
  <c r="G30" i="2"/>
  <c r="G32" i="2"/>
  <c r="G34" i="2"/>
  <c r="G35" i="2"/>
  <c r="G39" i="2"/>
  <c r="E40" i="2"/>
  <c r="F40" i="2"/>
  <c r="G8" i="2"/>
  <c r="E5" i="2"/>
  <c r="F5" i="2"/>
  <c r="J5" i="2"/>
  <c r="H8" i="2"/>
  <c r="I8" i="2"/>
  <c r="H13" i="2"/>
  <c r="I13" i="2"/>
  <c r="H15" i="2"/>
  <c r="I15" i="2"/>
  <c r="H16" i="2"/>
  <c r="I16" i="2"/>
  <c r="H17" i="2"/>
  <c r="I17" i="2"/>
  <c r="H18" i="2"/>
  <c r="I18" i="2"/>
  <c r="E19" i="2"/>
  <c r="F19" i="2"/>
  <c r="J19" i="2"/>
  <c r="H20" i="2"/>
  <c r="I20" i="2"/>
  <c r="H25" i="2"/>
  <c r="I25" i="2"/>
  <c r="H26" i="2"/>
  <c r="I26" i="2"/>
  <c r="H27" i="2"/>
  <c r="I27" i="2"/>
  <c r="H29" i="2"/>
  <c r="I29" i="2"/>
  <c r="H30" i="2"/>
  <c r="I30" i="2"/>
  <c r="E31" i="2"/>
  <c r="F31" i="2"/>
  <c r="J31" i="2"/>
  <c r="H32" i="2"/>
  <c r="I32" i="2"/>
  <c r="H35" i="2"/>
  <c r="I35" i="2"/>
  <c r="H36" i="2"/>
  <c r="I36" i="2"/>
  <c r="H37" i="2"/>
  <c r="I37" i="2"/>
  <c r="H38" i="2"/>
  <c r="I38" i="2"/>
  <c r="H39" i="2"/>
  <c r="I39" i="2"/>
  <c r="J40" i="2"/>
  <c r="H41" i="2"/>
  <c r="I41" i="2"/>
  <c r="H31" i="2" l="1"/>
  <c r="I31" i="2" s="1"/>
  <c r="H19" i="2"/>
  <c r="I19" i="2" s="1"/>
  <c r="G40" i="2"/>
  <c r="H5" i="2"/>
  <c r="I5" i="2" s="1"/>
  <c r="H40" i="2"/>
  <c r="I40" i="2" s="1"/>
</calcChain>
</file>

<file path=xl/sharedStrings.xml><?xml version="1.0" encoding="utf-8"?>
<sst xmlns="http://schemas.openxmlformats.org/spreadsheetml/2006/main" count="132" uniqueCount="75">
  <si>
    <t>병철이철교수팀</t>
    <phoneticPr fontId="1" type="noConversion"/>
  </si>
  <si>
    <t>WBS</t>
  </si>
  <si>
    <t>태스크</t>
    <phoneticPr fontId="1" type="noConversion"/>
  </si>
  <si>
    <t>작업자</t>
    <phoneticPr fontId="1" type="noConversion"/>
  </si>
  <si>
    <t>상태</t>
    <phoneticPr fontId="1" type="noConversion"/>
  </si>
  <si>
    <t>시작일</t>
    <phoneticPr fontId="1" type="noConversion"/>
  </si>
  <si>
    <t>종료일</t>
    <phoneticPr fontId="1" type="noConversion"/>
  </si>
  <si>
    <t>기간</t>
    <phoneticPr fontId="1" type="noConversion"/>
  </si>
  <si>
    <t>진척도</t>
    <phoneticPr fontId="1" type="noConversion"/>
  </si>
  <si>
    <t xml:space="preserve">1주차 </t>
    <phoneticPr fontId="1" type="noConversion"/>
  </si>
  <si>
    <t>게임에 대한 기반 마련</t>
    <phoneticPr fontId="1" type="noConversion"/>
  </si>
  <si>
    <t>-</t>
  </si>
  <si>
    <t>방 목록 UI</t>
  </si>
  <si>
    <t>게임방 목록 레이아웃 구성</t>
  </si>
  <si>
    <t>조병철</t>
    <phoneticPr fontId="1" type="noConversion"/>
  </si>
  <si>
    <t>In progress</t>
  </si>
  <si>
    <t>게임방 상태 표시(인원, 진행/대기 중)</t>
  </si>
  <si>
    <t>목록 슬라이더</t>
  </si>
  <si>
    <t>In progress</t>
    <phoneticPr fontId="1" type="noConversion"/>
  </si>
  <si>
    <t>게임 UI</t>
  </si>
  <si>
    <t>게임 화면 레이아웃 구성</t>
  </si>
  <si>
    <t>이정진</t>
    <phoneticPr fontId="1" type="noConversion"/>
  </si>
  <si>
    <t>카운터 클릭 버튼</t>
  </si>
  <si>
    <t>아이템 클릭 버튼</t>
  </si>
  <si>
    <t>아이템 슬라이드 구현</t>
  </si>
  <si>
    <t>아이템 보관 창</t>
  </si>
  <si>
    <t>네트워크</t>
    <phoneticPr fontId="1" type="noConversion"/>
  </si>
  <si>
    <t>게임방 목록과 로비 연결 네트워크 구성</t>
  </si>
  <si>
    <t>강형석</t>
    <phoneticPr fontId="1" type="noConversion"/>
  </si>
  <si>
    <t>로비방과 게임방을 연결 네트워크 구성</t>
  </si>
  <si>
    <t>게임</t>
    <phoneticPr fontId="1" type="noConversion"/>
  </si>
  <si>
    <t>기본 카운터 구성</t>
    <phoneticPr fontId="1" type="noConversion"/>
  </si>
  <si>
    <t>Completed</t>
    <phoneticPr fontId="1" type="noConversion"/>
  </si>
  <si>
    <t>연출</t>
    <phoneticPr fontId="1" type="noConversion"/>
  </si>
  <si>
    <t>사운드 스크립트 작성</t>
    <phoneticPr fontId="1" type="noConversion"/>
  </si>
  <si>
    <t>박성주</t>
    <phoneticPr fontId="1" type="noConversion"/>
  </si>
  <si>
    <t>-</t>
    <phoneticPr fontId="1" type="noConversion"/>
  </si>
  <si>
    <t>진행 업무 점검 및 이슈 해결</t>
    <phoneticPr fontId="1" type="noConversion"/>
  </si>
  <si>
    <t>Milestone</t>
    <phoneticPr fontId="1" type="noConversion"/>
  </si>
  <si>
    <t>2주차</t>
    <phoneticPr fontId="1" type="noConversion"/>
  </si>
  <si>
    <t>게임 플레이 작업</t>
  </si>
  <si>
    <t>로비 UI</t>
    <phoneticPr fontId="1" type="noConversion"/>
  </si>
  <si>
    <t>플레이어 로비(대기방) 레이아웃 구성</t>
  </si>
  <si>
    <t>Not Started</t>
  </si>
  <si>
    <t>로비 UI(레디 버튼, 플레이어 정보 등등)</t>
  </si>
  <si>
    <t>설정 UI</t>
  </si>
  <si>
    <t>설정 패널 레이아웃 구성과 UI</t>
  </si>
  <si>
    <t>게임 UI</t>
    <phoneticPr fontId="1" type="noConversion"/>
  </si>
  <si>
    <t>스코어 보드 레이아웃</t>
  </si>
  <si>
    <t>스코어 보드 UI</t>
  </si>
  <si>
    <t xml:space="preserve"> </t>
  </si>
  <si>
    <t>아이템 구현(몇 개만)</t>
  </si>
  <si>
    <t>게임 씬 버튼 핸들링 처리</t>
  </si>
  <si>
    <t>각 씬 전환 시 연출(페이드 인/아웃, 줌 인/아웃 등)</t>
  </si>
  <si>
    <t>버튼 클릭 시 효과 연출(애니메이션 등등 알아서)</t>
  </si>
  <si>
    <t>3주차</t>
  </si>
  <si>
    <t>UI 마무리와 연출</t>
  </si>
  <si>
    <t>메인 메뉴 UI</t>
  </si>
  <si>
    <t>메인 메뉴 레이아웃 구성과 UI</t>
  </si>
  <si>
    <t>네트워크</t>
  </si>
  <si>
    <t>게임 내부 네트워크 구현, 동기화</t>
  </si>
  <si>
    <t xml:space="preserve">기능 </t>
  </si>
  <si>
    <t>설정창의 기능들 구현</t>
  </si>
  <si>
    <t>연출</t>
  </si>
  <si>
    <t>고양이 발 움직이는 애니메이션</t>
  </si>
  <si>
    <t>아이템 동작 애니메이션</t>
  </si>
  <si>
    <t>아이템 효과 연출</t>
  </si>
  <si>
    <t xml:space="preserve">프롤로그 애니메이션 </t>
  </si>
  <si>
    <t>4주차</t>
  </si>
  <si>
    <t>리팩토링 &amp; 세부수치 조정</t>
  </si>
  <si>
    <t>조병철</t>
    <phoneticPr fontId="1" type="noConversion"/>
  </si>
  <si>
    <t>이정진</t>
    <phoneticPr fontId="1" type="noConversion"/>
  </si>
  <si>
    <t>박성주</t>
    <phoneticPr fontId="1" type="noConversion"/>
  </si>
  <si>
    <t>강형석</t>
    <phoneticPr fontId="1" type="noConversion"/>
  </si>
  <si>
    <t>게임 방 목록  UI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</si>
</sst>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dd/mm/yy;@"/>
    <numFmt numFmtId="177" formatCode="yy&quot;-&quot;m&quot;-&quot;d;@"/>
  </numFmts>
  <fonts count="14" x14ac:knownFonts="1">
    <font>
      <sz val="11"/>
      <color indexed="8"/>
      <name val="Arial"/>
      <family val="2"/>
    </font>
    <font>
      <sz val="8"/>
      <name val="Verdana"/>
      <family val="2"/>
    </font>
    <font>
      <b/>
      <sz val="9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sz val="9"/>
      <color indexed="2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9"/>
      <color indexed="55"/>
      <name val="맑은 고딕"/>
      <family val="3"/>
      <charset val="129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color indexed="12"/>
      <name val="맑은 고딕"/>
      <family val="3"/>
      <charset val="129"/>
    </font>
    <font>
      <sz val="9"/>
      <color indexed="55"/>
      <name val="맑은 고딕"/>
      <family val="3"/>
      <charset val="129"/>
    </font>
    <font>
      <b/>
      <u/>
      <sz val="12"/>
      <color indexed="8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sz val="9"/>
      <color rgb="FF000000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auto="1"/>
      </right>
      <top style="dotted">
        <color indexed="64"/>
      </top>
      <bottom/>
      <diagonal/>
    </border>
    <border>
      <left/>
      <right style="dotted">
        <color auto="1"/>
      </right>
      <top/>
      <bottom/>
      <diagonal/>
    </border>
    <border>
      <left/>
      <right style="dotted">
        <color auto="1"/>
      </right>
      <top/>
      <bottom style="thin">
        <color indexed="22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/>
      <right style="dotted">
        <color indexed="64"/>
      </right>
      <top style="thin">
        <color indexed="22"/>
      </top>
      <bottom/>
      <diagonal/>
    </border>
    <border>
      <left/>
      <right style="dotted">
        <color indexed="64"/>
      </right>
      <top/>
      <bottom style="dotted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right" vertical="center"/>
    </xf>
    <xf numFmtId="14" fontId="4" fillId="0" borderId="0" xfId="0" applyNumberFormat="1" applyFont="1" applyFill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0" fontId="11" fillId="0" borderId="0" xfId="0" applyFont="1" applyAlignment="1">
      <alignment horizontal="left"/>
    </xf>
    <xf numFmtId="0" fontId="9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9" fillId="0" borderId="4" xfId="0" applyFont="1" applyBorder="1" applyAlignment="1">
      <alignment horizontal="left" vertical="center"/>
    </xf>
    <xf numFmtId="177" fontId="8" fillId="3" borderId="4" xfId="0" applyNumberFormat="1" applyFont="1" applyFill="1" applyBorder="1" applyAlignment="1">
      <alignment horizontal="right" vertical="center"/>
    </xf>
    <xf numFmtId="0" fontId="8" fillId="0" borderId="4" xfId="0" applyFont="1" applyBorder="1" applyAlignment="1">
      <alignment horizontal="center" vertical="center"/>
    </xf>
    <xf numFmtId="0" fontId="10" fillId="3" borderId="4" xfId="0" applyFont="1" applyFill="1" applyBorder="1" applyAlignment="1">
      <alignment horizontal="right" vertical="center"/>
    </xf>
    <xf numFmtId="176" fontId="10" fillId="3" borderId="4" xfId="0" applyNumberFormat="1" applyFont="1" applyFill="1" applyBorder="1" applyAlignment="1">
      <alignment horizontal="right" vertical="center"/>
    </xf>
    <xf numFmtId="0" fontId="3" fillId="0" borderId="4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5" borderId="4" xfId="0" applyFont="1" applyFill="1" applyBorder="1" applyAlignment="1">
      <alignment vertical="center"/>
    </xf>
    <xf numFmtId="0" fontId="2" fillId="0" borderId="4" xfId="0" applyFont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horizontal="left" vertical="center"/>
    </xf>
    <xf numFmtId="0" fontId="9" fillId="5" borderId="4" xfId="0" applyFont="1" applyFill="1" applyBorder="1" applyAlignment="1">
      <alignment horizontal="left" vertical="center"/>
    </xf>
    <xf numFmtId="177" fontId="8" fillId="5" borderId="4" xfId="0" applyNumberFormat="1" applyFont="1" applyFill="1" applyBorder="1" applyAlignment="1">
      <alignment horizontal="right" vertical="center"/>
    </xf>
    <xf numFmtId="0" fontId="10" fillId="5" borderId="4" xfId="0" applyFont="1" applyFill="1" applyBorder="1" applyAlignment="1">
      <alignment horizontal="right" vertical="center"/>
    </xf>
    <xf numFmtId="176" fontId="10" fillId="5" borderId="4" xfId="0" applyNumberFormat="1" applyFont="1" applyFill="1" applyBorder="1" applyAlignment="1">
      <alignment horizontal="right" vertical="center"/>
    </xf>
    <xf numFmtId="0" fontId="2" fillId="5" borderId="0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8" fillId="5" borderId="4" xfId="0" quotePrefix="1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right" vertical="center" wrapText="1"/>
    </xf>
    <xf numFmtId="0" fontId="2" fillId="5" borderId="4" xfId="0" applyFont="1" applyFill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left" vertical="center"/>
    </xf>
    <xf numFmtId="14" fontId="2" fillId="2" borderId="7" xfId="0" applyNumberFormat="1" applyFont="1" applyFill="1" applyBorder="1" applyAlignment="1">
      <alignment horizontal="right" vertical="center"/>
    </xf>
    <xf numFmtId="0" fontId="6" fillId="3" borderId="7" xfId="0" applyFont="1" applyFill="1" applyBorder="1" applyAlignment="1">
      <alignment horizontal="right" vertical="center"/>
    </xf>
    <xf numFmtId="14" fontId="6" fillId="3" borderId="7" xfId="0" applyNumberFormat="1" applyFont="1" applyFill="1" applyBorder="1" applyAlignment="1">
      <alignment horizontal="right" vertical="center"/>
    </xf>
    <xf numFmtId="9" fontId="7" fillId="2" borderId="8" xfId="0" applyNumberFormat="1" applyFont="1" applyFill="1" applyBorder="1" applyAlignment="1">
      <alignment horizontal="right" vertical="center"/>
    </xf>
    <xf numFmtId="9" fontId="9" fillId="0" borderId="10" xfId="0" applyNumberFormat="1" applyFont="1" applyBorder="1" applyAlignment="1">
      <alignment horizontal="right" vertical="center"/>
    </xf>
    <xf numFmtId="0" fontId="3" fillId="0" borderId="9" xfId="0" applyFont="1" applyBorder="1" applyAlignment="1">
      <alignment horizontal="center" vertical="center"/>
    </xf>
    <xf numFmtId="20" fontId="3" fillId="4" borderId="11" xfId="0" quotePrefix="1" applyNumberFormat="1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vertical="center"/>
    </xf>
    <xf numFmtId="0" fontId="8" fillId="4" borderId="12" xfId="0" applyFont="1" applyFill="1" applyBorder="1" applyAlignment="1">
      <alignment horizontal="left" vertical="center"/>
    </xf>
    <xf numFmtId="0" fontId="9" fillId="4" borderId="12" xfId="0" applyFont="1" applyFill="1" applyBorder="1" applyAlignment="1">
      <alignment horizontal="left" vertical="center"/>
    </xf>
    <xf numFmtId="177" fontId="8" fillId="4" borderId="12" xfId="0" applyNumberFormat="1" applyFont="1" applyFill="1" applyBorder="1" applyAlignment="1">
      <alignment horizontal="right" vertical="center"/>
    </xf>
    <xf numFmtId="177" fontId="8" fillId="3" borderId="12" xfId="0" applyNumberFormat="1" applyFont="1" applyFill="1" applyBorder="1" applyAlignment="1">
      <alignment horizontal="right" vertical="center"/>
    </xf>
    <xf numFmtId="0" fontId="10" fillId="4" borderId="12" xfId="0" applyFont="1" applyFill="1" applyBorder="1" applyAlignment="1">
      <alignment horizontal="right" vertical="center"/>
    </xf>
    <xf numFmtId="176" fontId="10" fillId="4" borderId="12" xfId="0" applyNumberFormat="1" applyFont="1" applyFill="1" applyBorder="1" applyAlignment="1">
      <alignment horizontal="right" vertical="center"/>
    </xf>
    <xf numFmtId="9" fontId="9" fillId="4" borderId="13" xfId="0" applyNumberFormat="1" applyFont="1" applyFill="1" applyBorder="1" applyAlignment="1">
      <alignment horizontal="right" vertical="center"/>
    </xf>
    <xf numFmtId="0" fontId="2" fillId="2" borderId="6" xfId="0" quotePrefix="1" applyFont="1" applyFill="1" applyBorder="1" applyAlignment="1">
      <alignment horizontal="center" vertical="center"/>
    </xf>
    <xf numFmtId="9" fontId="9" fillId="5" borderId="10" xfId="0" applyNumberFormat="1" applyFont="1" applyFill="1" applyBorder="1" applyAlignment="1">
      <alignment horizontal="right" vertical="center"/>
    </xf>
    <xf numFmtId="0" fontId="2" fillId="2" borderId="7" xfId="0" applyFont="1" applyFill="1" applyBorder="1" applyAlignment="1">
      <alignment vertical="center"/>
    </xf>
    <xf numFmtId="14" fontId="2" fillId="2" borderId="7" xfId="0" applyNumberFormat="1" applyFont="1" applyFill="1" applyBorder="1" applyAlignment="1">
      <alignment horizontal="center" vertical="center" shrinkToFit="1"/>
    </xf>
    <xf numFmtId="0" fontId="3" fillId="5" borderId="1" xfId="0" applyFont="1" applyFill="1" applyBorder="1" applyAlignment="1">
      <alignment vertical="center"/>
    </xf>
    <xf numFmtId="14" fontId="12" fillId="6" borderId="18" xfId="0" applyNumberFormat="1" applyFont="1" applyFill="1" applyBorder="1" applyAlignment="1">
      <alignment horizontal="right" vertical="center"/>
    </xf>
    <xf numFmtId="0" fontId="12" fillId="6" borderId="18" xfId="0" applyFont="1" applyFill="1" applyBorder="1" applyAlignment="1">
      <alignment horizontal="right" vertical="center"/>
    </xf>
    <xf numFmtId="0" fontId="13" fillId="6" borderId="18" xfId="0" applyFont="1" applyFill="1" applyBorder="1" applyAlignment="1">
      <alignment horizontal="left" vertical="center"/>
    </xf>
    <xf numFmtId="20" fontId="3" fillId="0" borderId="9" xfId="0" quotePrefix="1" applyNumberFormat="1" applyFont="1" applyBorder="1" applyAlignment="1">
      <alignment horizontal="center" vertical="center"/>
    </xf>
    <xf numFmtId="20" fontId="3" fillId="0" borderId="17" xfId="0" quotePrefix="1" applyNumberFormat="1" applyFont="1" applyBorder="1" applyAlignment="1">
      <alignment horizontal="center" vertical="center"/>
    </xf>
    <xf numFmtId="20" fontId="3" fillId="0" borderId="19" xfId="0" quotePrefix="1" applyNumberFormat="1" applyFont="1" applyBorder="1" applyAlignment="1">
      <alignment horizontal="center" vertical="center"/>
    </xf>
    <xf numFmtId="20" fontId="3" fillId="0" borderId="20" xfId="0" quotePrefix="1" applyNumberFormat="1" applyFont="1" applyBorder="1" applyAlignment="1">
      <alignment horizontal="center" vertical="center"/>
    </xf>
    <xf numFmtId="20" fontId="3" fillId="0" borderId="17" xfId="0" quotePrefix="1" applyNumberFormat="1" applyFont="1" applyBorder="1" applyAlignment="1">
      <alignment horizontal="center" vertical="center"/>
    </xf>
    <xf numFmtId="0" fontId="8" fillId="5" borderId="9" xfId="0" quotePrefix="1" applyFont="1" applyFill="1" applyBorder="1" applyAlignment="1">
      <alignment horizontal="center" vertical="center"/>
    </xf>
    <xf numFmtId="20" fontId="3" fillId="0" borderId="9" xfId="0" quotePrefix="1" applyNumberFormat="1" applyFont="1" applyBorder="1" applyAlignment="1">
      <alignment horizontal="center" vertical="center"/>
    </xf>
    <xf numFmtId="20" fontId="3" fillId="0" borderId="14" xfId="0" quotePrefix="1" applyNumberFormat="1" applyFont="1" applyBorder="1" applyAlignment="1">
      <alignment horizontal="center" vertical="center"/>
    </xf>
    <xf numFmtId="20" fontId="3" fillId="0" borderId="15" xfId="0" quotePrefix="1" applyNumberFormat="1" applyFont="1" applyBorder="1" applyAlignment="1">
      <alignment horizontal="center" vertical="center"/>
    </xf>
    <xf numFmtId="20" fontId="3" fillId="0" borderId="16" xfId="0" quotePrefix="1" applyNumberFormat="1" applyFont="1" applyBorder="1" applyAlignment="1">
      <alignment horizontal="center" vertical="center"/>
    </xf>
    <xf numFmtId="20" fontId="3" fillId="0" borderId="21" xfId="0" quotePrefix="1" applyNumberFormat="1" applyFont="1" applyBorder="1" applyAlignment="1">
      <alignment horizontal="center" vertical="center"/>
    </xf>
    <xf numFmtId="20" fontId="3" fillId="0" borderId="22" xfId="0" quotePrefix="1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XFD48"/>
  <sheetViews>
    <sheetView showGridLines="0" tabSelected="1" zoomScaleNormal="100" workbookViewId="0">
      <selection activeCell="M20" sqref="M20"/>
    </sheetView>
    <sheetView tabSelected="1" workbookViewId="1"/>
    <sheetView showGridLines="0" tabSelected="1" workbookViewId="2"/>
  </sheetViews>
  <sheetFormatPr defaultColWidth="8.75" defaultRowHeight="12" x14ac:dyDescent="0.2"/>
  <cols>
    <col min="1" max="1" width="12.125" style="1" customWidth="1"/>
    <col min="2" max="2" width="62.5" style="2" customWidth="1"/>
    <col min="3" max="3" width="11.5" style="3" bestFit="1" customWidth="1"/>
    <col min="4" max="4" width="9.375" style="3" customWidth="1"/>
    <col min="5" max="5" width="9" style="1" customWidth="1"/>
    <col min="6" max="6" width="9.25" style="1" customWidth="1"/>
    <col min="7" max="7" width="8.625" style="1" customWidth="1"/>
    <col min="8" max="8" width="2.375" style="1" hidden="1" customWidth="1"/>
    <col min="9" max="9" width="0.625" style="1" customWidth="1"/>
    <col min="10" max="10" width="21.125" style="14" customWidth="1"/>
    <col min="11" max="16384" width="8.75" style="2"/>
  </cols>
  <sheetData>
    <row r="1" spans="1:16384" ht="15" customHeight="1" x14ac:dyDescent="0.2">
      <c r="J1" s="4"/>
    </row>
    <row r="2" spans="1:16384" s="7" customFormat="1" ht="17.25" x14ac:dyDescent="0.3">
      <c r="A2" s="5"/>
      <c r="B2" s="16" t="s">
        <v>0</v>
      </c>
      <c r="C2" s="6"/>
      <c r="D2" s="6"/>
      <c r="F2" s="5"/>
      <c r="G2" s="5"/>
      <c r="H2" s="5"/>
      <c r="I2" s="5"/>
      <c r="J2" s="8"/>
    </row>
    <row r="3" spans="1:16384" s="12" customFormat="1" x14ac:dyDescent="0.2">
      <c r="A3" s="9"/>
      <c r="B3" s="9"/>
      <c r="C3" s="9"/>
      <c r="D3" s="10"/>
      <c r="E3" s="9"/>
      <c r="F3" s="5"/>
      <c r="G3" s="9"/>
      <c r="H3" s="9"/>
      <c r="I3" s="9"/>
      <c r="J3" s="11"/>
    </row>
    <row r="4" spans="1:16384" s="36" customFormat="1" ht="12.75" customHeight="1" thickBot="1" x14ac:dyDescent="0.25">
      <c r="A4" s="40" t="s">
        <v>1</v>
      </c>
      <c r="B4" s="40" t="s">
        <v>2</v>
      </c>
      <c r="C4" s="40" t="s">
        <v>3</v>
      </c>
      <c r="D4" s="40" t="s">
        <v>4</v>
      </c>
      <c r="E4" s="40" t="s">
        <v>5</v>
      </c>
      <c r="F4" s="40" t="s">
        <v>6</v>
      </c>
      <c r="G4" s="41" t="s">
        <v>7</v>
      </c>
      <c r="H4" s="42"/>
      <c r="I4" s="42"/>
      <c r="J4" s="43" t="s">
        <v>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s="35" customFormat="1" x14ac:dyDescent="0.2">
      <c r="A5" s="45" t="s">
        <v>9</v>
      </c>
      <c r="B5" s="46" t="s">
        <v>10</v>
      </c>
      <c r="C5" s="47" t="s">
        <v>11</v>
      </c>
      <c r="D5" s="48" t="s">
        <v>11</v>
      </c>
      <c r="E5" s="49">
        <f>MIN(E8:E18)</f>
        <v>43409</v>
      </c>
      <c r="F5" s="49">
        <f>MAX(F8:F18)</f>
        <v>43415</v>
      </c>
      <c r="G5" s="67"/>
      <c r="H5" s="50">
        <f t="shared" ref="H5:H25" si="0">F5-E5</f>
        <v>6</v>
      </c>
      <c r="I5" s="51">
        <f>E5+(INT(H5*J5))</f>
        <v>43409</v>
      </c>
      <c r="J5" s="52">
        <f>AVERAGE(J8:J18)</f>
        <v>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s="37" customFormat="1" ht="14.25" customHeight="1" x14ac:dyDescent="0.2">
      <c r="A6" s="74" t="s">
        <v>12</v>
      </c>
      <c r="B6" s="71" t="s">
        <v>13</v>
      </c>
      <c r="C6" s="26" t="s">
        <v>14</v>
      </c>
      <c r="D6" s="20" t="s">
        <v>15</v>
      </c>
      <c r="E6" s="21">
        <v>43409</v>
      </c>
      <c r="F6" s="21">
        <v>43413</v>
      </c>
      <c r="G6" s="22">
        <f t="shared" ref="G6:G7" si="1">NETWORKDAYS(E6,F6)</f>
        <v>5</v>
      </c>
      <c r="H6" s="70"/>
      <c r="I6" s="69"/>
      <c r="J6" s="53"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s="37" customFormat="1" x14ac:dyDescent="0.2">
      <c r="A7" s="75"/>
      <c r="B7" s="71" t="s">
        <v>16</v>
      </c>
      <c r="C7" s="26" t="s">
        <v>14</v>
      </c>
      <c r="D7" s="20" t="s">
        <v>15</v>
      </c>
      <c r="E7" s="21">
        <v>43409</v>
      </c>
      <c r="F7" s="21">
        <v>43413</v>
      </c>
      <c r="G7" s="22">
        <f t="shared" si="1"/>
        <v>5</v>
      </c>
      <c r="H7" s="70"/>
      <c r="I7" s="69"/>
      <c r="J7" s="53"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s="37" customFormat="1" x14ac:dyDescent="0.2">
      <c r="A8" s="76"/>
      <c r="B8" s="26" t="s">
        <v>17</v>
      </c>
      <c r="C8" s="26" t="s">
        <v>14</v>
      </c>
      <c r="D8" s="20" t="s">
        <v>18</v>
      </c>
      <c r="E8" s="21">
        <v>43409</v>
      </c>
      <c r="F8" s="21">
        <v>43413</v>
      </c>
      <c r="G8" s="22">
        <f>NETWORKDAYS(E8,F8)</f>
        <v>5</v>
      </c>
      <c r="H8" s="23">
        <f t="shared" si="0"/>
        <v>4</v>
      </c>
      <c r="I8" s="24">
        <f t="shared" ref="I8:I18" si="2">IF(J8=0,E8-1,E8+(INT(H8*J8)))</f>
        <v>43408</v>
      </c>
      <c r="J8" s="53"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s="37" customFormat="1" x14ac:dyDescent="0.2">
      <c r="A9" s="79" t="s">
        <v>19</v>
      </c>
      <c r="B9" s="19" t="s">
        <v>20</v>
      </c>
      <c r="C9" s="19" t="s">
        <v>21</v>
      </c>
      <c r="D9" s="20" t="s">
        <v>15</v>
      </c>
      <c r="E9" s="21">
        <v>43409</v>
      </c>
      <c r="F9" s="21">
        <v>43413</v>
      </c>
      <c r="G9" s="22">
        <f t="shared" ref="G9" si="3">NETWORKDAYS(E9,F9)</f>
        <v>5</v>
      </c>
      <c r="H9" s="23"/>
      <c r="I9" s="24"/>
      <c r="J9" s="53"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s="37" customFormat="1" x14ac:dyDescent="0.2">
      <c r="A10" s="80"/>
      <c r="B10" s="68" t="s">
        <v>22</v>
      </c>
      <c r="C10" s="19" t="s">
        <v>21</v>
      </c>
      <c r="D10" s="20" t="s">
        <v>32</v>
      </c>
      <c r="E10" s="21">
        <v>43409</v>
      </c>
      <c r="F10" s="21">
        <v>43413</v>
      </c>
      <c r="G10" s="22">
        <f t="shared" ref="G10:G40" si="4">NETWORKDAYS(E10,F10)</f>
        <v>5</v>
      </c>
      <c r="H10" s="23"/>
      <c r="I10" s="24"/>
      <c r="J10" s="53">
        <v>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s="37" customFormat="1" x14ac:dyDescent="0.2">
      <c r="A11" s="80"/>
      <c r="B11" s="19" t="s">
        <v>23</v>
      </c>
      <c r="C11" s="19" t="s">
        <v>21</v>
      </c>
      <c r="D11" s="20" t="s">
        <v>32</v>
      </c>
      <c r="E11" s="21">
        <v>43409</v>
      </c>
      <c r="F11" s="21">
        <v>43413</v>
      </c>
      <c r="G11" s="22">
        <f t="shared" si="4"/>
        <v>5</v>
      </c>
      <c r="H11" s="23"/>
      <c r="I11" s="24"/>
      <c r="J11" s="53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s="37" customFormat="1" x14ac:dyDescent="0.2">
      <c r="A12" s="80"/>
      <c r="B12" s="19" t="s">
        <v>24</v>
      </c>
      <c r="C12" s="19" t="s">
        <v>21</v>
      </c>
      <c r="D12" s="20" t="s">
        <v>15</v>
      </c>
      <c r="E12" s="21">
        <v>43409</v>
      </c>
      <c r="F12" s="21">
        <v>43413</v>
      </c>
      <c r="G12" s="22">
        <f t="shared" si="4"/>
        <v>5</v>
      </c>
      <c r="H12" s="23"/>
      <c r="I12" s="24"/>
      <c r="J12" s="53">
        <v>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37" customFormat="1" x14ac:dyDescent="0.2">
      <c r="A13" s="81"/>
      <c r="B13" s="19" t="s">
        <v>25</v>
      </c>
      <c r="C13" s="19" t="s">
        <v>21</v>
      </c>
      <c r="D13" s="20" t="s">
        <v>15</v>
      </c>
      <c r="E13" s="21">
        <v>43409</v>
      </c>
      <c r="F13" s="21">
        <v>43413</v>
      </c>
      <c r="G13" s="22">
        <f t="shared" si="4"/>
        <v>5</v>
      </c>
      <c r="H13" s="23">
        <f>F13-E13</f>
        <v>4</v>
      </c>
      <c r="I13" s="24">
        <f>IF(J13=0,E13-1,E13+(INT(H13*J13)))</f>
        <v>43408</v>
      </c>
      <c r="J13" s="53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s="37" customFormat="1" ht="11.25" customHeight="1" x14ac:dyDescent="0.2">
      <c r="A14" s="82" t="s">
        <v>26</v>
      </c>
      <c r="B14" s="19" t="s">
        <v>27</v>
      </c>
      <c r="C14" s="25" t="s">
        <v>28</v>
      </c>
      <c r="D14" s="20" t="s">
        <v>32</v>
      </c>
      <c r="E14" s="21">
        <v>43409</v>
      </c>
      <c r="F14" s="21">
        <v>43413</v>
      </c>
      <c r="G14" s="22">
        <f t="shared" si="4"/>
        <v>5</v>
      </c>
      <c r="H14" s="23"/>
      <c r="I14" s="24"/>
      <c r="J14" s="53"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s="37" customFormat="1" x14ac:dyDescent="0.2">
      <c r="A15" s="83"/>
      <c r="B15" s="19" t="s">
        <v>29</v>
      </c>
      <c r="C15" s="25" t="s">
        <v>28</v>
      </c>
      <c r="D15" s="20" t="s">
        <v>15</v>
      </c>
      <c r="E15" s="21">
        <v>43409</v>
      </c>
      <c r="F15" s="21">
        <v>43413</v>
      </c>
      <c r="G15" s="22">
        <f t="shared" si="4"/>
        <v>5</v>
      </c>
      <c r="H15" s="23">
        <f t="shared" si="0"/>
        <v>4</v>
      </c>
      <c r="I15" s="24">
        <f t="shared" si="2"/>
        <v>43408</v>
      </c>
      <c r="J15" s="53"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s="38" customFormat="1" ht="14.25" customHeight="1" x14ac:dyDescent="0.2">
      <c r="A16" s="54" t="s">
        <v>30</v>
      </c>
      <c r="B16" s="19" t="s">
        <v>31</v>
      </c>
      <c r="C16" s="25" t="s">
        <v>28</v>
      </c>
      <c r="D16" s="20" t="s">
        <v>32</v>
      </c>
      <c r="E16" s="21">
        <v>43409</v>
      </c>
      <c r="F16" s="21">
        <v>43413</v>
      </c>
      <c r="G16" s="22">
        <f t="shared" si="4"/>
        <v>5</v>
      </c>
      <c r="H16" s="23">
        <f t="shared" si="0"/>
        <v>4</v>
      </c>
      <c r="I16" s="24">
        <f t="shared" si="2"/>
        <v>43408</v>
      </c>
      <c r="J16" s="53"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s="37" customFormat="1" x14ac:dyDescent="0.2">
      <c r="A17" s="72" t="s">
        <v>33</v>
      </c>
      <c r="B17" s="19" t="s">
        <v>34</v>
      </c>
      <c r="C17" s="19" t="s">
        <v>35</v>
      </c>
      <c r="D17" s="20" t="s">
        <v>15</v>
      </c>
      <c r="E17" s="21">
        <v>43409</v>
      </c>
      <c r="F17" s="21">
        <v>43413</v>
      </c>
      <c r="G17" s="22">
        <f t="shared" si="4"/>
        <v>5</v>
      </c>
      <c r="H17" s="23">
        <f t="shared" si="0"/>
        <v>4</v>
      </c>
      <c r="I17" s="24">
        <f t="shared" si="2"/>
        <v>43408</v>
      </c>
      <c r="J17" s="53"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 s="37" customFormat="1" ht="14.25" customHeight="1" x14ac:dyDescent="0.2">
      <c r="A18" s="55" t="s">
        <v>36</v>
      </c>
      <c r="B18" s="56" t="s">
        <v>37</v>
      </c>
      <c r="C18" s="57" t="s">
        <v>28</v>
      </c>
      <c r="D18" s="58" t="s">
        <v>38</v>
      </c>
      <c r="E18" s="59">
        <v>43409</v>
      </c>
      <c r="F18" s="60">
        <v>43415</v>
      </c>
      <c r="G18" s="22">
        <f t="shared" si="4"/>
        <v>5</v>
      </c>
      <c r="H18" s="61">
        <f t="shared" si="0"/>
        <v>6</v>
      </c>
      <c r="I18" s="62">
        <f t="shared" si="2"/>
        <v>43408</v>
      </c>
      <c r="J18" s="63">
        <v>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s="37" customFormat="1" x14ac:dyDescent="0.2">
      <c r="A19" s="64" t="s">
        <v>39</v>
      </c>
      <c r="B19" s="46" t="s">
        <v>40</v>
      </c>
      <c r="C19" s="48" t="s">
        <v>11</v>
      </c>
      <c r="D19" s="48" t="s">
        <v>11</v>
      </c>
      <c r="E19" s="49">
        <f>MIN(E20:E27)</f>
        <v>43416</v>
      </c>
      <c r="F19" s="49">
        <f>MAX(F20:F29)</f>
        <v>43420</v>
      </c>
      <c r="G19" s="49"/>
      <c r="H19" s="50">
        <f t="shared" si="0"/>
        <v>4</v>
      </c>
      <c r="I19" s="51">
        <f>E19+(INT(H19*J19))</f>
        <v>43416</v>
      </c>
      <c r="J19" s="52">
        <f>AVERAGE(J20:J27)</f>
        <v>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s="37" customFormat="1" x14ac:dyDescent="0.2">
      <c r="A20" s="74" t="s">
        <v>41</v>
      </c>
      <c r="B20" s="19" t="s">
        <v>42</v>
      </c>
      <c r="C20" s="26" t="s">
        <v>73</v>
      </c>
      <c r="D20" s="20" t="s">
        <v>43</v>
      </c>
      <c r="E20" s="21">
        <v>43416</v>
      </c>
      <c r="F20" s="21">
        <v>43420</v>
      </c>
      <c r="G20" s="22">
        <f t="shared" si="4"/>
        <v>5</v>
      </c>
      <c r="H20" s="23">
        <f t="shared" si="0"/>
        <v>4</v>
      </c>
      <c r="I20" s="24">
        <f>IF(J20=0,E20-1,E20+(INT(H20*J20)))</f>
        <v>43415</v>
      </c>
      <c r="J20" s="53">
        <v>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 s="37" customFormat="1" x14ac:dyDescent="0.2">
      <c r="A21" s="75"/>
      <c r="B21" s="19" t="s">
        <v>44</v>
      </c>
      <c r="C21" s="37" t="s">
        <v>73</v>
      </c>
      <c r="D21" s="20" t="s">
        <v>43</v>
      </c>
      <c r="E21" s="21">
        <v>43416</v>
      </c>
      <c r="F21" s="21">
        <v>43420</v>
      </c>
      <c r="G21" s="22">
        <f t="shared" si="4"/>
        <v>5</v>
      </c>
      <c r="H21" s="23"/>
      <c r="I21" s="24"/>
      <c r="J21" s="53">
        <v>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 s="37" customFormat="1" x14ac:dyDescent="0.2">
      <c r="A22" s="76"/>
      <c r="B22" s="19" t="s">
        <v>74</v>
      </c>
      <c r="C22" s="26" t="s">
        <v>70</v>
      </c>
      <c r="D22" s="20" t="s">
        <v>43</v>
      </c>
      <c r="E22" s="21">
        <v>43416</v>
      </c>
      <c r="F22" s="21">
        <v>43420</v>
      </c>
      <c r="G22" s="22">
        <f t="shared" ref="G22" si="5">NETWORKDAYS(E22,F22)</f>
        <v>5</v>
      </c>
      <c r="H22" s="23"/>
      <c r="I22" s="24"/>
      <c r="J22" s="53">
        <v>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</row>
    <row r="23" spans="1:16384" s="37" customFormat="1" x14ac:dyDescent="0.2">
      <c r="A23" s="73" t="s">
        <v>45</v>
      </c>
      <c r="B23" s="19" t="s">
        <v>46</v>
      </c>
      <c r="C23" s="35" t="s">
        <v>14</v>
      </c>
      <c r="D23" s="20" t="s">
        <v>43</v>
      </c>
      <c r="E23" s="21">
        <v>43416</v>
      </c>
      <c r="F23" s="21">
        <v>43420</v>
      </c>
      <c r="G23" s="22">
        <f t="shared" si="4"/>
        <v>5</v>
      </c>
      <c r="H23" s="23"/>
      <c r="I23" s="24"/>
      <c r="J23" s="53">
        <v>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pans="1:16384" s="37" customFormat="1" ht="14.25" customHeight="1" x14ac:dyDescent="0.2">
      <c r="A24" s="78" t="s">
        <v>47</v>
      </c>
      <c r="B24" s="19" t="s">
        <v>48</v>
      </c>
      <c r="C24" s="26" t="s">
        <v>73</v>
      </c>
      <c r="D24" s="20" t="s">
        <v>43</v>
      </c>
      <c r="E24" s="21">
        <v>43416</v>
      </c>
      <c r="F24" s="21">
        <v>43420</v>
      </c>
      <c r="G24" s="22">
        <f t="shared" si="4"/>
        <v>5</v>
      </c>
      <c r="H24" s="23"/>
      <c r="I24" s="24"/>
      <c r="J24" s="53">
        <v>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pans="1:16384" s="37" customFormat="1" x14ac:dyDescent="0.2">
      <c r="A25" s="78"/>
      <c r="B25" s="19" t="s">
        <v>49</v>
      </c>
      <c r="C25" s="26" t="s">
        <v>73</v>
      </c>
      <c r="D25" s="20" t="s">
        <v>43</v>
      </c>
      <c r="E25" s="21">
        <v>43416</v>
      </c>
      <c r="F25" s="21">
        <v>43420</v>
      </c>
      <c r="G25" s="22">
        <f t="shared" si="4"/>
        <v>5</v>
      </c>
      <c r="H25" s="23">
        <f t="shared" si="0"/>
        <v>4</v>
      </c>
      <c r="I25" s="24">
        <f>IF(J25=0,E25-1,E25+(INT(H25*J25)))</f>
        <v>43415</v>
      </c>
      <c r="J25" s="53">
        <v>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pans="1:16384" s="37" customFormat="1" x14ac:dyDescent="0.2">
      <c r="A26" s="74" t="s">
        <v>30</v>
      </c>
      <c r="B26" s="19" t="s">
        <v>51</v>
      </c>
      <c r="C26" s="26" t="s">
        <v>72</v>
      </c>
      <c r="D26" s="20" t="s">
        <v>43</v>
      </c>
      <c r="E26" s="21">
        <v>43416</v>
      </c>
      <c r="F26" s="21">
        <v>43420</v>
      </c>
      <c r="G26" s="22">
        <f t="shared" si="4"/>
        <v>5</v>
      </c>
      <c r="H26" s="23">
        <f t="shared" ref="H26:H32" si="6">F26-E26</f>
        <v>4</v>
      </c>
      <c r="I26" s="24">
        <f>IF(J26=0,E26-1,E26+(INT(H26*J26)))</f>
        <v>43415</v>
      </c>
      <c r="J26" s="53">
        <v>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pans="1:16384" s="38" customFormat="1" x14ac:dyDescent="0.2">
      <c r="A27" s="76"/>
      <c r="B27" s="29" t="s">
        <v>52</v>
      </c>
      <c r="C27" s="30" t="s">
        <v>72</v>
      </c>
      <c r="D27" s="20" t="s">
        <v>43</v>
      </c>
      <c r="E27" s="32">
        <v>43416</v>
      </c>
      <c r="F27" s="21">
        <v>43420</v>
      </c>
      <c r="G27" s="22">
        <f t="shared" si="4"/>
        <v>5</v>
      </c>
      <c r="H27" s="33">
        <f t="shared" si="6"/>
        <v>4</v>
      </c>
      <c r="I27" s="34">
        <f>IF(J27=0,E27-1,E27+(INT(H27*J27)))</f>
        <v>43415</v>
      </c>
      <c r="J27" s="65">
        <v>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 s="37" customFormat="1" x14ac:dyDescent="0.2">
      <c r="A28" s="77" t="s">
        <v>33</v>
      </c>
      <c r="B28" s="27" t="s">
        <v>53</v>
      </c>
      <c r="C28" s="26" t="s">
        <v>71</v>
      </c>
      <c r="D28" s="31" t="s">
        <v>43</v>
      </c>
      <c r="E28" s="32">
        <v>43416</v>
      </c>
      <c r="F28" s="21">
        <v>43420</v>
      </c>
      <c r="G28" s="22">
        <f t="shared" si="4"/>
        <v>5</v>
      </c>
      <c r="H28" s="28"/>
      <c r="I28" s="28"/>
      <c r="J28" s="53">
        <v>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 s="37" customFormat="1" x14ac:dyDescent="0.2">
      <c r="A29" s="77"/>
      <c r="B29" s="19" t="s">
        <v>54</v>
      </c>
      <c r="C29" s="26" t="s">
        <v>71</v>
      </c>
      <c r="D29" s="20" t="s">
        <v>43</v>
      </c>
      <c r="E29" s="32">
        <v>43416</v>
      </c>
      <c r="F29" s="21">
        <v>43420</v>
      </c>
      <c r="G29" s="22">
        <f t="shared" si="4"/>
        <v>5</v>
      </c>
      <c r="H29" s="23">
        <f t="shared" si="6"/>
        <v>4</v>
      </c>
      <c r="I29" s="24">
        <f t="shared" ref="I29:I32" si="7">IF(J29=0,E29-1,E29+(INT(H29*J29)))</f>
        <v>43415</v>
      </c>
      <c r="J29" s="53">
        <v>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 s="37" customFormat="1" ht="12.75" thickBot="1" x14ac:dyDescent="0.25">
      <c r="A30" s="55" t="s">
        <v>36</v>
      </c>
      <c r="B30" s="56" t="s">
        <v>37</v>
      </c>
      <c r="C30" s="57" t="s">
        <v>50</v>
      </c>
      <c r="D30" s="58" t="s">
        <v>38</v>
      </c>
      <c r="E30" s="59">
        <v>43416</v>
      </c>
      <c r="F30" s="60">
        <v>43422</v>
      </c>
      <c r="G30" s="22">
        <f t="shared" si="4"/>
        <v>5</v>
      </c>
      <c r="H30" s="61">
        <f t="shared" si="6"/>
        <v>6</v>
      </c>
      <c r="I30" s="62">
        <f t="shared" si="7"/>
        <v>43415</v>
      </c>
      <c r="J30" s="63">
        <v>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 s="37" customFormat="1" x14ac:dyDescent="0.2">
      <c r="A31" s="64" t="s">
        <v>55</v>
      </c>
      <c r="B31" s="46" t="s">
        <v>56</v>
      </c>
      <c r="C31" s="48" t="s">
        <v>11</v>
      </c>
      <c r="D31" s="48" t="s">
        <v>11</v>
      </c>
      <c r="E31" s="49">
        <f>MIN(E35:E39)</f>
        <v>43423</v>
      </c>
      <c r="F31" s="49">
        <f>MAX(F35:F39)</f>
        <v>43429</v>
      </c>
      <c r="G31" s="49"/>
      <c r="H31" s="50">
        <f>F31-E31</f>
        <v>6</v>
      </c>
      <c r="I31" s="51">
        <f>E31+(INT(H31*J31))</f>
        <v>43423</v>
      </c>
      <c r="J31" s="52">
        <f>AVERAGE(J35:J39)</f>
        <v>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 s="37" customFormat="1" x14ac:dyDescent="0.2">
      <c r="A32" s="72" t="s">
        <v>57</v>
      </c>
      <c r="B32" s="27" t="s">
        <v>58</v>
      </c>
      <c r="C32" s="30"/>
      <c r="D32" s="20" t="s">
        <v>43</v>
      </c>
      <c r="E32" s="32"/>
      <c r="F32" s="32"/>
      <c r="G32" s="22">
        <f>NETWORKDAYS(E32,F32)</f>
        <v>0</v>
      </c>
      <c r="H32" s="33">
        <f>F32-E32</f>
        <v>0</v>
      </c>
      <c r="I32" s="34">
        <f>IF(J32=0,E32-1,E32+(INT(H32*J32)))</f>
        <v>-1</v>
      </c>
      <c r="J32" s="65">
        <v>0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pans="1:16384" s="38" customFormat="1" x14ac:dyDescent="0.2">
      <c r="A33" s="72" t="s">
        <v>59</v>
      </c>
      <c r="B33" s="27" t="s">
        <v>60</v>
      </c>
      <c r="C33" s="30"/>
      <c r="D33" s="20" t="s">
        <v>43</v>
      </c>
      <c r="E33" s="32"/>
      <c r="F33" s="32"/>
      <c r="G33" s="22"/>
      <c r="H33" s="33"/>
      <c r="I33" s="34"/>
      <c r="J33" s="53">
        <v>0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pans="1:16384" s="37" customFormat="1" x14ac:dyDescent="0.2">
      <c r="A34" s="72" t="s">
        <v>61</v>
      </c>
      <c r="B34" s="29" t="s">
        <v>62</v>
      </c>
      <c r="C34" s="44"/>
      <c r="D34" s="20" t="s">
        <v>43</v>
      </c>
      <c r="E34" s="44"/>
      <c r="F34" s="44"/>
      <c r="G34" s="22">
        <f t="shared" si="4"/>
        <v>0</v>
      </c>
      <c r="H34" s="44"/>
      <c r="I34" s="44"/>
      <c r="J34" s="53">
        <v>0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pans="1:16384" s="13" customFormat="1" x14ac:dyDescent="0.2">
      <c r="A35" s="74" t="s">
        <v>63</v>
      </c>
      <c r="B35" s="27" t="s">
        <v>64</v>
      </c>
      <c r="C35" s="39"/>
      <c r="D35" s="20" t="s">
        <v>43</v>
      </c>
      <c r="E35" s="32"/>
      <c r="F35" s="32"/>
      <c r="G35" s="22">
        <f t="shared" si="4"/>
        <v>0</v>
      </c>
      <c r="H35" s="33">
        <f t="shared" ref="H35:H41" si="8">F35-E35</f>
        <v>0</v>
      </c>
      <c r="I35" s="34">
        <f>IF(J35=0,E35-1,E35+(INT(H35*J35)))</f>
        <v>-1</v>
      </c>
      <c r="J35" s="65">
        <v>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pans="1:16384" s="13" customFormat="1" x14ac:dyDescent="0.2">
      <c r="A36" s="75"/>
      <c r="B36" s="19" t="s">
        <v>65</v>
      </c>
      <c r="C36" s="26"/>
      <c r="D36" s="20" t="s">
        <v>43</v>
      </c>
      <c r="E36" s="21"/>
      <c r="F36" s="21"/>
      <c r="G36" s="22">
        <f t="shared" si="4"/>
        <v>0</v>
      </c>
      <c r="H36" s="23">
        <f t="shared" si="8"/>
        <v>0</v>
      </c>
      <c r="I36" s="24">
        <f>IF(J36=0,E36-1,E36+(INT(H36*J36)))</f>
        <v>-1</v>
      </c>
      <c r="J36" s="53">
        <v>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pans="1:16384" s="13" customFormat="1" x14ac:dyDescent="0.2">
      <c r="A37" s="75"/>
      <c r="B37" s="19" t="s">
        <v>66</v>
      </c>
      <c r="C37" s="26"/>
      <c r="D37" s="20" t="s">
        <v>43</v>
      </c>
      <c r="E37" s="21"/>
      <c r="F37" s="21"/>
      <c r="G37" s="22">
        <f t="shared" si="4"/>
        <v>0</v>
      </c>
      <c r="H37" s="23">
        <f t="shared" si="8"/>
        <v>0</v>
      </c>
      <c r="I37" s="24">
        <f>IF(J37=0,E37-1,E37+(INT(H37*J37)))</f>
        <v>-1</v>
      </c>
      <c r="J37" s="53">
        <v>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pans="1:16384" x14ac:dyDescent="0.2">
      <c r="A38" s="76"/>
      <c r="B38" s="19" t="s">
        <v>67</v>
      </c>
      <c r="C38" s="26"/>
      <c r="D38" s="20" t="s">
        <v>43</v>
      </c>
      <c r="E38" s="21"/>
      <c r="F38" s="21"/>
      <c r="G38" s="22">
        <f t="shared" si="4"/>
        <v>0</v>
      </c>
      <c r="H38" s="23">
        <f t="shared" si="8"/>
        <v>0</v>
      </c>
      <c r="I38" s="24">
        <f>IF(J38=0,E38-1,E38+(INT(H38*J38)))</f>
        <v>-1</v>
      </c>
      <c r="J38" s="53">
        <v>0</v>
      </c>
    </row>
    <row r="39" spans="1:16384" ht="12.75" thickBot="1" x14ac:dyDescent="0.25">
      <c r="A39" s="55" t="s">
        <v>11</v>
      </c>
      <c r="B39" s="56" t="s">
        <v>37</v>
      </c>
      <c r="C39" s="57" t="s">
        <v>28</v>
      </c>
      <c r="D39" s="58" t="s">
        <v>38</v>
      </c>
      <c r="E39" s="60">
        <v>43423</v>
      </c>
      <c r="F39" s="59">
        <v>43429</v>
      </c>
      <c r="G39" s="22">
        <f t="shared" si="4"/>
        <v>5</v>
      </c>
      <c r="H39" s="61">
        <f t="shared" si="8"/>
        <v>6</v>
      </c>
      <c r="I39" s="62">
        <f>IF(J39=0,E39-1,E39+(INT(H39*J39)))</f>
        <v>43422</v>
      </c>
      <c r="J39" s="63">
        <v>0</v>
      </c>
    </row>
    <row r="40" spans="1:16384" x14ac:dyDescent="0.2">
      <c r="A40" s="64" t="s">
        <v>68</v>
      </c>
      <c r="B40" s="66" t="s">
        <v>69</v>
      </c>
      <c r="C40" s="48" t="s">
        <v>11</v>
      </c>
      <c r="D40" s="48" t="s">
        <v>11</v>
      </c>
      <c r="E40" s="49">
        <f>MIN(E41:E41)</f>
        <v>0</v>
      </c>
      <c r="F40" s="49">
        <f>MAX(F41:F41)</f>
        <v>0</v>
      </c>
      <c r="G40" s="22">
        <f t="shared" si="4"/>
        <v>0</v>
      </c>
      <c r="H40" s="50">
        <f t="shared" si="8"/>
        <v>0</v>
      </c>
      <c r="I40" s="51">
        <f>E40+(INT(H40*J40))</f>
        <v>0</v>
      </c>
      <c r="J40" s="52">
        <f>AVERAGE(J41:J41)</f>
        <v>0</v>
      </c>
    </row>
    <row r="41" spans="1:16384" x14ac:dyDescent="0.2">
      <c r="A41" s="72"/>
      <c r="B41" s="19"/>
      <c r="C41" s="26"/>
      <c r="D41" s="20" t="s">
        <v>43</v>
      </c>
      <c r="E41" s="21"/>
      <c r="F41" s="21"/>
      <c r="G41" s="22"/>
      <c r="H41" s="23">
        <f t="shared" si="8"/>
        <v>0</v>
      </c>
      <c r="I41" s="24">
        <f>IF(J41=0,E41-1,E41+(INT(H41*J41)))</f>
        <v>-1</v>
      </c>
      <c r="J41" s="53">
        <v>0</v>
      </c>
    </row>
    <row r="43" spans="1:16384" x14ac:dyDescent="0.2">
      <c r="C43" s="15"/>
      <c r="D43" s="15"/>
      <c r="E43" s="18"/>
      <c r="F43" s="18"/>
    </row>
    <row r="44" spans="1:16384" x14ac:dyDescent="0.2">
      <c r="C44" s="15"/>
      <c r="D44" s="17"/>
      <c r="E44" s="18"/>
      <c r="F44" s="18"/>
    </row>
    <row r="45" spans="1:16384" x14ac:dyDescent="0.2">
      <c r="C45" s="15"/>
      <c r="D45" s="17"/>
      <c r="E45" s="18"/>
      <c r="F45" s="18"/>
    </row>
    <row r="46" spans="1:16384" x14ac:dyDescent="0.2">
      <c r="C46" s="15"/>
      <c r="D46" s="17"/>
      <c r="E46" s="18"/>
      <c r="F46" s="18"/>
    </row>
    <row r="47" spans="1:16384" x14ac:dyDescent="0.2">
      <c r="C47" s="15"/>
      <c r="D47" s="17"/>
      <c r="E47" s="18"/>
      <c r="F47" s="18"/>
    </row>
    <row r="48" spans="1:16384" x14ac:dyDescent="0.2">
      <c r="C48" s="15"/>
      <c r="D48" s="15"/>
      <c r="E48" s="18"/>
      <c r="F48" s="18"/>
    </row>
  </sheetData>
  <autoFilter ref="C4:D41" xr:uid="{00000000-0009-0000-0000-000000000000}"/>
  <mergeCells count="8">
    <mergeCell ref="A35:A38"/>
    <mergeCell ref="A28:A29"/>
    <mergeCell ref="A24:A25"/>
    <mergeCell ref="A9:A13"/>
    <mergeCell ref="A6:A8"/>
    <mergeCell ref="A14:A15"/>
    <mergeCell ref="A26:A27"/>
    <mergeCell ref="A20:A2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7" orientation="landscape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WBS</vt:lpstr>
    </vt:vector>
  </TitlesOfParts>
  <Manager/>
  <Company>TOSHIBA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>WBS</dc:subject>
  <dc:creator>하호진</dc:creator>
  <cp:keywords/>
  <dc:description/>
  <cp:lastModifiedBy>강형석</cp:lastModifiedBy>
  <cp:revision/>
  <dcterms:created xsi:type="dcterms:W3CDTF">2008-02-15T08:37:21Z</dcterms:created>
  <dcterms:modified xsi:type="dcterms:W3CDTF">2018-11-11T16:12:31Z</dcterms:modified>
  <cp:category/>
  <cp:contentStatus/>
</cp:coreProperties>
</file>