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2" l="1"/>
  <c r="B150" i="2"/>
  <c r="B148" i="2"/>
  <c r="B147" i="2"/>
  <c r="B146" i="2"/>
  <c r="B145" i="2"/>
  <c r="B144" i="2"/>
  <c r="B143" i="2"/>
  <c r="B134" i="2"/>
  <c r="B140" i="2"/>
  <c r="B141" i="2"/>
  <c r="B139" i="2"/>
  <c r="B138" i="2"/>
  <c r="B137" i="2"/>
  <c r="B136" i="2"/>
  <c r="B135" i="2"/>
  <c r="B133" i="2"/>
  <c r="B132" i="2"/>
  <c r="B131" i="2"/>
  <c r="B130" i="2"/>
  <c r="B126" i="2"/>
  <c r="B128" i="2"/>
  <c r="B127" i="2"/>
  <c r="B125" i="2"/>
  <c r="B124" i="2"/>
  <c r="B123" i="2"/>
  <c r="B122" i="2"/>
  <c r="B120" i="2"/>
  <c r="B119" i="2"/>
  <c r="B118" i="2"/>
  <c r="B117" i="2"/>
  <c r="B116" i="2"/>
  <c r="B115" i="2"/>
  <c r="B114" i="2"/>
  <c r="B110" i="2"/>
  <c r="B112" i="2"/>
  <c r="B108" i="2"/>
  <c r="B107" i="2"/>
  <c r="B109" i="2"/>
  <c r="B106" i="2"/>
  <c r="B111" i="2"/>
  <c r="C150" i="2"/>
  <c r="C149" i="2"/>
  <c r="C145" i="2"/>
  <c r="C148" i="2"/>
  <c r="C144" i="2"/>
  <c r="C147" i="2"/>
  <c r="C143" i="2"/>
  <c r="C146" i="2"/>
  <c r="C134" i="2"/>
  <c r="C141" i="2"/>
  <c r="C140" i="2"/>
  <c r="C139" i="2"/>
  <c r="C138" i="2"/>
  <c r="C137" i="2"/>
  <c r="C136" i="2"/>
  <c r="C135" i="2"/>
  <c r="C133" i="2"/>
  <c r="C132" i="2"/>
  <c r="C131" i="2"/>
  <c r="C130" i="2"/>
  <c r="C128" i="2"/>
  <c r="C124" i="2"/>
  <c r="C122" i="2"/>
  <c r="C127" i="2"/>
  <c r="C123" i="2"/>
  <c r="C125" i="2"/>
  <c r="C126" i="2"/>
  <c r="C120" i="2"/>
  <c r="C119" i="2"/>
  <c r="C115" i="2"/>
  <c r="C116" i="2"/>
  <c r="C118" i="2"/>
  <c r="C114" i="2"/>
  <c r="C117" i="2"/>
  <c r="C110" i="2"/>
  <c r="C112" i="2"/>
  <c r="C108" i="2"/>
  <c r="C107" i="2"/>
  <c r="C109" i="2"/>
  <c r="C106" i="2"/>
  <c r="B104" i="2" l="1"/>
  <c r="B103" i="2"/>
  <c r="B102" i="2"/>
  <c r="B101" i="2"/>
  <c r="B100" i="2"/>
  <c r="B99" i="2"/>
  <c r="B98" i="2"/>
  <c r="D10" i="3"/>
  <c r="D16" i="3"/>
  <c r="C16" i="3"/>
  <c r="B96" i="2"/>
  <c r="B95" i="2"/>
  <c r="B94" i="2"/>
  <c r="B93" i="2"/>
  <c r="B92" i="2"/>
  <c r="B91" i="2"/>
  <c r="C10" i="3"/>
  <c r="B40" i="2"/>
  <c r="B38" i="2"/>
  <c r="B39" i="2"/>
  <c r="B41" i="2"/>
  <c r="C111" i="2"/>
  <c r="C101" i="2"/>
  <c r="C94" i="2"/>
  <c r="C95" i="2"/>
  <c r="C41" i="2"/>
  <c r="C104" i="2"/>
  <c r="C98" i="2"/>
  <c r="C93" i="2"/>
  <c r="C91" i="2"/>
  <c r="C100" i="2"/>
  <c r="C96" i="2"/>
  <c r="C40" i="2"/>
  <c r="C103" i="2"/>
  <c r="C102" i="2"/>
  <c r="C99" i="2"/>
  <c r="C92" i="2"/>
  <c r="C39" i="2"/>
  <c r="B89" i="2" l="1"/>
  <c r="B88" i="2"/>
  <c r="B80" i="2"/>
  <c r="B87" i="2"/>
  <c r="B86" i="2"/>
  <c r="B85" i="2"/>
  <c r="B84" i="2"/>
  <c r="B83" i="2"/>
  <c r="B82" i="2"/>
  <c r="B81" i="2"/>
  <c r="C83" i="2"/>
  <c r="C81" i="2"/>
  <c r="C82" i="2"/>
  <c r="C88" i="2"/>
  <c r="C89" i="2"/>
  <c r="C85" i="2"/>
  <c r="C84" i="2"/>
  <c r="C80" i="2"/>
  <c r="C87" i="2"/>
  <c r="C86" i="2"/>
  <c r="B78" i="2" l="1"/>
  <c r="B77" i="2"/>
  <c r="B76" i="2"/>
  <c r="B75" i="2"/>
  <c r="B74" i="2"/>
  <c r="B73" i="2"/>
  <c r="B72" i="2"/>
  <c r="B71" i="2"/>
  <c r="B67" i="2"/>
  <c r="C73" i="2"/>
  <c r="C77" i="2"/>
  <c r="C71" i="2"/>
  <c r="C72" i="2"/>
  <c r="C76" i="2"/>
  <c r="C74" i="2"/>
  <c r="C75" i="2"/>
  <c r="C78" i="2"/>
  <c r="B69" i="2" l="1"/>
  <c r="B68" i="2"/>
  <c r="B66" i="2"/>
  <c r="B65" i="2"/>
  <c r="B64" i="2"/>
  <c r="B63" i="2"/>
  <c r="B62" i="2"/>
  <c r="B61" i="2"/>
  <c r="B59" i="2"/>
  <c r="B58" i="2"/>
  <c r="B57" i="2"/>
  <c r="B56" i="2"/>
  <c r="B55" i="2"/>
  <c r="B54" i="2"/>
  <c r="B53" i="2"/>
  <c r="B44" i="2"/>
  <c r="H5" i="3"/>
  <c r="G5" i="3"/>
  <c r="C5" i="3"/>
  <c r="E4" i="3"/>
  <c r="E3" i="3"/>
  <c r="D5" i="3"/>
  <c r="C4" i="3"/>
  <c r="D4" i="3" s="1"/>
  <c r="C3" i="3"/>
  <c r="B43" i="2"/>
  <c r="B42" i="2"/>
  <c r="B45" i="2"/>
  <c r="B48" i="2"/>
  <c r="B51" i="2"/>
  <c r="B50" i="2"/>
  <c r="B49" i="2"/>
  <c r="B47" i="2"/>
  <c r="B46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64" i="2"/>
  <c r="C15" i="2"/>
  <c r="C23" i="2"/>
  <c r="C9" i="2"/>
  <c r="C12" i="2"/>
  <c r="C32" i="2"/>
  <c r="C57" i="2"/>
  <c r="C38" i="2"/>
  <c r="C43" i="2"/>
  <c r="C62" i="2"/>
  <c r="C2" i="2"/>
  <c r="C7" i="2"/>
  <c r="C14" i="2"/>
  <c r="C61" i="2"/>
  <c r="C48" i="2"/>
  <c r="C58" i="2"/>
  <c r="C50" i="2"/>
  <c r="C66" i="2"/>
  <c r="C36" i="2"/>
  <c r="C3" i="2"/>
  <c r="C18" i="2"/>
  <c r="C8" i="2"/>
  <c r="C49" i="2"/>
  <c r="C68" i="2"/>
  <c r="C1" i="2"/>
  <c r="C59" i="2"/>
  <c r="C5" i="2"/>
  <c r="C47" i="2"/>
  <c r="C19" i="2"/>
  <c r="C35" i="2"/>
  <c r="C55" i="2"/>
  <c r="C67" i="2"/>
  <c r="C54" i="2"/>
  <c r="C6" i="2"/>
  <c r="C69" i="2"/>
  <c r="C53" i="2"/>
  <c r="C34" i="2"/>
  <c r="C56" i="2"/>
  <c r="C31" i="2"/>
  <c r="C46" i="2"/>
  <c r="C42" i="2"/>
  <c r="C4" i="2"/>
  <c r="C51" i="2"/>
  <c r="C13" i="2"/>
  <c r="C10" i="2"/>
  <c r="C22" i="2"/>
  <c r="C21" i="2"/>
  <c r="C45" i="2"/>
  <c r="C26" i="2"/>
  <c r="C33" i="2"/>
  <c r="C25" i="2"/>
  <c r="C44" i="2"/>
  <c r="C29" i="2"/>
  <c r="C28" i="2"/>
  <c r="C24" i="2"/>
  <c r="C30" i="2"/>
  <c r="C63" i="2"/>
  <c r="C20" i="2"/>
  <c r="C16" i="2"/>
  <c r="C65" i="2"/>
  <c r="C17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<sst xmlns="http://schemas.openxmlformats.org/spreadsheetml/2006/main" count="165" uniqueCount="32">
  <si>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</si>
  <si>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</si>
  <si>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</si>
  <si>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</si>
  <si>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</si>
  <si>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</si>
  <si>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</si>
  <si>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</si>
  <si>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</si>
  <si>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</si>
  <si>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</si>
  <si>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</si>
  <si>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</si>
  <si>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</si>
  <si>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</si>
  <si>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</si>
  <si>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</si>
  <si>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</si>
  <si>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</si>
  <si>
    <t>CONCATENATE</t>
  </si>
  <si>
    <t>SUM</t>
  </si>
  <si>
    <t>Y</t>
  </si>
  <si>
    <t>M</t>
  </si>
  <si>
    <t>D</t>
  </si>
  <si>
    <t>TIME</t>
  </si>
  <si>
    <t>H</t>
  </si>
  <si>
    <t>S</t>
  </si>
  <si>
    <t>DAY</t>
  </si>
  <si>
    <t>MONTH</t>
  </si>
  <si>
    <t>YEAR</t>
  </si>
  <si>
    <t>DATEDIF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</si>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</sst>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:mm:ss"/>
    <numFmt numFmtId="165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C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C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C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C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0"/>
  <sheetViews>
    <sheetView tabSelected="1" topLeftCell="A116" workbookViewId="0">
      <selection activeCell="B144" sqref="B144"/>
    </sheetView>
  </sheetViews>
  <sheetFormatPr defaultRowHeight="15" x14ac:dyDescent="0.25"/>
  <cols>
    <col min="1" max="1" width="14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t="shared" ref="C1:C10" ca="1" si="0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t="shared" ca="1" si="0"/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t="shared" ca="1" si="0"/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t="shared" ca="1" si="0"/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t="shared" ca="1" si="0"/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t="shared" ca="1" si="0"/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t="shared" ca="1" si="0"/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t="shared" ca="1" si="0"/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t="shared" ca="1" si="0"/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t="shared" ca="1" si="0"/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t="shared" ref="C12:C26" ca="1" si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t="shared" ca="1" si="1"/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t="shared" ca="1" si="1"/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t="shared" ca="1" si="1"/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t="shared" ca="1" si="1"/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t="shared" ca="1" si="1"/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t="shared" ca="1" si="1"/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t="shared" ca="1" si="1"/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t="shared" ca="1" si="1"/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t="shared" ca="1" si="1"/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t="shared" ca="1" si="1"/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t="shared" ca="1" si="1"/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t="shared" ca="1" si="1"/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t="shared" ca="1" si="1"/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t="shared" ca="1" si="1"/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t="shared" ref="C28:C36" ca="1" si="2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t="shared" ca="1" si="2"/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t="shared" ca="1" si="2"/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t="shared" ca="1" si="2"/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t="shared" ca="1" si="2"/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t="shared" ca="1" si="2"/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t="shared" ca="1" si="2"/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t="shared" ca="1" si="2"/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t="shared" ca="1" si="2"/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TEXT(1234.567,"0,00")</f>
        <v>1234,57</v>
      </c>
      <c r="C38" s="6" t="str">
        <f t="shared" ref="C38:C51" ca="1" si="3">CONCATENATE("AssertExpression(""",SUBSTITUTE(SUBSTITUTE(_xlfn.FORMULATEXT(B38),"""","\"""),";",","),""", """,IFERROR(B38,"#N/A"),""");")</f>
        <v>AssertExpression("=TEXT(1234,567,\"0,00\")", "1234,57");</v>
      </c>
    </row>
    <row r="39" spans="1:3" x14ac:dyDescent="0.25">
      <c r="A39" t="s">
        <v>10</v>
      </c>
      <c r="B39" t="str">
        <f>TEXT(1234.567,"#.##0,00")</f>
        <v>1.234,57</v>
      </c>
      <c r="C39" s="6" t="str">
        <f t="shared" ref="C39" ca="1" si="4">CONCATENATE("AssertExpression(""",SUBSTITUTE(SUBSTITUTE(_xlfn.FORMULATEXT(B39),"""","\"""),";",","),""", """,IFERROR(B39,"#N/A"),""");")</f>
        <v>AssertExpression("=TEXT(1234,567,\"#.##0,00\")", "1.234,57");</v>
      </c>
    </row>
    <row r="40" spans="1:3" x14ac:dyDescent="0.25">
      <c r="A40" t="s">
        <v>10</v>
      </c>
      <c r="B40" t="str">
        <f>TEXT(0.567,"#.##0,00")</f>
        <v>0,57</v>
      </c>
      <c r="C40" s="6" t="str">
        <f t="shared" ref="C40" ca="1" si="5">CONCATENATE("AssertExpression(""",SUBSTITUTE(SUBSTITUTE(_xlfn.FORMULATEXT(B40),"""","\"""),";",","),""", """,IFERROR(B40,"#N/A"),""");")</f>
        <v>AssertExpression("=TEXT(0,567,\"#.##0,00\")", "0,57");</v>
      </c>
    </row>
    <row r="41" spans="1:3" x14ac:dyDescent="0.25">
      <c r="A41" t="s">
        <v>10</v>
      </c>
      <c r="B41" t="str">
        <f>TEXT(1234.567,"$#.##0,00")</f>
        <v>$1.234,57</v>
      </c>
      <c r="C41" s="6" t="str">
        <f t="shared" ref="C41" ca="1" si="6">CONCATENATE("AssertExpression(""",SUBSTITUTE(SUBSTITUTE(_xlfn.FORMULATEXT(B41),"""","\"""),";",","),""", """,IFERROR(B41,"#N/A"),""");")</f>
        <v>AssertExpression("=TEXT(1234,567,\"$#.##0,00\")", "$1.234,57");</v>
      </c>
    </row>
    <row r="42" spans="1:3" x14ac:dyDescent="0.25">
      <c r="A42" t="s">
        <v>10</v>
      </c>
      <c r="B42" t="str">
        <f>TEXT(DATE(2020,4,11),"ΜΜ/ΗΗ/ΕΕ")</f>
        <v>04/11/20</v>
      </c>
      <c r="C42" s="6" t="str">
        <f t="shared" ca="1" si="3"/>
        <v>AssertExpression("=TEXT(DATE(2020,4,11),\"ΜΜ/ΗΗ/ΕΕ\")", "04/11/20");</v>
      </c>
    </row>
    <row r="43" spans="1:3" x14ac:dyDescent="0.25">
      <c r="A43" t="s">
        <v>10</v>
      </c>
      <c r="B43" t="str">
        <f>TEXT(DATE(2020,4,11),"ΗΗΗΗ")</f>
        <v>Σάββατο</v>
      </c>
      <c r="C43" s="6" t="str">
        <f t="shared" ca="1" si="3"/>
        <v>AssertExpression("=TEXT(DATE(2020,4,11),\"ΗΗΗΗ\")", "Σάββατο");</v>
      </c>
    </row>
    <row r="44" spans="1:3" x14ac:dyDescent="0.25">
      <c r="A44" t="s">
        <v>10</v>
      </c>
      <c r="B44" t="str">
        <f>TEXT(DATE(2020,4,11)+TIME(10,12,23),"Ω:ΛΛ AM/PM")</f>
        <v>10:12 πμ</v>
      </c>
      <c r="C44" s="6" t="str">
        <f t="shared" ca="1" si="3"/>
        <v>AssertExpression("=TEXT(DATE(2020,4,11)+TIME(10,12,23),\"Ω:ΛΛ AM/PM\")", "10:12 πμ");</v>
      </c>
    </row>
    <row r="45" spans="1:3" x14ac:dyDescent="0.25">
      <c r="A45" t="s">
        <v>10</v>
      </c>
      <c r="B45" t="str">
        <f>TEXT(0.285,"0,0%")</f>
        <v>28,5%</v>
      </c>
      <c r="C45" s="6" t="str">
        <f t="shared" ca="1" si="3"/>
        <v>AssertExpression("=TEXT(0,285,\"0,0%\")", "28,5%");</v>
      </c>
    </row>
    <row r="46" spans="1:3" x14ac:dyDescent="0.25">
      <c r="A46" t="s">
        <v>10</v>
      </c>
      <c r="B46" t="str">
        <f>TEXT(4.34,"# ?/?")</f>
        <v>4 1/3</v>
      </c>
      <c r="C46" s="6" t="str">
        <f t="shared" ca="1" si="3"/>
        <v>AssertExpression("=TEXT(4,34,\"# ?/?\")", "4 1/3");</v>
      </c>
    </row>
    <row r="47" spans="1:3" x14ac:dyDescent="0.25">
      <c r="A47" t="s">
        <v>10</v>
      </c>
      <c r="B47" t="str">
        <f>TRIM(TEXT(0.34,"# ?/?"))</f>
        <v>1/3</v>
      </c>
      <c r="C47" s="6" t="str">
        <f t="shared" ca="1" si="3"/>
        <v>AssertExpression("=TRIM(TEXT(0,34,\"# ?/?\"))", "1/3");</v>
      </c>
    </row>
    <row r="48" spans="1:3" x14ac:dyDescent="0.25">
      <c r="A48" t="s">
        <v>10</v>
      </c>
      <c r="B48" t="str">
        <f>TEXT(12200000,"0,00E+00")</f>
        <v>1,22E+07</v>
      </c>
      <c r="C48" s="6" t="str">
        <f t="shared" ca="1" si="3"/>
        <v>AssertExpression("=TEXT(12200000,\"0,00E+00\")", "1,22E+07");</v>
      </c>
    </row>
    <row r="49" spans="1:3" x14ac:dyDescent="0.25">
      <c r="A49" t="s">
        <v>10</v>
      </c>
      <c r="B49" t="str">
        <f>TEXT(1234567898,"[&lt;=9999999]###-####;(###) ###-####")</f>
        <v>(123) 456-7898</v>
      </c>
      <c r="C49" s="6" t="str">
        <f t="shared" ca="1" si="3"/>
        <v>AssertExpression("=TEXT(1234567898,\"[&lt;=9999999]###-####,(###) ###-####\")", "(123) 456-7898");</v>
      </c>
    </row>
    <row r="50" spans="1:3" x14ac:dyDescent="0.25">
      <c r="A50" t="s">
        <v>10</v>
      </c>
      <c r="B50" t="str">
        <f>TEXT(1234,"0000000")</f>
        <v>0001234</v>
      </c>
      <c r="C50" s="6" t="str">
        <f t="shared" ca="1" si="3"/>
        <v>AssertExpression("=TEXT(1234,\"0000000\")", "0001234");</v>
      </c>
    </row>
    <row r="51" spans="1:3" x14ac:dyDescent="0.25">
      <c r="A51" t="s">
        <v>10</v>
      </c>
      <c r="B51" t="str">
        <f>TEXT(123456,"##0° 00' 00''")</f>
        <v>12° 34' 56''</v>
      </c>
      <c r="C51" s="6" t="str">
        <f t="shared" ca="1" si="3"/>
        <v>AssertExpression("=TEXT(123456,\"##0° 00' 00''\")", "12° 34' 56''");</v>
      </c>
    </row>
    <row r="52" spans="1:3" ht="5.25" customHeight="1" x14ac:dyDescent="0.25">
      <c r="A52" s="7"/>
      <c r="B52" s="7"/>
      <c r="C52" s="8"/>
    </row>
    <row r="53" spans="1:3" x14ac:dyDescent="0.25">
      <c r="A53" t="s">
        <v>17</v>
      </c>
      <c r="B53" t="str">
        <f>TRIM("")</f>
        <v/>
      </c>
      <c r="C53" s="6" t="str">
        <f t="shared" ref="C53:C59" ca="1" si="7">CONCATENATE("AssertExpression(""",SUBSTITUTE(SUBSTITUTE(_xlfn.FORMULATEXT(B53),"""","\"""),";",","),""", """,IFERROR(B53,"#N/A"),""");")</f>
        <v>AssertExpression("=TRIM(\"\")", "");</v>
      </c>
    </row>
    <row r="54" spans="1:3" x14ac:dyDescent="0.25">
      <c r="A54" t="s">
        <v>17</v>
      </c>
      <c r="B54" t="str">
        <f>TRIM("ABC")</f>
        <v>ABC</v>
      </c>
      <c r="C54" s="6" t="str">
        <f t="shared" ca="1" si="7"/>
        <v>AssertExpression("=TRIM(\"ABC\")", "ABC");</v>
      </c>
    </row>
    <row r="55" spans="1:3" x14ac:dyDescent="0.25">
      <c r="A55" t="s">
        <v>17</v>
      </c>
      <c r="B55" t="e">
        <f>TRIM(NA())</f>
        <v>#N/A</v>
      </c>
      <c r="C55" s="6" t="str">
        <f t="shared" ca="1" si="7"/>
        <v>AssertExpression("=TRIM(NA())", "#N/A");</v>
      </c>
    </row>
    <row r="56" spans="1:3" x14ac:dyDescent="0.25">
      <c r="A56" t="s">
        <v>17</v>
      </c>
      <c r="B56" t="str">
        <f>TRIM("ABC ")</f>
        <v>ABC</v>
      </c>
      <c r="C56" s="6" t="str">
        <f t="shared" ca="1" si="7"/>
        <v>AssertExpression("=TRIM(\"ABC \")", "ABC");</v>
      </c>
    </row>
    <row r="57" spans="1:3" x14ac:dyDescent="0.25">
      <c r="A57" t="s">
        <v>17</v>
      </c>
      <c r="B57" t="str">
        <f>TRIM(" ABC")</f>
        <v>ABC</v>
      </c>
      <c r="C57" s="6" t="str">
        <f t="shared" ca="1" si="7"/>
        <v>AssertExpression("=TRIM(\" ABC\")", "ABC");</v>
      </c>
    </row>
    <row r="58" spans="1:3" x14ac:dyDescent="0.25">
      <c r="A58" t="s">
        <v>17</v>
      </c>
      <c r="B58" t="str">
        <f>TRIM(" ABC ")</f>
        <v>ABC</v>
      </c>
      <c r="C58" s="6" t="str">
        <f t="shared" ca="1" si="7"/>
        <v>AssertExpression("=TRIM(\" ABC \")", "ABC");</v>
      </c>
    </row>
    <row r="59" spans="1:3" x14ac:dyDescent="0.25">
      <c r="A59" t="s">
        <v>17</v>
      </c>
      <c r="B59" t="str">
        <f>TRIM("   ABC   ")</f>
        <v>ABC</v>
      </c>
      <c r="C59" s="6" t="str">
        <f t="shared" ca="1" si="7"/>
        <v>AssertExpression("=TRIM(\"   ABC   \")", "ABC");</v>
      </c>
    </row>
    <row r="60" spans="1:3" ht="5.25" customHeight="1" x14ac:dyDescent="0.25">
      <c r="A60" s="7"/>
      <c r="B60" s="7"/>
      <c r="C60" s="8"/>
    </row>
    <row r="61" spans="1:3" x14ac:dyDescent="0.25">
      <c r="A61" t="s">
        <v>18</v>
      </c>
      <c r="B61">
        <f>VALUE(1)</f>
        <v>1</v>
      </c>
      <c r="C61" s="6" t="str">
        <f ca="1">CONCATENATE("AssertExpression(""",SUBSTITUTE(SUBSTITUTE(_xlfn.FORMULATEXT(B61),"""","\"""),";",","),""", """,IFERROR(B61,IF(ISNA(B61),"#N/A","#VALUE!")),""");")</f>
        <v>AssertExpression("=VALUE(1)", "1");</v>
      </c>
    </row>
    <row r="62" spans="1:3" x14ac:dyDescent="0.25">
      <c r="A62" t="s">
        <v>18</v>
      </c>
      <c r="B62" t="e">
        <f>VALUE(TRUE)</f>
        <v>#VALUE!</v>
      </c>
      <c r="C62" s="6" t="str">
        <f ca="1">CONCATENATE("AssertExpression(""",SUBSTITUTE(SUBSTITUTE(_xlfn.FORMULATEXT(B62),"""","\"""),";",","),""", """,IFERROR(B62,IF(ISNA(B62),"#N/A","#VALUE!")),""");")</f>
        <v>AssertExpression("=VALUE(TRUE)", "#VALUE!");</v>
      </c>
    </row>
    <row r="63" spans="1:3" x14ac:dyDescent="0.25">
      <c r="A63" t="s">
        <v>18</v>
      </c>
      <c r="B63" t="e">
        <f>VALUE(FALSE)</f>
        <v>#VALUE!</v>
      </c>
      <c r="C63" s="6" t="str">
        <f t="shared" ref="C63:C87" ca="1" si="8">CONCATENATE("AssertExpression(""",SUBSTITUTE(SUBSTITUTE(_xlfn.FORMULATEXT(B63),"""","\"""),";",","),""", """,IFERROR(B63,IF(ISNA(B63),"#N/A","#VALUE!")),""");")</f>
        <v>AssertExpression("=VALUE(FALSE)", "#VALUE!");</v>
      </c>
    </row>
    <row r="64" spans="1:3" x14ac:dyDescent="0.25">
      <c r="A64" t="s">
        <v>18</v>
      </c>
      <c r="B64" t="e">
        <f>VALUE(NA())</f>
        <v>#N/A</v>
      </c>
      <c r="C64" s="6" t="str">
        <f t="shared" ca="1" si="8"/>
        <v>AssertExpression("=VALUE(NA())", "#N/A");</v>
      </c>
    </row>
    <row r="65" spans="1:3" x14ac:dyDescent="0.25">
      <c r="A65" t="s">
        <v>18</v>
      </c>
      <c r="B65">
        <f>VALUE(1.2)</f>
        <v>1.2</v>
      </c>
      <c r="C65" s="6" t="str">
        <f t="shared" ca="1" si="8"/>
        <v>AssertExpression("=VALUE(1,2)", "1,2");</v>
      </c>
    </row>
    <row r="66" spans="1:3" x14ac:dyDescent="0.25">
      <c r="A66" t="s">
        <v>18</v>
      </c>
      <c r="B66" t="e">
        <f>VALUE("")</f>
        <v>#VALUE!</v>
      </c>
      <c r="C66" s="6" t="str">
        <f t="shared" ca="1" si="8"/>
        <v>AssertExpression("=VALUE(\"\")", "#VALUE!");</v>
      </c>
    </row>
    <row r="67" spans="1:3" x14ac:dyDescent="0.25">
      <c r="A67" t="s">
        <v>18</v>
      </c>
      <c r="B67">
        <f>VALUE("123")</f>
        <v>123</v>
      </c>
      <c r="C67" s="6" t="str">
        <f t="shared" ca="1" si="8"/>
        <v>AssertExpression("=VALUE(\"123\")", "123");</v>
      </c>
    </row>
    <row r="68" spans="1:3" x14ac:dyDescent="0.25">
      <c r="A68" t="s">
        <v>18</v>
      </c>
      <c r="B68">
        <f>VALUE("123,12")</f>
        <v>123.12</v>
      </c>
      <c r="C68" s="6" t="str">
        <f t="shared" ca="1" si="8"/>
        <v>AssertExpression("=VALUE(\"123,12\")", "123,12");</v>
      </c>
    </row>
    <row r="69" spans="1:3" x14ac:dyDescent="0.25">
      <c r="A69" t="s">
        <v>18</v>
      </c>
      <c r="B69" t="e">
        <f>VALUE("123.12")</f>
        <v>#VALUE!</v>
      </c>
      <c r="C69" s="6" t="str">
        <f t="shared" ca="1" si="8"/>
        <v>AssertExpression("=VALUE(\"123.12\")", "#VALUE!");</v>
      </c>
    </row>
    <row r="70" spans="1:3" ht="5.25" customHeight="1" x14ac:dyDescent="0.25">
      <c r="A70" s="7"/>
      <c r="B70" s="7"/>
      <c r="C70" s="8"/>
    </row>
    <row r="71" spans="1:3" x14ac:dyDescent="0.25">
      <c r="A71" t="s">
        <v>19</v>
      </c>
      <c r="B71" t="str">
        <f>CONCATENATE("A")</f>
        <v>A</v>
      </c>
      <c r="C71" s="6" t="str">
        <f t="shared" ca="1" si="8"/>
        <v>AssertExpression("=CONCATENATE(\"A\")", "A");</v>
      </c>
    </row>
    <row r="72" spans="1:3" x14ac:dyDescent="0.25">
      <c r="A72" t="s">
        <v>19</v>
      </c>
      <c r="B72" t="str">
        <f>CONCATENATE("A","B")</f>
        <v>AB</v>
      </c>
      <c r="C72" s="6" t="str">
        <f t="shared" ca="1" si="8"/>
        <v>AssertExpression("=CONCATENATE(\"A\",\"B\")", "AB");</v>
      </c>
    </row>
    <row r="73" spans="1:3" x14ac:dyDescent="0.25">
      <c r="A73" t="s">
        <v>19</v>
      </c>
      <c r="B73" t="str">
        <f>CONCATENATE(TRUE,FALSE)</f>
        <v>TRUEFALSE</v>
      </c>
      <c r="C73" s="6" t="str">
        <f t="shared" ca="1" si="8"/>
        <v>AssertExpression("=CONCATENATE(TRUE,FALSE)", "TRUEFALSE");</v>
      </c>
    </row>
    <row r="74" spans="1:3" x14ac:dyDescent="0.25">
      <c r="A74" t="s">
        <v>19</v>
      </c>
      <c r="B74" t="str">
        <f>CONCATENATE(1.2,"3,4")</f>
        <v>1,23,4</v>
      </c>
      <c r="C74" s="6" t="str">
        <f t="shared" ca="1" si="8"/>
        <v>AssertExpression("=CONCATENATE(1,2,\"3,4\")", "1,23,4");</v>
      </c>
    </row>
    <row r="75" spans="1:3" x14ac:dyDescent="0.25">
      <c r="A75" t="s">
        <v>19</v>
      </c>
      <c r="B75" t="str">
        <f>CONCATENATE(1.2,"3.4")</f>
        <v>1,23.4</v>
      </c>
      <c r="C75" s="6" t="str">
        <f t="shared" ca="1" si="8"/>
        <v>AssertExpression("=CONCATENATE(1,2,\"3.4\")", "1,23.4");</v>
      </c>
    </row>
    <row r="76" spans="1:3" x14ac:dyDescent="0.25">
      <c r="A76" t="s">
        <v>19</v>
      </c>
      <c r="B76" t="str">
        <f>CONCATENATE("1","2","3","4","5","6","7","8","9")</f>
        <v>123456789</v>
      </c>
      <c r="C76" s="6" t="str">
        <f t="shared" ca="1" si="8"/>
        <v>AssertExpression("=CONCATENATE(\"1\",\"2\",\"3\",\"4\",\"5\",\"6\",\"7\",\"8\",\"9\")", "123456789");</v>
      </c>
    </row>
    <row r="77" spans="1:3" x14ac:dyDescent="0.25">
      <c r="A77" t="s">
        <v>19</v>
      </c>
      <c r="B77" t="str">
        <f>CONCATENATE(1,2,3,4,5,6,7,8,9)</f>
        <v>123456789</v>
      </c>
      <c r="C77" s="6" t="str">
        <f t="shared" ref="C77" ca="1" si="9">CONCATENATE("AssertExpression(""",SUBSTITUTE(SUBSTITUTE(_xlfn.FORMULATEXT(B77),"""","\"""),";",","),""", """,IFERROR(B77,IF(ISNA(B77),"#N/A","#VALUE!")),""");")</f>
        <v>AssertExpression("=CONCATENATE(1,2,3,4,5,6,7,8,9)", "123456789");</v>
      </c>
    </row>
    <row r="78" spans="1:3" x14ac:dyDescent="0.25">
      <c r="A78" t="s">
        <v>19</v>
      </c>
      <c r="B78" t="e">
        <f>CONCATENATE(1,2,3,4,5,6,7,8,9,NA())</f>
        <v>#N/A</v>
      </c>
      <c r="C78" s="6" t="str">
        <f t="shared" ca="1" si="8"/>
        <v>AssertExpression("=CONCATENATE(1,2,3,4,5,6,7,8,9,NA())", "#N/A");</v>
      </c>
    </row>
    <row r="79" spans="1:3" ht="5.25" customHeight="1" x14ac:dyDescent="0.25">
      <c r="A79" s="7"/>
      <c r="B79" s="7"/>
      <c r="C79" s="8"/>
    </row>
    <row r="80" spans="1:3" x14ac:dyDescent="0.25">
      <c r="A80" t="s">
        <v>20</v>
      </c>
      <c r="B80">
        <f>SUM(42)</f>
        <v>42</v>
      </c>
      <c r="C80" s="6" t="str">
        <f t="shared" ca="1" si="8"/>
        <v>AssertExpression("=SUM(42)", "42");</v>
      </c>
    </row>
    <row r="81" spans="1:3" x14ac:dyDescent="0.25">
      <c r="A81" t="s">
        <v>20</v>
      </c>
      <c r="B81">
        <f>SUM(1,1)</f>
        <v>2</v>
      </c>
      <c r="C81" s="6" t="str">
        <f t="shared" ca="1" si="8"/>
        <v>AssertExpression("=SUM(1,1)", "2");</v>
      </c>
    </row>
    <row r="82" spans="1:3" x14ac:dyDescent="0.25">
      <c r="A82" t="s">
        <v>20</v>
      </c>
      <c r="B82">
        <f>SUM(1,2,3,4,5,6)</f>
        <v>21</v>
      </c>
      <c r="C82" s="6" t="str">
        <f t="shared" ca="1" si="8"/>
        <v>AssertExpression("=SUM(1,2,3,4,5,6)", "21");</v>
      </c>
    </row>
    <row r="83" spans="1:3" x14ac:dyDescent="0.25">
      <c r="A83" t="s">
        <v>20</v>
      </c>
      <c r="B83">
        <f>SUM(42,FALSE)</f>
        <v>42</v>
      </c>
      <c r="C83" s="6" t="str">
        <f t="shared" ca="1" si="8"/>
        <v>AssertExpression("=SUM(42,FALSE)", "42");</v>
      </c>
    </row>
    <row r="84" spans="1:3" x14ac:dyDescent="0.25">
      <c r="A84" t="s">
        <v>20</v>
      </c>
      <c r="B84">
        <f>SUM(42,TRUE)</f>
        <v>43</v>
      </c>
      <c r="C84" s="6" t="str">
        <f t="shared" ca="1" si="8"/>
        <v>AssertExpression("=SUM(42,TRUE)", "43");</v>
      </c>
    </row>
    <row r="85" spans="1:3" x14ac:dyDescent="0.25">
      <c r="A85" t="s">
        <v>20</v>
      </c>
      <c r="B85" t="e">
        <f>SUM(42,"A")</f>
        <v>#VALUE!</v>
      </c>
      <c r="C85" s="6" t="str">
        <f t="shared" ca="1" si="8"/>
        <v>AssertExpression("=SUM(42,\"A\")", "#VALUE!");</v>
      </c>
    </row>
    <row r="86" spans="1:3" x14ac:dyDescent="0.25">
      <c r="A86" t="s">
        <v>20</v>
      </c>
      <c r="B86">
        <f>SUM(42,"1")</f>
        <v>43</v>
      </c>
      <c r="C86" s="6" t="str">
        <f t="shared" ca="1" si="8"/>
        <v>AssertExpression("=SUM(42,\"1\")", "43");</v>
      </c>
    </row>
    <row r="87" spans="1:3" x14ac:dyDescent="0.25">
      <c r="A87" t="s">
        <v>20</v>
      </c>
      <c r="B87" t="e">
        <f>SUM(42,NA())</f>
        <v>#N/A</v>
      </c>
      <c r="C87" s="6" t="str">
        <f t="shared" ca="1" si="8"/>
        <v>AssertExpression("=SUM(42,NA())", "#N/A");</v>
      </c>
    </row>
    <row r="88" spans="1:3" x14ac:dyDescent="0.25">
      <c r="A88" t="s">
        <v>20</v>
      </c>
      <c r="B88">
        <f>SUM(1.2,1.02,1.002)</f>
        <v>3.2219999999999995</v>
      </c>
      <c r="C88" s="6" t="str">
        <f ca="1">CONCATENATE("AssertExpression(""",SUBSTITUTE(SUBSTITUTE(_xlfn.FORMULATEXT(B88),"""","\"""),";",","),""", """,IFERROR(B88,IF(ISNA(B88),"#N/A","#VALUE!")),""");")</f>
        <v>AssertExpression("=SUM(1,2,1,02,1,002)", "3,222");</v>
      </c>
    </row>
    <row r="89" spans="1:3" x14ac:dyDescent="0.25">
      <c r="A89" t="s">
        <v>20</v>
      </c>
      <c r="B89">
        <f>SUM(-5,-3)</f>
        <v>-8</v>
      </c>
      <c r="C89" s="6" t="str">
        <f ca="1">CONCATENATE("AssertExpression(""",SUBSTITUTE(SUBSTITUTE(_xlfn.FORMULATEXT(B89),"""","\"""),";",","),""", """,IFERROR(B89,IF(ISNA(B89),"#N/A","#VALUE!")),""");")</f>
        <v>AssertExpression("=SUM(-5,-3)", "-8");</v>
      </c>
    </row>
    <row r="90" spans="1:3" ht="5.25" customHeight="1" x14ac:dyDescent="0.25">
      <c r="A90" s="7"/>
      <c r="B90" s="7"/>
      <c r="C90" s="8"/>
    </row>
    <row r="91" spans="1:3" x14ac:dyDescent="0.25">
      <c r="A91" t="s">
        <v>11</v>
      </c>
      <c r="B91" s="11">
        <f>DATE(2020,4,18)</f>
        <v>43939</v>
      </c>
      <c r="C91" s="6" t="str">
        <f t="shared" ref="C91:C108" ca="1" si="10">CONCATENATE("AssertExpression(""",SUBSTITUTE(SUBSTITUTE(_xlfn.FORMULATEXT(B91),"""","\"""),";",","),""", """,IFERROR(B91,IF(ISNA(B91),"#N/A","#VALUE!")),""");")</f>
        <v>AssertExpression("=DATE(2020,4,18)", "43939");</v>
      </c>
    </row>
    <row r="92" spans="1:3" x14ac:dyDescent="0.25">
      <c r="A92" t="s">
        <v>11</v>
      </c>
      <c r="B92" s="11">
        <f>DATE(2020,4,18)+60</f>
        <v>43999</v>
      </c>
      <c r="C92" s="6" t="str">
        <f t="shared" ca="1" si="10"/>
        <v>AssertExpression("=DATE(2020,4,18)+60", "43999");</v>
      </c>
    </row>
    <row r="93" spans="1:3" x14ac:dyDescent="0.25">
      <c r="A93" t="s">
        <v>11</v>
      </c>
      <c r="B93" s="11">
        <f>DATE(2020,4,18)-60</f>
        <v>43879</v>
      </c>
      <c r="C93" s="6" t="str">
        <f t="shared" ca="1" si="10"/>
        <v>AssertExpression("=DATE(2020,4,18)-60", "43879");</v>
      </c>
    </row>
    <row r="94" spans="1:3" x14ac:dyDescent="0.25">
      <c r="A94" t="s">
        <v>11</v>
      </c>
      <c r="B94" s="11">
        <f>DATE(2020,4,18)-0.42</f>
        <v>43938.58</v>
      </c>
      <c r="C94" s="6" t="str">
        <f t="shared" ca="1" si="10"/>
        <v>AssertExpression("=DATE(2020,4,18)-0,42", "43938,58");</v>
      </c>
    </row>
    <row r="95" spans="1:3" x14ac:dyDescent="0.25">
      <c r="A95" t="s">
        <v>11</v>
      </c>
      <c r="B95" s="11">
        <f>DATE(2020,4,18)+0.42</f>
        <v>43939.42</v>
      </c>
      <c r="C95" s="6" t="str">
        <f t="shared" ca="1" si="10"/>
        <v>AssertExpression("=DATE(2020,4,18)+0,42", "43939,42");</v>
      </c>
    </row>
    <row r="96" spans="1:3" x14ac:dyDescent="0.25">
      <c r="A96" t="s">
        <v>11</v>
      </c>
      <c r="B96" s="11">
        <f>DATE(2020,4,18)*0.42</f>
        <v>18454.38</v>
      </c>
      <c r="C96" s="6" t="str">
        <f t="shared" ca="1" si="10"/>
        <v>AssertExpression("=DATE(2020,4,18)*0,42", "18454,38");</v>
      </c>
    </row>
    <row r="97" spans="1:3" ht="5.25" customHeight="1" x14ac:dyDescent="0.25">
      <c r="A97" s="7"/>
      <c r="B97" s="7"/>
      <c r="C97" s="8"/>
    </row>
    <row r="98" spans="1:3" x14ac:dyDescent="0.25">
      <c r="A98" t="s">
        <v>24</v>
      </c>
      <c r="B98" s="12">
        <f>TIME(11,6,43)</f>
        <v>0.46299768518518519</v>
      </c>
      <c r="C98" s="6" t="str">
        <f t="shared" ca="1" si="10"/>
        <v>AssertExpression("=TIME(11,6,43)", "0,462997685185185");</v>
      </c>
    </row>
    <row r="99" spans="1:3" x14ac:dyDescent="0.25">
      <c r="A99" t="s">
        <v>24</v>
      </c>
      <c r="B99" s="12">
        <f>TIME(23,6,43)</f>
        <v>0.96299768518518514</v>
      </c>
      <c r="C99" s="6" t="str">
        <f t="shared" ca="1" si="10"/>
        <v>AssertExpression("=TIME(23,6,43)", "0,962997685185185");</v>
      </c>
    </row>
    <row r="100" spans="1:3" x14ac:dyDescent="0.25">
      <c r="A100" t="s">
        <v>24</v>
      </c>
      <c r="B100" s="12">
        <f>TIME(11,6,43)+0.3</f>
        <v>0.76299768518518518</v>
      </c>
      <c r="C100" s="6" t="str">
        <f t="shared" ca="1" si="10"/>
        <v>AssertExpression("=TIME(11,6,43)+0,3", "0,762997685185185");</v>
      </c>
    </row>
    <row r="101" spans="1:3" x14ac:dyDescent="0.25">
      <c r="A101" t="s">
        <v>24</v>
      </c>
      <c r="B101" s="12">
        <f>TIME(11,6,43)-0.3</f>
        <v>0.1629976851851852</v>
      </c>
      <c r="C101" s="6" t="str">
        <f t="shared" ca="1" si="10"/>
        <v>AssertExpression("=TIME(11,6,43)-0,3", "0,162997685185185");</v>
      </c>
    </row>
    <row r="102" spans="1:3" x14ac:dyDescent="0.25">
      <c r="A102" t="s">
        <v>24</v>
      </c>
      <c r="B102" s="12">
        <f>TIME(11,6,43)*0.3</f>
        <v>0.13889930555555555</v>
      </c>
      <c r="C102" s="6" t="str">
        <f t="shared" ca="1" si="10"/>
        <v>AssertExpression("=TIME(11,6,43)*0,3", "0,138899305555556");</v>
      </c>
    </row>
    <row r="103" spans="1:3" x14ac:dyDescent="0.25">
      <c r="A103" t="s">
        <v>24</v>
      </c>
      <c r="B103" s="12">
        <f>TIME(11,6,43)*4.32</f>
        <v>2.0001500000000001</v>
      </c>
      <c r="C103" s="6" t="str">
        <f t="shared" ca="1" si="10"/>
        <v>AssertExpression("=TIME(11,6,43)*4,32", "2,00015");</v>
      </c>
    </row>
    <row r="104" spans="1:3" x14ac:dyDescent="0.25">
      <c r="A104" t="s">
        <v>24</v>
      </c>
      <c r="B104" s="12">
        <f>TIME(11,6,43)+4.32</f>
        <v>4.7829976851851859</v>
      </c>
      <c r="C104" s="6" t="str">
        <f t="shared" ca="1" si="10"/>
        <v>AssertExpression("=TIME(11,6,43)+4,32", "4,78299768518519");</v>
      </c>
    </row>
    <row r="105" spans="1:3" ht="5.25" customHeight="1" x14ac:dyDescent="0.25">
      <c r="A105" s="7"/>
      <c r="B105" s="7"/>
      <c r="C105" s="8"/>
    </row>
    <row r="106" spans="1:3" x14ac:dyDescent="0.25">
      <c r="A106" t="s">
        <v>27</v>
      </c>
      <c r="B106">
        <f>DAY(1)</f>
        <v>1</v>
      </c>
      <c r="C106" s="6" t="str">
        <f t="shared" ca="1" si="10"/>
        <v>AssertExpression("=DAY(1)", "1");</v>
      </c>
    </row>
    <row r="107" spans="1:3" x14ac:dyDescent="0.25">
      <c r="A107" t="s">
        <v>27</v>
      </c>
      <c r="B107">
        <f>DAY(0)</f>
        <v>0</v>
      </c>
      <c r="C107" s="6" t="str">
        <f t="shared" ca="1" si="10"/>
        <v>AssertExpression("=DAY(0)", "0");</v>
      </c>
    </row>
    <row r="108" spans="1:3" x14ac:dyDescent="0.25">
      <c r="A108" t="s">
        <v>27</v>
      </c>
      <c r="B108" t="e">
        <f>DAY(-1)</f>
        <v>#NUM!</v>
      </c>
      <c r="C108" s="6" t="str">
        <f t="shared" ca="1" si="10"/>
        <v>AssertExpression("=DAY(-1)", "#VALUE!");</v>
      </c>
    </row>
    <row r="109" spans="1:3" x14ac:dyDescent="0.25">
      <c r="A109" t="s">
        <v>27</v>
      </c>
      <c r="B109">
        <f>DAY(39448)</f>
        <v>1</v>
      </c>
      <c r="C109" s="6" t="str">
        <f ca="1">CONCATENATE("AssertExpression(""",SUBSTITUTE(SUBSTITUTE(_xlfn.FORMULATEXT(B109),"""","\"""),";",","),""", """,IFERROR(B109,IF(ISNA(B109),"#N/A","#VALUE!")),""");")</f>
        <v>AssertExpression("=DAY(39448)", "1");</v>
      </c>
    </row>
    <row r="110" spans="1:3" x14ac:dyDescent="0.25">
      <c r="A110" t="s">
        <v>27</v>
      </c>
      <c r="B110">
        <f>DAY(39448.999)</f>
        <v>1</v>
      </c>
      <c r="C110" s="6" t="str">
        <f ca="1">CONCATENATE("AssertExpression(""",SUBSTITUTE(SUBSTITUTE(_xlfn.FORMULATEXT(B110),"""","\"""),";",","),""", """,IFERROR(B110,IF(ISNA(B110),"#N/A","#VALUE!")),""");")</f>
        <v>AssertExpression("=DAY(39448,999)", "1");</v>
      </c>
    </row>
    <row r="111" spans="1:3" x14ac:dyDescent="0.25">
      <c r="A111" t="s">
        <v>27</v>
      </c>
      <c r="B111">
        <f>DAY("18/4/2020")</f>
        <v>18</v>
      </c>
      <c r="C111" s="6" t="str">
        <f ca="1">CONCATENATE("AssertExpression(""",SUBSTITUTE(SUBSTITUTE(_xlfn.FORMULATEXT(B111),"""","\"""),";",","),""", """,IFERROR(B111,IF(ISNA(B111),"#N/A","#VALUE!")),""");")</f>
        <v>AssertExpression("=DAY(\"18/4/2020\")", "18");</v>
      </c>
    </row>
    <row r="112" spans="1:3" ht="14.25" customHeight="1" x14ac:dyDescent="0.25">
      <c r="A112" t="s">
        <v>27</v>
      </c>
      <c r="B112">
        <f>DAY("18/4/2020 10:10:20")</f>
        <v>18</v>
      </c>
      <c r="C112" s="6" t="str">
        <f ca="1">CONCATENATE("AssertExpression(""",SUBSTITUTE(SUBSTITUTE(_xlfn.FORMULATEXT(B112),"""","\"""),";",","),""", """,IFERROR(B112,IF(ISNA(B112),"#N/A","#VALUE!")),""");")</f>
        <v>AssertExpression("=DAY(\"18/4/2020 10:10:20\")", "18");</v>
      </c>
    </row>
    <row r="113" spans="1:3" ht="5.25" customHeight="1" x14ac:dyDescent="0.25">
      <c r="A113" s="7"/>
      <c r="B113" s="7"/>
      <c r="C113" s="8"/>
    </row>
    <row r="114" spans="1:3" x14ac:dyDescent="0.25">
      <c r="A114" t="s">
        <v>28</v>
      </c>
      <c r="B114">
        <f>MONTH(1)</f>
        <v>1</v>
      </c>
      <c r="C114" s="6" t="str">
        <f t="shared" ref="C114:C120" ca="1" si="11">CONCATENATE("AssertExpression(""",SUBSTITUTE(SUBSTITUTE(_xlfn.FORMULATEXT(B114),"""","\"""),";",","),""", """,IFERROR(B114,IF(ISNA(B114),"#N/A","#VALUE!")),""");")</f>
        <v>AssertExpression("=MONTH(1)", "1");</v>
      </c>
    </row>
    <row r="115" spans="1:3" x14ac:dyDescent="0.25">
      <c r="A115" t="s">
        <v>28</v>
      </c>
      <c r="B115">
        <f>MONTH(0)</f>
        <v>1</v>
      </c>
      <c r="C115" s="6" t="str">
        <f t="shared" ca="1" si="11"/>
        <v>AssertExpression("=MONTH(0)", "1");</v>
      </c>
    </row>
    <row r="116" spans="1:3" x14ac:dyDescent="0.25">
      <c r="A116" t="s">
        <v>28</v>
      </c>
      <c r="B116" t="e">
        <f>MONTH(-1)</f>
        <v>#NUM!</v>
      </c>
      <c r="C116" s="6" t="str">
        <f t="shared" ca="1" si="11"/>
        <v>AssertExpression("=MONTH(-1)", "#VALUE!");</v>
      </c>
    </row>
    <row r="117" spans="1:3" x14ac:dyDescent="0.25">
      <c r="A117" t="s">
        <v>28</v>
      </c>
      <c r="B117">
        <f>MONTH(39448)</f>
        <v>1</v>
      </c>
      <c r="C117" s="6" t="str">
        <f ca="1">CONCATENATE("AssertExpression(""",SUBSTITUTE(SUBSTITUTE(_xlfn.FORMULATEXT(B117),"""","\"""),";",","),""", """,IFERROR(B117,IF(ISNA(B117),"#N/A","#VALUE!")),""");")</f>
        <v>AssertExpression("=MONTH(39448)", "1");</v>
      </c>
    </row>
    <row r="118" spans="1:3" x14ac:dyDescent="0.25">
      <c r="A118" t="s">
        <v>28</v>
      </c>
      <c r="B118">
        <f>MONTH(39448.999)</f>
        <v>1</v>
      </c>
      <c r="C118" s="6" t="str">
        <f ca="1">CONCATENATE("AssertExpression(""",SUBSTITUTE(SUBSTITUTE(_xlfn.FORMULATEXT(B118),"""","\"""),";",","),""", """,IFERROR(B118,IF(ISNA(B118),"#N/A","#VALUE!")),""");")</f>
        <v>AssertExpression("=MONTH(39448,999)", "1");</v>
      </c>
    </row>
    <row r="119" spans="1:3" x14ac:dyDescent="0.25">
      <c r="A119" t="s">
        <v>28</v>
      </c>
      <c r="B119">
        <f>MONTH("18/4/2020")</f>
        <v>4</v>
      </c>
      <c r="C119" s="6" t="str">
        <f ca="1">CONCATENATE("AssertExpression(""",SUBSTITUTE(SUBSTITUTE(_xlfn.FORMULATEXT(B119),"""","\"""),";",","),""", """,IFERROR(B119,IF(ISNA(B119),"#N/A","#VALUE!")),""");")</f>
        <v>AssertExpression("=MONTH(\"18/4/2020\")", "4");</v>
      </c>
    </row>
    <row r="120" spans="1:3" x14ac:dyDescent="0.25">
      <c r="A120" t="s">
        <v>28</v>
      </c>
      <c r="B120">
        <f>MONTH("18/4/2020 10:10:20")</f>
        <v>4</v>
      </c>
      <c r="C120" s="6" t="str">
        <f ca="1">CONCATENATE("AssertExpression(""",SUBSTITUTE(SUBSTITUTE(_xlfn.FORMULATEXT(B120),"""","\"""),";",","),""", """,IFERROR(B120,IF(ISNA(B120),"#N/A","#VALUE!")),""");")</f>
        <v>AssertExpression("=MONTH(\"18/4/2020 10:10:20\")", "4");</v>
      </c>
    </row>
    <row r="121" spans="1:3" ht="5.25" customHeight="1" x14ac:dyDescent="0.25">
      <c r="A121" s="7"/>
      <c r="B121" s="7"/>
      <c r="C121" s="8"/>
    </row>
    <row r="122" spans="1:3" x14ac:dyDescent="0.25">
      <c r="A122" t="s">
        <v>29</v>
      </c>
      <c r="B122">
        <f>YEAR(1)</f>
        <v>1900</v>
      </c>
      <c r="C122" s="6" t="str">
        <f t="shared" ref="C122:C128" ca="1" si="12">CONCATENATE("AssertExpression(""",SUBSTITUTE(SUBSTITUTE(_xlfn.FORMULATEXT(B122),"""","\"""),";",","),""", """,IFERROR(B122,IF(ISNA(B122),"#N/A","#VALUE!")),""");")</f>
        <v>AssertExpression("=YEAR(1)", "1900");</v>
      </c>
    </row>
    <row r="123" spans="1:3" x14ac:dyDescent="0.25">
      <c r="A123" t="s">
        <v>29</v>
      </c>
      <c r="B123">
        <f>YEAR(0)</f>
        <v>1900</v>
      </c>
      <c r="C123" s="6" t="str">
        <f t="shared" ca="1" si="12"/>
        <v>AssertExpression("=YEAR(0)", "1900");</v>
      </c>
    </row>
    <row r="124" spans="1:3" x14ac:dyDescent="0.25">
      <c r="A124" t="s">
        <v>29</v>
      </c>
      <c r="B124" t="e">
        <f>YEAR(-1)</f>
        <v>#NUM!</v>
      </c>
      <c r="C124" s="6" t="str">
        <f t="shared" ca="1" si="12"/>
        <v>AssertExpression("=YEAR(-1)", "#VALUE!");</v>
      </c>
    </row>
    <row r="125" spans="1:3" x14ac:dyDescent="0.25">
      <c r="A125" t="s">
        <v>29</v>
      </c>
      <c r="B125">
        <f>YEAR(39448)</f>
        <v>2008</v>
      </c>
      <c r="C125" s="6" t="str">
        <f ca="1">CONCATENATE("AssertExpression(""",SUBSTITUTE(SUBSTITUTE(_xlfn.FORMULATEXT(B125),"""","\"""),";",","),""", """,IFERROR(B125,IF(ISNA(B125),"#N/A","#VALUE!")),""");")</f>
        <v>AssertExpression("=YEAR(39448)", "2008");</v>
      </c>
    </row>
    <row r="126" spans="1:3" x14ac:dyDescent="0.25">
      <c r="A126" t="s">
        <v>29</v>
      </c>
      <c r="B126">
        <f>YEAR(40178.99999)</f>
        <v>2009</v>
      </c>
      <c r="C126" s="6" t="str">
        <f ca="1">CONCATENATE("AssertExpression(""",SUBSTITUTE(SUBSTITUTE(_xlfn.FORMULATEXT(B126),"""","\"""),";",","),""", """,IFERROR(B126,IF(ISNA(B126),"#N/A","#VALUE!")),""");")</f>
        <v>AssertExpression("=YEAR(40178,99999)", "2009");</v>
      </c>
    </row>
    <row r="127" spans="1:3" x14ac:dyDescent="0.25">
      <c r="A127" t="s">
        <v>29</v>
      </c>
      <c r="B127">
        <f>YEAR("18/4/2020")</f>
        <v>2020</v>
      </c>
      <c r="C127" s="6" t="str">
        <f ca="1">CONCATENATE("AssertExpression(""",SUBSTITUTE(SUBSTITUTE(_xlfn.FORMULATEXT(B127),"""","\"""),";",","),""", """,IFERROR(B127,IF(ISNA(B127),"#N/A","#VALUE!")),""");")</f>
        <v>AssertExpression("=YEAR(\"18/4/2020\")", "2020");</v>
      </c>
    </row>
    <row r="128" spans="1:3" x14ac:dyDescent="0.25">
      <c r="A128" t="s">
        <v>29</v>
      </c>
      <c r="B128">
        <f>YEAR("18/4/2020 10:10:20")</f>
        <v>2020</v>
      </c>
      <c r="C128" s="6" t="str">
        <f ca="1">CONCATENATE("AssertExpression(""",SUBSTITUTE(SUBSTITUTE(_xlfn.FORMULATEXT(B128),"""","\"""),";",","),""", """,IFERROR(B128,IF(ISNA(B128),"#N/A","#VALUE!")),""");")</f>
        <v>AssertExpression("=YEAR(\"18/4/2020 10:10:20\")", "2020");</v>
      </c>
    </row>
    <row r="129" spans="1:3" ht="5.25" customHeight="1" x14ac:dyDescent="0.25">
      <c r="A129" s="7"/>
      <c r="B129" s="7"/>
      <c r="C129" s="8"/>
    </row>
    <row r="130" spans="1:3" x14ac:dyDescent="0.25">
      <c r="A130" t="s">
        <v>31</v>
      </c>
      <c r="B130">
        <f>_xlfn.DAYS(0,0)</f>
        <v>0</v>
      </c>
      <c r="C130" s="6" t="str">
        <f ca="1">CONCATENATE("AssertExpression(""",SUBSTITUTE(SUBSTITUTE(_xlfn.FORMULATEXT(B130),"""","\"""),";",","),""", """,IFERROR(B130,IF(ISNA(B130),"#N/A","#VALUE!")),""");")</f>
        <v>AssertExpression("=DAYS(0,0)", "0");</v>
      </c>
    </row>
    <row r="131" spans="1:3" x14ac:dyDescent="0.25">
      <c r="A131" t="s">
        <v>31</v>
      </c>
      <c r="B131">
        <f>_xlfn.DAYS(1,0)</f>
        <v>1</v>
      </c>
      <c r="C131" s="6" t="str">
        <f ca="1">CONCATENATE("AssertExpression(""",SUBSTITUTE(SUBSTITUTE(_xlfn.FORMULATEXT(B131),"""","\"""),";",","),""", """,IFERROR(B131,IF(ISNA(B131),"#N/A","#VALUE!")),""");")</f>
        <v>AssertExpression("=DAYS(1,0)", "1");</v>
      </c>
    </row>
    <row r="132" spans="1:3" x14ac:dyDescent="0.25">
      <c r="A132" t="s">
        <v>31</v>
      </c>
      <c r="B132">
        <f>_xlfn.DAYS(2,1)</f>
        <v>1</v>
      </c>
      <c r="C132" s="6" t="str">
        <f ca="1">CONCATENATE("AssertExpression(""",SUBSTITUTE(SUBSTITUTE(_xlfn.FORMULATEXT(B132),"""","\"""),";",","),""", """,IFERROR(B132,IF(ISNA(B132),"#N/A","#VALUE!")),""");")</f>
        <v>AssertExpression("=DAYS(2,1)", "1");</v>
      </c>
    </row>
    <row r="133" spans="1:3" x14ac:dyDescent="0.25">
      <c r="A133" t="s">
        <v>31</v>
      </c>
      <c r="B133">
        <f>_xlfn.DAYS(1,2)</f>
        <v>-1</v>
      </c>
      <c r="C133" s="6" t="str">
        <f ca="1">CONCATENATE("AssertExpression(""",SUBSTITUTE(SUBSTITUTE(_xlfn.FORMULATEXT(B133),"""","\"""),";",","),""", """,IFERROR(B133,IF(ISNA(B133),"#N/A","#VALUE!")),""");")</f>
        <v>AssertExpression("=DAYS(1,2)", "-1");</v>
      </c>
    </row>
    <row r="134" spans="1:3" x14ac:dyDescent="0.25">
      <c r="A134" t="s">
        <v>31</v>
      </c>
      <c r="B134">
        <f>_xlfn.DAYS(40002.999,40000.222)</f>
        <v>2</v>
      </c>
      <c r="C134" s="6" t="str">
        <f ca="1">CONCATENATE("AssertExpression(""",SUBSTITUTE(SUBSTITUTE(_xlfn.FORMULATEXT(B134),"""","\"""),";",","),""", """,IFERROR(B134,IF(ISNA(B134),"#N/A","#VALUE!")),""");")</f>
        <v>AssertExpression("=DAYS(40002,999,40000,222)", "2");</v>
      </c>
    </row>
    <row r="135" spans="1:3" x14ac:dyDescent="0.25">
      <c r="A135" t="s">
        <v>31</v>
      </c>
      <c r="B135">
        <f>_xlfn.DAYS("20/4/2020","18/4/2020")</f>
        <v>2</v>
      </c>
      <c r="C135" s="6" t="str">
        <f ca="1">CONCATENATE("AssertExpression(""",SUBSTITUTE(SUBSTITUTE(_xlfn.FORMULATEXT(B135),"""","\"""),";",","),""", """,IFERROR(B135,IF(ISNA(B135),"#N/A","#VALUE!")),""");")</f>
        <v>AssertExpression("=DAYS(\"20/4/2020\",\"18/4/2020\")", "2");</v>
      </c>
    </row>
    <row r="136" spans="1:3" x14ac:dyDescent="0.25">
      <c r="A136" t="s">
        <v>31</v>
      </c>
      <c r="B136">
        <f>_xlfn.DAYS("23/5/2020",43967)</f>
        <v>7</v>
      </c>
      <c r="C136" s="6" t="str">
        <f ca="1">CONCATENATE("AssertExpression(""",SUBSTITUTE(SUBSTITUTE(_xlfn.FORMULATEXT(B136),"""","\"""),";",","),""", """,IFERROR(B136,IF(ISNA(B136),"#N/A","#VALUE!")),""");")</f>
        <v>AssertExpression("=DAYS(\"23/5/2020\",43967)", "7");</v>
      </c>
    </row>
    <row r="137" spans="1:3" x14ac:dyDescent="0.25">
      <c r="A137" t="s">
        <v>31</v>
      </c>
      <c r="B137">
        <f>_xlfn.DAYS(43967,"23/5/2020")</f>
        <v>-7</v>
      </c>
      <c r="C137" s="6" t="str">
        <f ca="1">CONCATENATE("AssertExpression(""",SUBSTITUTE(SUBSTITUTE(_xlfn.FORMULATEXT(B137),"""","\"""),";",","),""", """,IFERROR(B137,IF(ISNA(B137),"#N/A","#VALUE!")),""");")</f>
        <v>AssertExpression("=DAYS(43967,\"23/5/2020\")", "-7");</v>
      </c>
    </row>
    <row r="138" spans="1:3" x14ac:dyDescent="0.25">
      <c r="A138" t="s">
        <v>31</v>
      </c>
      <c r="B138">
        <f>_xlfn.DAYS(43967.99999,43967)</f>
        <v>0</v>
      </c>
      <c r="C138" s="6" t="str">
        <f ca="1">CONCATENATE("AssertExpression(""",SUBSTITUTE(SUBSTITUTE(_xlfn.FORMULATEXT(B138),"""","\"""),";",","),""", """,IFERROR(B138,IF(ISNA(B138),"#N/A","#VALUE!")),""");")</f>
        <v>AssertExpression("=DAYS(43967,99999,43967)", "0");</v>
      </c>
    </row>
    <row r="139" spans="1:3" x14ac:dyDescent="0.25">
      <c r="A139" t="s">
        <v>31</v>
      </c>
      <c r="B139">
        <f>_xlfn.DAYS(43967,43967.99999)</f>
        <v>0</v>
      </c>
      <c r="C139" s="6" t="str">
        <f ca="1">CONCATENATE("AssertExpression(""",SUBSTITUTE(SUBSTITUTE(_xlfn.FORMULATEXT(B139),"""","\"""),";",","),""", """,IFERROR(B139,IF(ISNA(B139),"#N/A","#VALUE!")),""");")</f>
        <v>AssertExpression("=DAYS(43967,43967,99999)", "0");</v>
      </c>
    </row>
    <row r="140" spans="1:3" x14ac:dyDescent="0.25">
      <c r="A140" t="s">
        <v>31</v>
      </c>
      <c r="B140" t="e">
        <f>_xlfn.DAYS(43967,-1)</f>
        <v>#NUM!</v>
      </c>
      <c r="C140" s="6" t="str">
        <f ca="1">CONCATENATE("AssertExpression(""",SUBSTITUTE(SUBSTITUTE(_xlfn.FORMULATEXT(B140),"""","\"""),";",","),""", """,IFERROR(B140,IF(ISNA(B140),"#N/A","#VALUE!")),""");")</f>
        <v>AssertExpression("=DAYS(43967,-1)", "#VALUE!");</v>
      </c>
    </row>
    <row r="141" spans="1:3" x14ac:dyDescent="0.25">
      <c r="A141" t="s">
        <v>31</v>
      </c>
      <c r="B141" t="e">
        <f>_xlfn.DAYS("32/4/2020","18/4/2020")</f>
        <v>#VALUE!</v>
      </c>
      <c r="C141" s="6" t="str">
        <f ca="1">CONCATENATE("AssertExpression(""",SUBSTITUTE(SUBSTITUTE(_xlfn.FORMULATEXT(B141),"""","\"""),";",","),""", """,IFERROR(B141,IF(ISNA(B141),"#N/A","#VALUE!")),""");")</f>
        <v>AssertExpression("=DAYS(\"32/4/2020\",\"18/4/2020\")", "#VALUE!");</v>
      </c>
    </row>
    <row r="142" spans="1:3" ht="5.25" customHeight="1" x14ac:dyDescent="0.25">
      <c r="A142" s="7"/>
      <c r="B142" s="7"/>
      <c r="C142" s="8"/>
    </row>
    <row r="143" spans="1:3" x14ac:dyDescent="0.25">
      <c r="A143" t="s">
        <v>30</v>
      </c>
      <c r="B143">
        <f>DATEDIF("1/6/2001", "15/8/2002", "Y")</f>
        <v>1</v>
      </c>
      <c r="C143" s="6" t="str">
        <f t="shared" ref="C143:C150" ca="1" si="13">CONCATENATE("AssertExpression(""",SUBSTITUTE(SUBSTITUTE(_xlfn.FORMULATEXT(B143),"""","\"""),";",","),""", """,IFERROR(B143,IF(ISNA(B143),"#N/A","#VALUE!")),""");")</f>
        <v>AssertExpression("=DATEDIF(\"1/6/2001\", \"15/8/2002\", \"Y\")", "1");</v>
      </c>
    </row>
    <row r="144" spans="1:3" x14ac:dyDescent="0.25">
      <c r="A144" t="s">
        <v>30</v>
      </c>
      <c r="B144">
        <f>DATEDIF("1/6/2001", "15/8/2002", "M")</f>
        <v>14</v>
      </c>
      <c r="C144" s="6" t="str">
        <f t="shared" ca="1" si="13"/>
        <v>AssertExpression("=DATEDIF(\"1/6/2001\", \"15/8/2002\", \"M\")", "14");</v>
      </c>
    </row>
    <row r="145" spans="1:3" x14ac:dyDescent="0.25">
      <c r="A145" t="s">
        <v>30</v>
      </c>
      <c r="B145">
        <f>DATEDIF("1/6/2001", "15/8/2002", "D")</f>
        <v>440</v>
      </c>
      <c r="C145" s="6" t="str">
        <f t="shared" ca="1" si="13"/>
        <v>AssertExpression("=DATEDIF(\"1/6/2001\", \"15/8/2002\", \"D\")", "440");</v>
      </c>
    </row>
    <row r="146" spans="1:3" x14ac:dyDescent="0.25">
      <c r="A146" t="s">
        <v>30</v>
      </c>
      <c r="B146">
        <f>DATEDIF("1/6/2001", "15/8/2002", "MD")</f>
        <v>14</v>
      </c>
      <c r="C146" s="6" t="str">
        <f t="shared" ca="1" si="13"/>
        <v>AssertExpression("=DATEDIF(\"1/6/2001\", \"15/8/2002\", \"MD\")", "14");</v>
      </c>
    </row>
    <row r="147" spans="1:3" x14ac:dyDescent="0.25">
      <c r="A147" t="s">
        <v>30</v>
      </c>
      <c r="B147">
        <f>DATEDIF("1/6/2001", "15/8/2002", "YM")</f>
        <v>2</v>
      </c>
      <c r="C147" s="6" t="str">
        <f t="shared" ca="1" si="13"/>
        <v>AssertExpression("=DATEDIF(\"1/6/2001\", \"15/8/2002\", \"YM\")", "2");</v>
      </c>
    </row>
    <row r="148" spans="1:3" x14ac:dyDescent="0.25">
      <c r="A148" t="s">
        <v>30</v>
      </c>
      <c r="B148">
        <f>DATEDIF("1/6/2001", "15/8/2002", "YD")</f>
        <v>75</v>
      </c>
      <c r="C148" s="6" t="str">
        <f t="shared" ca="1" si="13"/>
        <v>AssertExpression("=DATEDIF(\"1/6/2001\", \"15/8/2002\", \"YD\")", "75");</v>
      </c>
    </row>
    <row r="149" spans="1:3" x14ac:dyDescent="0.25">
      <c r="A149" t="s">
        <v>30</v>
      </c>
      <c r="B149" t="e">
        <f>DATEDIF("1/6/2003", "15/8/2002", "YD")</f>
        <v>#NUM!</v>
      </c>
      <c r="C149" s="6" t="str">
        <f t="shared" ca="1" si="13"/>
        <v>AssertExpression("=DATEDIF(\"1/6/2003\", \"15/8/2002\", \"YD\")", "#VALUE!");</v>
      </c>
    </row>
    <row r="150" spans="1:3" x14ac:dyDescent="0.25">
      <c r="A150" t="s">
        <v>30</v>
      </c>
      <c r="B150">
        <f>DATEDIF("1/1/2001", "1/1/2003", "Y")</f>
        <v>2</v>
      </c>
      <c r="C150" s="6" t="str">
        <f t="shared" ca="1" si="13"/>
        <v>AssertExpression("=DATEDIF(\"1/1/2001\", \"1/1/2003\", \"Y\")", "2");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8"/>
  <sheetViews>
    <sheetView workbookViewId="0">
      <selection activeCell="C19" sqref="C19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1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1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1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1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  <row r="9" spans="1:8" x14ac:dyDescent="0.25">
      <c r="B9" t="s">
        <v>24</v>
      </c>
    </row>
    <row r="10" spans="1:8" x14ac:dyDescent="0.25">
      <c r="A10" s="13" t="s">
        <v>25</v>
      </c>
      <c r="B10">
        <v>10</v>
      </c>
      <c r="C10" s="10">
        <f>TIME(B10,B11,B12)</f>
        <v>0.42526620370370366</v>
      </c>
      <c r="D10" s="12">
        <f>TIME(B10,B11,B12)</f>
        <v>0.42526620370370366</v>
      </c>
    </row>
    <row r="11" spans="1:8" x14ac:dyDescent="0.25">
      <c r="A11" s="13" t="s">
        <v>22</v>
      </c>
      <c r="B11">
        <v>12</v>
      </c>
    </row>
    <row r="12" spans="1:8" x14ac:dyDescent="0.25">
      <c r="A12" s="13" t="s">
        <v>26</v>
      </c>
      <c r="B12">
        <v>23</v>
      </c>
    </row>
    <row r="15" spans="1:8" x14ac:dyDescent="0.25">
      <c r="B15" t="s">
        <v>11</v>
      </c>
    </row>
    <row r="16" spans="1:8" x14ac:dyDescent="0.25">
      <c r="A16" s="13" t="s">
        <v>21</v>
      </c>
      <c r="B16">
        <v>2020</v>
      </c>
      <c r="C16" s="10">
        <f>DATE(B16,B17,B18)</f>
        <v>43901</v>
      </c>
      <c r="D16" s="11">
        <f>DATE(B16,B17,B18)</f>
        <v>43901</v>
      </c>
    </row>
    <row r="17" spans="1:2" x14ac:dyDescent="0.25">
      <c r="A17" s="13" t="s">
        <v>22</v>
      </c>
      <c r="B17">
        <v>3</v>
      </c>
    </row>
    <row r="18" spans="1:2" x14ac:dyDescent="0.25">
      <c r="A18" s="13" t="s">
        <v>23</v>
      </c>
      <c r="B1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2020-05-16T10:03:57Z</dcterms:modified>
</cp:coreProperties>
</file>