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lip\source\repos\CalibrationApp\"/>
    </mc:Choice>
  </mc:AlternateContent>
  <xr:revisionPtr revIDLastSave="0" documentId="8_{EB190A40-3CF1-4502-8B6C-D47B53858EBE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Quantitative Gauge" sheetId="6" r:id="rId1"/>
    <sheet name="NotApplicable" sheetId="11" r:id="rId2"/>
    <sheet name="Participants" sheetId="10" r:id="rId3"/>
    <sheet name="QAAccuracy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elements" localSheetId="3">MAX(#REF!)</definedName>
    <definedName name="aelements" localSheetId="0">MAX('Quantitative Gauge'!#REF!)</definedName>
    <definedName name="aelements">MAX(#REF!)</definedName>
    <definedName name="ele1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0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1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2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valuators" localSheetId="0">COUNTA('Quantitative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Gauge'!#REF!)</definedName>
    <definedName name="evaluators">COUNTA(#REF!,#REF!,#REF!,#REF!,#REF!,#REF!,#REF!,#REF!,#REF!,#REF!,#REF!,#REF!,#REF!,#REF!,#REF!,#REF!,#REF!,#REF!,#REF!,#REF!,#REF!,#REF!,#REF!,#REF!,#REF!,#REF!,#REF!,#REF!,#REF!,#REF!,#REF!,#REF!,#REF!,#REF!,#REF!,#REF!,#REF!,#REF!,#REF!,#REF!)</definedName>
    <definedName name="pelements" localSheetId="0">COUNTA('Quantitative Gauge'!#REF!)</definedName>
    <definedName name="pelements">COUNTA(#REF!)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D6" i="10"/>
  <c r="A6" i="10" s="1"/>
  <c r="E9" i="6"/>
  <c r="B6" i="13"/>
  <c r="A6" i="13"/>
  <c r="B5" i="13"/>
  <c r="A5" i="13"/>
  <c r="B4" i="13"/>
  <c r="A4" i="13"/>
  <c r="B3" i="13"/>
  <c r="A3" i="13"/>
  <c r="B2" i="13"/>
  <c r="A2" i="13"/>
  <c r="H12" i="6" l="1"/>
  <c r="G30" i="10"/>
  <c r="H30" i="10"/>
  <c r="I30" i="10"/>
  <c r="J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G29" i="10"/>
  <c r="H29" i="10"/>
  <c r="I29" i="10"/>
  <c r="J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H39" i="6"/>
  <c r="AJ39" i="6"/>
  <c r="AL39" i="6"/>
  <c r="AN39" i="6"/>
  <c r="AP39" i="6"/>
  <c r="AR39" i="6"/>
  <c r="AT39" i="6"/>
  <c r="AV39" i="6"/>
  <c r="AX39" i="6"/>
  <c r="AZ39" i="6"/>
  <c r="BB39" i="6"/>
  <c r="BD39" i="6"/>
  <c r="BF39" i="6"/>
  <c r="BH39" i="6"/>
  <c r="BJ39" i="6"/>
  <c r="BL39" i="6"/>
  <c r="BN39" i="6"/>
  <c r="BP39" i="6"/>
  <c r="BR39" i="6"/>
  <c r="BT39" i="6"/>
  <c r="E11" i="6" l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3" i="6"/>
  <c r="E37" i="6"/>
  <c r="E38" i="6"/>
  <c r="E39" i="6"/>
  <c r="E10" i="6"/>
  <c r="H11" i="6"/>
  <c r="H34" i="6"/>
  <c r="H35" i="6"/>
  <c r="H36" i="6"/>
  <c r="H10" i="6"/>
  <c r="H13" i="6" l="1"/>
  <c r="H14" i="6" l="1"/>
  <c r="H15" i="6" l="1"/>
  <c r="H16" i="6" l="1"/>
  <c r="H17" i="6" s="1"/>
  <c r="H18" i="6" l="1"/>
  <c r="H19" i="6" s="1"/>
  <c r="H20" i="6" l="1"/>
  <c r="G3" i="10"/>
  <c r="H3" i="10"/>
  <c r="I3" i="10"/>
  <c r="J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G4" i="10"/>
  <c r="H4" i="10"/>
  <c r="I4" i="10"/>
  <c r="J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G5" i="10"/>
  <c r="H5" i="10"/>
  <c r="I5" i="10"/>
  <c r="J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G6" i="10"/>
  <c r="H6" i="10"/>
  <c r="I6" i="10"/>
  <c r="J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G7" i="10"/>
  <c r="H7" i="10"/>
  <c r="I7" i="10"/>
  <c r="J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G8" i="10"/>
  <c r="H8" i="10"/>
  <c r="I8" i="10"/>
  <c r="J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G9" i="10"/>
  <c r="H9" i="10"/>
  <c r="I9" i="10"/>
  <c r="J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G10" i="10"/>
  <c r="H10" i="10"/>
  <c r="I10" i="10"/>
  <c r="J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G11" i="10"/>
  <c r="H11" i="10"/>
  <c r="I11" i="10"/>
  <c r="J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G12" i="10"/>
  <c r="H12" i="10"/>
  <c r="I12" i="10"/>
  <c r="J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G13" i="10"/>
  <c r="H13" i="10"/>
  <c r="I13" i="10"/>
  <c r="J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G14" i="10"/>
  <c r="H14" i="10"/>
  <c r="I14" i="10"/>
  <c r="J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G15" i="10"/>
  <c r="H15" i="10"/>
  <c r="I15" i="10"/>
  <c r="J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G16" i="10"/>
  <c r="H16" i="10"/>
  <c r="I16" i="10"/>
  <c r="J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G17" i="10"/>
  <c r="H17" i="10"/>
  <c r="I17" i="10"/>
  <c r="J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G18" i="10"/>
  <c r="H18" i="10"/>
  <c r="I18" i="10"/>
  <c r="J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G19" i="10"/>
  <c r="H19" i="10"/>
  <c r="I19" i="10"/>
  <c r="J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G20" i="10"/>
  <c r="H20" i="10"/>
  <c r="I20" i="10"/>
  <c r="J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G21" i="10"/>
  <c r="H21" i="10"/>
  <c r="I21" i="10"/>
  <c r="J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G22" i="10"/>
  <c r="H22" i="10"/>
  <c r="I22" i="10"/>
  <c r="J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G23" i="10"/>
  <c r="H23" i="10"/>
  <c r="I23" i="10"/>
  <c r="J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G24" i="10"/>
  <c r="H24" i="10"/>
  <c r="I24" i="10"/>
  <c r="J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G25" i="10"/>
  <c r="H25" i="10"/>
  <c r="I25" i="10"/>
  <c r="J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G26" i="10"/>
  <c r="H26" i="10"/>
  <c r="I26" i="10"/>
  <c r="J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G27" i="10"/>
  <c r="H27" i="10"/>
  <c r="I27" i="10"/>
  <c r="J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G28" i="10"/>
  <c r="H28" i="10"/>
  <c r="I28" i="10"/>
  <c r="J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J2" i="10"/>
  <c r="I2" i="10"/>
  <c r="H2" i="10"/>
  <c r="G2" i="10"/>
  <c r="D2" i="10" s="1"/>
  <c r="A2" i="10" l="1"/>
  <c r="D7" i="10"/>
  <c r="A7" i="10" s="1"/>
  <c r="D8" i="10"/>
  <c r="A8" i="10" s="1"/>
  <c r="D5" i="10"/>
  <c r="A5" i="10" s="1"/>
  <c r="D9" i="10"/>
  <c r="A9" i="10" s="1"/>
  <c r="D4" i="10"/>
  <c r="A4" i="10" s="1"/>
  <c r="H21" i="6"/>
  <c r="H22" i="6" s="1"/>
  <c r="H23" i="6" s="1"/>
  <c r="H24" i="6" s="1"/>
  <c r="H25" i="6" s="1"/>
  <c r="H26" i="6" s="1"/>
  <c r="H27" i="6" s="1"/>
  <c r="H28" i="6" s="1"/>
  <c r="H29" i="6" s="1"/>
  <c r="H30" i="6" s="1"/>
  <c r="AF39" i="6"/>
  <c r="H31" i="6" l="1"/>
  <c r="H32" i="6" s="1"/>
  <c r="H33" i="6" s="1"/>
  <c r="H37" i="6" l="1"/>
  <c r="H38" i="6" s="1"/>
  <c r="H39" i="6" s="1"/>
  <c r="D11" i="10"/>
  <c r="A11" i="10" s="1"/>
  <c r="D19" i="10"/>
  <c r="A19" i="10" s="1"/>
  <c r="D21" i="10"/>
  <c r="A21" i="10" s="1"/>
  <c r="D10" i="10"/>
  <c r="A10" i="10" s="1"/>
  <c r="D12" i="10"/>
  <c r="A12" i="10" s="1"/>
  <c r="D16" i="10"/>
  <c r="A16" i="10" s="1"/>
  <c r="D17" i="10"/>
  <c r="A17" i="10" s="1"/>
  <c r="D18" i="10"/>
  <c r="A18" i="10" s="1"/>
  <c r="D13" i="10"/>
  <c r="A13" i="10" s="1"/>
  <c r="D14" i="10"/>
  <c r="A14" i="10" s="1"/>
  <c r="D20" i="10"/>
  <c r="A20" i="10" s="1"/>
  <c r="D22" i="10"/>
  <c r="A22" i="10" s="1"/>
  <c r="D3" i="10"/>
  <c r="D15" i="10"/>
  <c r="A15" i="10" s="1"/>
  <c r="A3" i="10" l="1"/>
  <c r="F2" i="10" a="1"/>
  <c r="F2" i="10" s="1"/>
  <c r="A1" i="10"/>
  <c r="BS5" i="6"/>
  <c r="BQ5" i="6"/>
  <c r="BO5" i="6"/>
  <c r="BM5" i="6"/>
  <c r="AW5" i="6"/>
  <c r="AU5" i="6"/>
  <c r="BI5" i="6"/>
  <c r="BK5" i="6"/>
  <c r="BG5" i="6"/>
  <c r="BC5" i="6"/>
  <c r="AS5" i="6"/>
  <c r="AY5" i="6"/>
  <c r="BE5" i="6"/>
  <c r="BA5" i="6"/>
  <c r="AM5" i="6"/>
  <c r="AK5" i="6"/>
  <c r="AO5" i="6"/>
  <c r="AQ5" i="6"/>
  <c r="AI5" i="6"/>
  <c r="AG5" i="6"/>
  <c r="AG11" i="6" l="1"/>
  <c r="AH10" i="6" s="1"/>
  <c r="AG13" i="6"/>
  <c r="AH12" i="6" s="1"/>
  <c r="AG15" i="6"/>
  <c r="AH14" i="6" s="1"/>
  <c r="AG17" i="6"/>
  <c r="AH16" i="6" s="1"/>
  <c r="AG10" i="6"/>
  <c r="AG12" i="6"/>
  <c r="AH11" i="6" s="1"/>
  <c r="AG14" i="6"/>
  <c r="AH13" i="6" s="1"/>
  <c r="AG16" i="6"/>
  <c r="AH15" i="6" s="1"/>
  <c r="AG19" i="6"/>
  <c r="AH18" i="6" s="1"/>
  <c r="AG21" i="6"/>
  <c r="AH20" i="6" s="1"/>
  <c r="AG22" i="6"/>
  <c r="AH21" i="6" s="1"/>
  <c r="AG24" i="6"/>
  <c r="AH23" i="6" s="1"/>
  <c r="AG26" i="6"/>
  <c r="AH25" i="6" s="1"/>
  <c r="AG28" i="6"/>
  <c r="AH27" i="6" s="1"/>
  <c r="AG23" i="6"/>
  <c r="AH22" i="6" s="1"/>
  <c r="AG18" i="6"/>
  <c r="AH17" i="6" s="1"/>
  <c r="AG25" i="6"/>
  <c r="AH24" i="6" s="1"/>
  <c r="AG27" i="6"/>
  <c r="AH26" i="6" s="1"/>
  <c r="AG29" i="6"/>
  <c r="AH28" i="6" s="1"/>
  <c r="AG30" i="6"/>
  <c r="AH29" i="6" s="1"/>
  <c r="AG32" i="6"/>
  <c r="AH31" i="6" s="1"/>
  <c r="AG20" i="6"/>
  <c r="AH19" i="6" s="1"/>
  <c r="AG31" i="6"/>
  <c r="AH30" i="6" s="1"/>
  <c r="AY10" i="6"/>
  <c r="AY12" i="6"/>
  <c r="AZ11" i="6" s="1"/>
  <c r="AY14" i="6"/>
  <c r="AZ13" i="6" s="1"/>
  <c r="AY16" i="6"/>
  <c r="AZ15" i="6" s="1"/>
  <c r="AY11" i="6"/>
  <c r="AZ10" i="6" s="1"/>
  <c r="AY13" i="6"/>
  <c r="AZ12" i="6" s="1"/>
  <c r="AY15" i="6"/>
  <c r="AZ14" i="6" s="1"/>
  <c r="AY17" i="6"/>
  <c r="AZ16" i="6" s="1"/>
  <c r="AY18" i="6"/>
  <c r="AZ17" i="6" s="1"/>
  <c r="AY20" i="6"/>
  <c r="AZ19" i="6" s="1"/>
  <c r="AY22" i="6"/>
  <c r="AZ21" i="6" s="1"/>
  <c r="AY25" i="6"/>
  <c r="AZ24" i="6" s="1"/>
  <c r="AY27" i="6"/>
  <c r="AZ26" i="6" s="1"/>
  <c r="AY29" i="6"/>
  <c r="AZ28" i="6" s="1"/>
  <c r="AY19" i="6"/>
  <c r="AZ18" i="6" s="1"/>
  <c r="AY23" i="6"/>
  <c r="AZ22" i="6" s="1"/>
  <c r="AY21" i="6"/>
  <c r="AZ20" i="6" s="1"/>
  <c r="AY24" i="6"/>
  <c r="AZ23" i="6" s="1"/>
  <c r="AY26" i="6"/>
  <c r="AZ25" i="6" s="1"/>
  <c r="AY28" i="6"/>
  <c r="AZ27" i="6" s="1"/>
  <c r="AY31" i="6"/>
  <c r="AZ30" i="6" s="1"/>
  <c r="AY30" i="6"/>
  <c r="AZ29" i="6" s="1"/>
  <c r="AY32" i="6"/>
  <c r="AZ31" i="6" s="1"/>
  <c r="AI10" i="6"/>
  <c r="AI12" i="6"/>
  <c r="AJ11" i="6" s="1"/>
  <c r="AI14" i="6"/>
  <c r="AJ13" i="6" s="1"/>
  <c r="AI16" i="6"/>
  <c r="AJ15" i="6" s="1"/>
  <c r="AI11" i="6"/>
  <c r="AJ10" i="6" s="1"/>
  <c r="AI13" i="6"/>
  <c r="AJ12" i="6" s="1"/>
  <c r="AI15" i="6"/>
  <c r="AJ14" i="6" s="1"/>
  <c r="AI17" i="6"/>
  <c r="AJ16" i="6" s="1"/>
  <c r="AI18" i="6"/>
  <c r="AJ17" i="6" s="1"/>
  <c r="AI20" i="6"/>
  <c r="AJ19" i="6" s="1"/>
  <c r="AI22" i="6"/>
  <c r="AJ21" i="6" s="1"/>
  <c r="AI25" i="6"/>
  <c r="AJ24" i="6" s="1"/>
  <c r="AI27" i="6"/>
  <c r="AJ26" i="6" s="1"/>
  <c r="AI29" i="6"/>
  <c r="AJ28" i="6" s="1"/>
  <c r="AI19" i="6"/>
  <c r="AJ18" i="6" s="1"/>
  <c r="AI21" i="6"/>
  <c r="AJ20" i="6" s="1"/>
  <c r="AI23" i="6"/>
  <c r="AJ22" i="6" s="1"/>
  <c r="AI24" i="6"/>
  <c r="AJ23" i="6" s="1"/>
  <c r="AI26" i="6"/>
  <c r="AJ25" i="6" s="1"/>
  <c r="AI28" i="6"/>
  <c r="AJ27" i="6" s="1"/>
  <c r="AI31" i="6"/>
  <c r="AJ30" i="6" s="1"/>
  <c r="AI30" i="6"/>
  <c r="AJ29" i="6" s="1"/>
  <c r="AI32" i="6"/>
  <c r="AJ31" i="6" s="1"/>
  <c r="AS11" i="6"/>
  <c r="AT10" i="6" s="1"/>
  <c r="AS13" i="6"/>
  <c r="AT12" i="6" s="1"/>
  <c r="AS15" i="6"/>
  <c r="AT14" i="6" s="1"/>
  <c r="AS17" i="6"/>
  <c r="AT16" i="6" s="1"/>
  <c r="AS10" i="6"/>
  <c r="AS12" i="6"/>
  <c r="AT11" i="6" s="1"/>
  <c r="AS14" i="6"/>
  <c r="AT13" i="6" s="1"/>
  <c r="AS16" i="6"/>
  <c r="AT15" i="6" s="1"/>
  <c r="AS19" i="6"/>
  <c r="AT18" i="6" s="1"/>
  <c r="AS21" i="6"/>
  <c r="AT20" i="6" s="1"/>
  <c r="AS23" i="6"/>
  <c r="AT22" i="6" s="1"/>
  <c r="AS24" i="6"/>
  <c r="AT23" i="6" s="1"/>
  <c r="AS26" i="6"/>
  <c r="AT25" i="6" s="1"/>
  <c r="AS28" i="6"/>
  <c r="AT27" i="6" s="1"/>
  <c r="AS18" i="6"/>
  <c r="AT17" i="6" s="1"/>
  <c r="AS20" i="6"/>
  <c r="AT19" i="6" s="1"/>
  <c r="AS25" i="6"/>
  <c r="AT24" i="6" s="1"/>
  <c r="AS27" i="6"/>
  <c r="AT26" i="6" s="1"/>
  <c r="AS29" i="6"/>
  <c r="AT28" i="6" s="1"/>
  <c r="AS22" i="6"/>
  <c r="AT21" i="6" s="1"/>
  <c r="AS30" i="6"/>
  <c r="AT29" i="6" s="1"/>
  <c r="AS32" i="6"/>
  <c r="AT31" i="6" s="1"/>
  <c r="AS31" i="6"/>
  <c r="AT30" i="6" s="1"/>
  <c r="BO10" i="6"/>
  <c r="BO12" i="6"/>
  <c r="BP11" i="6" s="1"/>
  <c r="BO14" i="6"/>
  <c r="BP13" i="6" s="1"/>
  <c r="BO16" i="6"/>
  <c r="BP15" i="6" s="1"/>
  <c r="BO11" i="6"/>
  <c r="BP10" i="6" s="1"/>
  <c r="BO13" i="6"/>
  <c r="BP12" i="6" s="1"/>
  <c r="BO15" i="6"/>
  <c r="BP14" i="6" s="1"/>
  <c r="BO17" i="6"/>
  <c r="BP16" i="6" s="1"/>
  <c r="BO18" i="6"/>
  <c r="BP17" i="6" s="1"/>
  <c r="BO20" i="6"/>
  <c r="BP19" i="6" s="1"/>
  <c r="BO25" i="6"/>
  <c r="BP24" i="6" s="1"/>
  <c r="BO27" i="6"/>
  <c r="BP26" i="6" s="1"/>
  <c r="BO19" i="6"/>
  <c r="BP18" i="6" s="1"/>
  <c r="BO22" i="6"/>
  <c r="BP21" i="6" s="1"/>
  <c r="BO23" i="6"/>
  <c r="BP22" i="6" s="1"/>
  <c r="BO21" i="6"/>
  <c r="BP20" i="6" s="1"/>
  <c r="BO24" i="6"/>
  <c r="BP23" i="6" s="1"/>
  <c r="BO26" i="6"/>
  <c r="BP25" i="6" s="1"/>
  <c r="BO28" i="6"/>
  <c r="BP27" i="6" s="1"/>
  <c r="BO31" i="6"/>
  <c r="BP30" i="6" s="1"/>
  <c r="BO29" i="6"/>
  <c r="BP28" i="6" s="1"/>
  <c r="BO30" i="6"/>
  <c r="BP29" i="6" s="1"/>
  <c r="BO32" i="6"/>
  <c r="BP31" i="6" s="1"/>
  <c r="AQ10" i="6"/>
  <c r="AQ12" i="6"/>
  <c r="AR11" i="6" s="1"/>
  <c r="AQ14" i="6"/>
  <c r="AR13" i="6" s="1"/>
  <c r="AQ16" i="6"/>
  <c r="AR15" i="6" s="1"/>
  <c r="AQ11" i="6"/>
  <c r="AR10" i="6" s="1"/>
  <c r="AQ13" i="6"/>
  <c r="AR12" i="6" s="1"/>
  <c r="AQ15" i="6"/>
  <c r="AR14" i="6" s="1"/>
  <c r="AQ17" i="6"/>
  <c r="AR16" i="6" s="1"/>
  <c r="AQ18" i="6"/>
  <c r="AR17" i="6" s="1"/>
  <c r="AQ20" i="6"/>
  <c r="AR19" i="6" s="1"/>
  <c r="AQ22" i="6"/>
  <c r="AR21" i="6" s="1"/>
  <c r="AQ21" i="6"/>
  <c r="AR20" i="6" s="1"/>
  <c r="AQ25" i="6"/>
  <c r="AR24" i="6" s="1"/>
  <c r="AQ27" i="6"/>
  <c r="AR26" i="6" s="1"/>
  <c r="AQ29" i="6"/>
  <c r="AR28" i="6" s="1"/>
  <c r="AQ24" i="6"/>
  <c r="AR23" i="6" s="1"/>
  <c r="AQ26" i="6"/>
  <c r="AR25" i="6" s="1"/>
  <c r="AQ28" i="6"/>
  <c r="AR27" i="6" s="1"/>
  <c r="AQ19" i="6"/>
  <c r="AR18" i="6" s="1"/>
  <c r="AQ23" i="6"/>
  <c r="AR22" i="6" s="1"/>
  <c r="AQ31" i="6"/>
  <c r="AR30" i="6" s="1"/>
  <c r="AQ30" i="6"/>
  <c r="AR29" i="6" s="1"/>
  <c r="AQ32" i="6"/>
  <c r="AR31" i="6" s="1"/>
  <c r="BA11" i="6"/>
  <c r="BB10" i="6" s="1"/>
  <c r="BA13" i="6"/>
  <c r="BB12" i="6" s="1"/>
  <c r="BA15" i="6"/>
  <c r="BB14" i="6" s="1"/>
  <c r="BA17" i="6"/>
  <c r="BB16" i="6" s="1"/>
  <c r="BA10" i="6"/>
  <c r="BA12" i="6"/>
  <c r="BB11" i="6" s="1"/>
  <c r="BA14" i="6"/>
  <c r="BB13" i="6" s="1"/>
  <c r="BA16" i="6"/>
  <c r="BB15" i="6" s="1"/>
  <c r="BA19" i="6"/>
  <c r="BB18" i="6" s="1"/>
  <c r="BA21" i="6"/>
  <c r="BB20" i="6" s="1"/>
  <c r="BA20" i="6"/>
  <c r="BB19" i="6" s="1"/>
  <c r="BA24" i="6"/>
  <c r="BB23" i="6" s="1"/>
  <c r="BA26" i="6"/>
  <c r="BB25" i="6" s="1"/>
  <c r="BA28" i="6"/>
  <c r="BB27" i="6" s="1"/>
  <c r="BA22" i="6"/>
  <c r="BB21" i="6" s="1"/>
  <c r="BA23" i="6"/>
  <c r="BB22" i="6" s="1"/>
  <c r="BA25" i="6"/>
  <c r="BB24" i="6" s="1"/>
  <c r="BA27" i="6"/>
  <c r="BB26" i="6" s="1"/>
  <c r="BA29" i="6"/>
  <c r="BB28" i="6" s="1"/>
  <c r="BA30" i="6"/>
  <c r="BB29" i="6" s="1"/>
  <c r="BA32" i="6"/>
  <c r="BB31" i="6" s="1"/>
  <c r="BA18" i="6"/>
  <c r="BB17" i="6" s="1"/>
  <c r="BA31" i="6"/>
  <c r="BB30" i="6" s="1"/>
  <c r="BC10" i="6"/>
  <c r="BC12" i="6"/>
  <c r="BD11" i="6" s="1"/>
  <c r="BC14" i="6"/>
  <c r="BD13" i="6" s="1"/>
  <c r="BC16" i="6"/>
  <c r="BD15" i="6" s="1"/>
  <c r="BC11" i="6"/>
  <c r="BD10" i="6" s="1"/>
  <c r="BC13" i="6"/>
  <c r="BD12" i="6" s="1"/>
  <c r="BC15" i="6"/>
  <c r="BD14" i="6" s="1"/>
  <c r="BC17" i="6"/>
  <c r="BD16" i="6" s="1"/>
  <c r="BC18" i="6"/>
  <c r="BD17" i="6" s="1"/>
  <c r="BC20" i="6"/>
  <c r="BD19" i="6" s="1"/>
  <c r="BC22" i="6"/>
  <c r="BD21" i="6" s="1"/>
  <c r="BC23" i="6"/>
  <c r="BD22" i="6" s="1"/>
  <c r="BC25" i="6"/>
  <c r="BD24" i="6" s="1"/>
  <c r="BC27" i="6"/>
  <c r="BD26" i="6" s="1"/>
  <c r="BC19" i="6"/>
  <c r="BD18" i="6" s="1"/>
  <c r="BC24" i="6"/>
  <c r="BD23" i="6" s="1"/>
  <c r="BC26" i="6"/>
  <c r="BD25" i="6" s="1"/>
  <c r="BC28" i="6"/>
  <c r="BD27" i="6" s="1"/>
  <c r="BC31" i="6"/>
  <c r="BD30" i="6" s="1"/>
  <c r="BC29" i="6"/>
  <c r="BD28" i="6" s="1"/>
  <c r="BC21" i="6"/>
  <c r="BD20" i="6" s="1"/>
  <c r="BC30" i="6"/>
  <c r="BD29" i="6" s="1"/>
  <c r="BC32" i="6"/>
  <c r="BD31" i="6" s="1"/>
  <c r="AU10" i="6"/>
  <c r="AU12" i="6"/>
  <c r="AV11" i="6" s="1"/>
  <c r="AU14" i="6"/>
  <c r="AV13" i="6" s="1"/>
  <c r="AU16" i="6"/>
  <c r="AV15" i="6" s="1"/>
  <c r="AU11" i="6"/>
  <c r="AV10" i="6" s="1"/>
  <c r="AU13" i="6"/>
  <c r="AV12" i="6" s="1"/>
  <c r="AU15" i="6"/>
  <c r="AV14" i="6" s="1"/>
  <c r="AU17" i="6"/>
  <c r="AV16" i="6" s="1"/>
  <c r="AU18" i="6"/>
  <c r="AV17" i="6" s="1"/>
  <c r="AU20" i="6"/>
  <c r="AV19" i="6" s="1"/>
  <c r="AU22" i="6"/>
  <c r="AV21" i="6" s="1"/>
  <c r="AU19" i="6"/>
  <c r="AV18" i="6" s="1"/>
  <c r="AU25" i="6"/>
  <c r="AV24" i="6" s="1"/>
  <c r="AU27" i="6"/>
  <c r="AV26" i="6" s="1"/>
  <c r="AU29" i="6"/>
  <c r="AV28" i="6" s="1"/>
  <c r="AU21" i="6"/>
  <c r="AV20" i="6" s="1"/>
  <c r="AU23" i="6"/>
  <c r="AV22" i="6" s="1"/>
  <c r="AU24" i="6"/>
  <c r="AV23" i="6" s="1"/>
  <c r="AU26" i="6"/>
  <c r="AV25" i="6" s="1"/>
  <c r="AU28" i="6"/>
  <c r="AV27" i="6" s="1"/>
  <c r="AU31" i="6"/>
  <c r="AV30" i="6" s="1"/>
  <c r="AU30" i="6"/>
  <c r="AV29" i="6" s="1"/>
  <c r="AU32" i="6"/>
  <c r="AV31" i="6" s="1"/>
  <c r="BQ11" i="6"/>
  <c r="BR10" i="6" s="1"/>
  <c r="BQ13" i="6"/>
  <c r="BR12" i="6" s="1"/>
  <c r="BQ15" i="6"/>
  <c r="BR14" i="6" s="1"/>
  <c r="BQ10" i="6"/>
  <c r="BQ12" i="6"/>
  <c r="BR11" i="6" s="1"/>
  <c r="BQ14" i="6"/>
  <c r="BR13" i="6" s="1"/>
  <c r="BQ16" i="6"/>
  <c r="BR15" i="6" s="1"/>
  <c r="BQ19" i="6"/>
  <c r="BR18" i="6" s="1"/>
  <c r="BQ21" i="6"/>
  <c r="BR20" i="6" s="1"/>
  <c r="BQ20" i="6"/>
  <c r="BR19" i="6" s="1"/>
  <c r="BQ24" i="6"/>
  <c r="BR23" i="6" s="1"/>
  <c r="BQ26" i="6"/>
  <c r="BR25" i="6" s="1"/>
  <c r="BQ28" i="6"/>
  <c r="BR27" i="6" s="1"/>
  <c r="BQ17" i="6"/>
  <c r="BR16" i="6" s="1"/>
  <c r="BQ22" i="6"/>
  <c r="BR21" i="6" s="1"/>
  <c r="BQ23" i="6"/>
  <c r="BR22" i="6" s="1"/>
  <c r="BQ25" i="6"/>
  <c r="BR24" i="6" s="1"/>
  <c r="BQ27" i="6"/>
  <c r="BR26" i="6" s="1"/>
  <c r="BQ30" i="6"/>
  <c r="BR29" i="6" s="1"/>
  <c r="BQ32" i="6"/>
  <c r="BR31" i="6" s="1"/>
  <c r="BQ18" i="6"/>
  <c r="BR17" i="6" s="1"/>
  <c r="BQ29" i="6"/>
  <c r="BR28" i="6" s="1"/>
  <c r="BQ31" i="6"/>
  <c r="BR30" i="6" s="1"/>
  <c r="AK11" i="6"/>
  <c r="AL10" i="6" s="1"/>
  <c r="AK13" i="6"/>
  <c r="AL12" i="6" s="1"/>
  <c r="AK15" i="6"/>
  <c r="AL14" i="6" s="1"/>
  <c r="AK17" i="6"/>
  <c r="AL16" i="6" s="1"/>
  <c r="AK10" i="6"/>
  <c r="AK12" i="6"/>
  <c r="AL11" i="6" s="1"/>
  <c r="AK14" i="6"/>
  <c r="AL13" i="6" s="1"/>
  <c r="AK16" i="6"/>
  <c r="AL15" i="6" s="1"/>
  <c r="AK19" i="6"/>
  <c r="AL18" i="6" s="1"/>
  <c r="AK21" i="6"/>
  <c r="AL20" i="6" s="1"/>
  <c r="AK20" i="6"/>
  <c r="AL19" i="6" s="1"/>
  <c r="AK24" i="6"/>
  <c r="AL23" i="6" s="1"/>
  <c r="AK26" i="6"/>
  <c r="AL25" i="6" s="1"/>
  <c r="AK28" i="6"/>
  <c r="AL27" i="6" s="1"/>
  <c r="AK22" i="6"/>
  <c r="AL21" i="6" s="1"/>
  <c r="AK25" i="6"/>
  <c r="AL24" i="6" s="1"/>
  <c r="AK27" i="6"/>
  <c r="AL26" i="6" s="1"/>
  <c r="AK29" i="6"/>
  <c r="AL28" i="6" s="1"/>
  <c r="AK30" i="6"/>
  <c r="AL29" i="6" s="1"/>
  <c r="AK32" i="6"/>
  <c r="AL31" i="6" s="1"/>
  <c r="AK18" i="6"/>
  <c r="AL17" i="6" s="1"/>
  <c r="AK23" i="6"/>
  <c r="AL22" i="6" s="1"/>
  <c r="AK31" i="6"/>
  <c r="AL30" i="6" s="1"/>
  <c r="BK10" i="6"/>
  <c r="BK12" i="6"/>
  <c r="BL11" i="6" s="1"/>
  <c r="BK14" i="6"/>
  <c r="BL13" i="6" s="1"/>
  <c r="BK16" i="6"/>
  <c r="BL15" i="6" s="1"/>
  <c r="BK11" i="6"/>
  <c r="BL10" i="6" s="1"/>
  <c r="BK13" i="6"/>
  <c r="BL12" i="6" s="1"/>
  <c r="BK15" i="6"/>
  <c r="BL14" i="6" s="1"/>
  <c r="BK18" i="6"/>
  <c r="BL17" i="6" s="1"/>
  <c r="BK20" i="6"/>
  <c r="BL19" i="6" s="1"/>
  <c r="BK22" i="6"/>
  <c r="BL21" i="6" s="1"/>
  <c r="BK17" i="6"/>
  <c r="BL16" i="6" s="1"/>
  <c r="BK19" i="6"/>
  <c r="BL18" i="6" s="1"/>
  <c r="BK25" i="6"/>
  <c r="BL24" i="6" s="1"/>
  <c r="BK27" i="6"/>
  <c r="BL26" i="6" s="1"/>
  <c r="BK21" i="6"/>
  <c r="BL20" i="6" s="1"/>
  <c r="BK23" i="6"/>
  <c r="BL22" i="6" s="1"/>
  <c r="BK24" i="6"/>
  <c r="BL23" i="6" s="1"/>
  <c r="BK26" i="6"/>
  <c r="BL25" i="6" s="1"/>
  <c r="BK28" i="6"/>
  <c r="BL27" i="6" s="1"/>
  <c r="BK31" i="6"/>
  <c r="BL30" i="6" s="1"/>
  <c r="BK29" i="6"/>
  <c r="BL28" i="6" s="1"/>
  <c r="BK30" i="6"/>
  <c r="BL29" i="6" s="1"/>
  <c r="BK32" i="6"/>
  <c r="BL31" i="6" s="1"/>
  <c r="BM11" i="6"/>
  <c r="BN10" i="6" s="1"/>
  <c r="BM13" i="6"/>
  <c r="BN12" i="6" s="1"/>
  <c r="BM15" i="6"/>
  <c r="BN14" i="6" s="1"/>
  <c r="BM10" i="6"/>
  <c r="BM12" i="6"/>
  <c r="BN11" i="6" s="1"/>
  <c r="BM14" i="6"/>
  <c r="BN13" i="6" s="1"/>
  <c r="BM16" i="6"/>
  <c r="BN15" i="6" s="1"/>
  <c r="BM17" i="6"/>
  <c r="BN16" i="6" s="1"/>
  <c r="BM19" i="6"/>
  <c r="BN18" i="6" s="1"/>
  <c r="BM21" i="6"/>
  <c r="BN20" i="6" s="1"/>
  <c r="BM22" i="6"/>
  <c r="BN21" i="6" s="1"/>
  <c r="BM24" i="6"/>
  <c r="BN23" i="6" s="1"/>
  <c r="BM26" i="6"/>
  <c r="BN25" i="6" s="1"/>
  <c r="BM28" i="6"/>
  <c r="BN27" i="6" s="1"/>
  <c r="BM18" i="6"/>
  <c r="BN17" i="6" s="1"/>
  <c r="BM25" i="6"/>
  <c r="BN24" i="6" s="1"/>
  <c r="BM27" i="6"/>
  <c r="BN26" i="6" s="1"/>
  <c r="BM20" i="6"/>
  <c r="BN19" i="6" s="1"/>
  <c r="BM23" i="6"/>
  <c r="BN22" i="6" s="1"/>
  <c r="BM29" i="6"/>
  <c r="BN28" i="6" s="1"/>
  <c r="BM30" i="6"/>
  <c r="BN29" i="6" s="1"/>
  <c r="BM32" i="6"/>
  <c r="BN31" i="6" s="1"/>
  <c r="BM31" i="6"/>
  <c r="BN30" i="6" s="1"/>
  <c r="AM10" i="6"/>
  <c r="AM12" i="6"/>
  <c r="AN11" i="6" s="1"/>
  <c r="AM14" i="6"/>
  <c r="AN13" i="6" s="1"/>
  <c r="AM16" i="6"/>
  <c r="AN15" i="6" s="1"/>
  <c r="AM11" i="6"/>
  <c r="AN10" i="6" s="1"/>
  <c r="AM13" i="6"/>
  <c r="AN12" i="6" s="1"/>
  <c r="AM15" i="6"/>
  <c r="AN14" i="6" s="1"/>
  <c r="AM17" i="6"/>
  <c r="AN16" i="6" s="1"/>
  <c r="AM18" i="6"/>
  <c r="AN17" i="6" s="1"/>
  <c r="AM20" i="6"/>
  <c r="AN19" i="6" s="1"/>
  <c r="AM22" i="6"/>
  <c r="AN21" i="6" s="1"/>
  <c r="AM23" i="6"/>
  <c r="AN22" i="6" s="1"/>
  <c r="AM25" i="6"/>
  <c r="AN24" i="6" s="1"/>
  <c r="AM27" i="6"/>
  <c r="AN26" i="6" s="1"/>
  <c r="AM29" i="6"/>
  <c r="AN28" i="6" s="1"/>
  <c r="AM19" i="6"/>
  <c r="AN18" i="6" s="1"/>
  <c r="AM24" i="6"/>
  <c r="AN23" i="6" s="1"/>
  <c r="AM26" i="6"/>
  <c r="AN25" i="6" s="1"/>
  <c r="AM28" i="6"/>
  <c r="AN27" i="6" s="1"/>
  <c r="AM31" i="6"/>
  <c r="AN30" i="6" s="1"/>
  <c r="AM21" i="6"/>
  <c r="AN20" i="6" s="1"/>
  <c r="AM30" i="6"/>
  <c r="AN29" i="6" s="1"/>
  <c r="AM32" i="6"/>
  <c r="AN31" i="6" s="1"/>
  <c r="BI11" i="6"/>
  <c r="BJ10" i="6" s="1"/>
  <c r="BI13" i="6"/>
  <c r="BJ12" i="6" s="1"/>
  <c r="BI15" i="6"/>
  <c r="BJ14" i="6" s="1"/>
  <c r="BI17" i="6"/>
  <c r="BJ16" i="6" s="1"/>
  <c r="BI10" i="6"/>
  <c r="BI12" i="6"/>
  <c r="BJ11" i="6" s="1"/>
  <c r="BI14" i="6"/>
  <c r="BJ13" i="6" s="1"/>
  <c r="BI16" i="6"/>
  <c r="BJ15" i="6" s="1"/>
  <c r="BI19" i="6"/>
  <c r="BJ18" i="6" s="1"/>
  <c r="BI21" i="6"/>
  <c r="BJ20" i="6" s="1"/>
  <c r="BI23" i="6"/>
  <c r="BJ22" i="6" s="1"/>
  <c r="BI24" i="6"/>
  <c r="BJ23" i="6" s="1"/>
  <c r="BI26" i="6"/>
  <c r="BJ25" i="6" s="1"/>
  <c r="BI28" i="6"/>
  <c r="BJ27" i="6" s="1"/>
  <c r="BI18" i="6"/>
  <c r="BJ17" i="6" s="1"/>
  <c r="BI20" i="6"/>
  <c r="BJ19" i="6" s="1"/>
  <c r="BI25" i="6"/>
  <c r="BJ24" i="6" s="1"/>
  <c r="BI27" i="6"/>
  <c r="BJ26" i="6" s="1"/>
  <c r="BI30" i="6"/>
  <c r="BJ29" i="6" s="1"/>
  <c r="BI32" i="6"/>
  <c r="BJ31" i="6" s="1"/>
  <c r="BI22" i="6"/>
  <c r="BJ21" i="6" s="1"/>
  <c r="BI29" i="6"/>
  <c r="BJ28" i="6" s="1"/>
  <c r="BI31" i="6"/>
  <c r="BJ30" i="6" s="1"/>
  <c r="AO11" i="6"/>
  <c r="AP10" i="6" s="1"/>
  <c r="AO13" i="6"/>
  <c r="AP12" i="6" s="1"/>
  <c r="AO15" i="6"/>
  <c r="AP14" i="6" s="1"/>
  <c r="AO17" i="6"/>
  <c r="AP16" i="6" s="1"/>
  <c r="AO10" i="6"/>
  <c r="AO12" i="6"/>
  <c r="AP11" i="6" s="1"/>
  <c r="AO14" i="6"/>
  <c r="AP13" i="6" s="1"/>
  <c r="AO16" i="6"/>
  <c r="AP15" i="6" s="1"/>
  <c r="AO19" i="6"/>
  <c r="AP18" i="6" s="1"/>
  <c r="AO21" i="6"/>
  <c r="AP20" i="6" s="1"/>
  <c r="AO18" i="6"/>
  <c r="AP17" i="6" s="1"/>
  <c r="AO24" i="6"/>
  <c r="AP23" i="6" s="1"/>
  <c r="AO26" i="6"/>
  <c r="AP25" i="6" s="1"/>
  <c r="AO28" i="6"/>
  <c r="AP27" i="6" s="1"/>
  <c r="AO20" i="6"/>
  <c r="AP19" i="6" s="1"/>
  <c r="AO23" i="6"/>
  <c r="AP22" i="6" s="1"/>
  <c r="AO22" i="6"/>
  <c r="AP21" i="6" s="1"/>
  <c r="AO25" i="6"/>
  <c r="AP24" i="6" s="1"/>
  <c r="AO27" i="6"/>
  <c r="AP26" i="6" s="1"/>
  <c r="AO29" i="6"/>
  <c r="AP28" i="6" s="1"/>
  <c r="AO30" i="6"/>
  <c r="AP29" i="6" s="1"/>
  <c r="AO32" i="6"/>
  <c r="AP31" i="6" s="1"/>
  <c r="AO31" i="6"/>
  <c r="AP30" i="6" s="1"/>
  <c r="BE11" i="6"/>
  <c r="BF10" i="6" s="1"/>
  <c r="BE13" i="6"/>
  <c r="BF12" i="6" s="1"/>
  <c r="BE15" i="6"/>
  <c r="BF14" i="6" s="1"/>
  <c r="BE17" i="6"/>
  <c r="BF16" i="6" s="1"/>
  <c r="BE10" i="6"/>
  <c r="BE12" i="6"/>
  <c r="BF11" i="6" s="1"/>
  <c r="BE14" i="6"/>
  <c r="BF13" i="6" s="1"/>
  <c r="BE16" i="6"/>
  <c r="BF15" i="6" s="1"/>
  <c r="BE19" i="6"/>
  <c r="BF18" i="6" s="1"/>
  <c r="BE21" i="6"/>
  <c r="BF20" i="6" s="1"/>
  <c r="BE18" i="6"/>
  <c r="BF17" i="6" s="1"/>
  <c r="BE24" i="6"/>
  <c r="BF23" i="6" s="1"/>
  <c r="BE26" i="6"/>
  <c r="BF25" i="6" s="1"/>
  <c r="BE28" i="6"/>
  <c r="BF27" i="6" s="1"/>
  <c r="BE20" i="6"/>
  <c r="BF19" i="6" s="1"/>
  <c r="BE23" i="6"/>
  <c r="BF22" i="6" s="1"/>
  <c r="BE22" i="6"/>
  <c r="BF21" i="6" s="1"/>
  <c r="BE25" i="6"/>
  <c r="BF24" i="6" s="1"/>
  <c r="BE27" i="6"/>
  <c r="BF26" i="6" s="1"/>
  <c r="BE30" i="6"/>
  <c r="BF29" i="6" s="1"/>
  <c r="BE32" i="6"/>
  <c r="BF31" i="6" s="1"/>
  <c r="BE29" i="6"/>
  <c r="BF28" i="6" s="1"/>
  <c r="BE31" i="6"/>
  <c r="BF30" i="6" s="1"/>
  <c r="BG10" i="6"/>
  <c r="BG12" i="6"/>
  <c r="BH11" i="6" s="1"/>
  <c r="BG14" i="6"/>
  <c r="BH13" i="6" s="1"/>
  <c r="BG16" i="6"/>
  <c r="BH15" i="6" s="1"/>
  <c r="BG11" i="6"/>
  <c r="BH10" i="6" s="1"/>
  <c r="BG13" i="6"/>
  <c r="BH12" i="6" s="1"/>
  <c r="BG15" i="6"/>
  <c r="BH14" i="6" s="1"/>
  <c r="BG17" i="6"/>
  <c r="BH16" i="6" s="1"/>
  <c r="BG18" i="6"/>
  <c r="BH17" i="6" s="1"/>
  <c r="BG20" i="6"/>
  <c r="BH19" i="6" s="1"/>
  <c r="BG22" i="6"/>
  <c r="BH21" i="6" s="1"/>
  <c r="BG21" i="6"/>
  <c r="BH20" i="6" s="1"/>
  <c r="BG25" i="6"/>
  <c r="BH24" i="6" s="1"/>
  <c r="BG27" i="6"/>
  <c r="BH26" i="6" s="1"/>
  <c r="BG24" i="6"/>
  <c r="BH23" i="6" s="1"/>
  <c r="BG26" i="6"/>
  <c r="BH25" i="6" s="1"/>
  <c r="BG28" i="6"/>
  <c r="BH27" i="6" s="1"/>
  <c r="BG29" i="6"/>
  <c r="BH28" i="6" s="1"/>
  <c r="BG31" i="6"/>
  <c r="BH30" i="6" s="1"/>
  <c r="BG23" i="6"/>
  <c r="BH22" i="6" s="1"/>
  <c r="BG19" i="6"/>
  <c r="BH18" i="6" s="1"/>
  <c r="BG30" i="6"/>
  <c r="BH29" i="6" s="1"/>
  <c r="BG32" i="6"/>
  <c r="BH31" i="6" s="1"/>
  <c r="AW11" i="6"/>
  <c r="AX10" i="6" s="1"/>
  <c r="AW13" i="6"/>
  <c r="AX12" i="6" s="1"/>
  <c r="AW15" i="6"/>
  <c r="AX14" i="6" s="1"/>
  <c r="AW17" i="6"/>
  <c r="AX16" i="6" s="1"/>
  <c r="AW10" i="6"/>
  <c r="AW12" i="6"/>
  <c r="AX11" i="6" s="1"/>
  <c r="AW14" i="6"/>
  <c r="AX13" i="6" s="1"/>
  <c r="AW16" i="6"/>
  <c r="AX15" i="6" s="1"/>
  <c r="AW19" i="6"/>
  <c r="AX18" i="6" s="1"/>
  <c r="AW21" i="6"/>
  <c r="AX20" i="6" s="1"/>
  <c r="AW22" i="6"/>
  <c r="AX21" i="6" s="1"/>
  <c r="AW24" i="6"/>
  <c r="AX23" i="6" s="1"/>
  <c r="AW26" i="6"/>
  <c r="AX25" i="6" s="1"/>
  <c r="AW28" i="6"/>
  <c r="AX27" i="6" s="1"/>
  <c r="AW18" i="6"/>
  <c r="AX17" i="6" s="1"/>
  <c r="AW25" i="6"/>
  <c r="AX24" i="6" s="1"/>
  <c r="AW27" i="6"/>
  <c r="AX26" i="6" s="1"/>
  <c r="AW29" i="6"/>
  <c r="AX28" i="6" s="1"/>
  <c r="AW30" i="6"/>
  <c r="AX29" i="6" s="1"/>
  <c r="AW32" i="6"/>
  <c r="AX31" i="6" s="1"/>
  <c r="AW23" i="6"/>
  <c r="AX22" i="6" s="1"/>
  <c r="AW20" i="6"/>
  <c r="AX19" i="6" s="1"/>
  <c r="AW31" i="6"/>
  <c r="AX30" i="6" s="1"/>
  <c r="BS10" i="6"/>
  <c r="BS12" i="6"/>
  <c r="BT11" i="6" s="1"/>
  <c r="BS14" i="6"/>
  <c r="BT13" i="6" s="1"/>
  <c r="BS16" i="6"/>
  <c r="BT15" i="6" s="1"/>
  <c r="BS11" i="6"/>
  <c r="BT10" i="6" s="1"/>
  <c r="BS13" i="6"/>
  <c r="BT12" i="6" s="1"/>
  <c r="BS15" i="6"/>
  <c r="BT14" i="6" s="1"/>
  <c r="BS17" i="6"/>
  <c r="BT16" i="6" s="1"/>
  <c r="BS18" i="6"/>
  <c r="BT17" i="6" s="1"/>
  <c r="BS20" i="6"/>
  <c r="BT19" i="6" s="1"/>
  <c r="BS23" i="6"/>
  <c r="BT22" i="6" s="1"/>
  <c r="BS25" i="6"/>
  <c r="BT24" i="6" s="1"/>
  <c r="BS27" i="6"/>
  <c r="BT26" i="6" s="1"/>
  <c r="BS19" i="6"/>
  <c r="BT18" i="6" s="1"/>
  <c r="BS24" i="6"/>
  <c r="BT23" i="6" s="1"/>
  <c r="BS26" i="6"/>
  <c r="BT25" i="6" s="1"/>
  <c r="BS28" i="6"/>
  <c r="BT27" i="6" s="1"/>
  <c r="BS31" i="6"/>
  <c r="BT30" i="6" s="1"/>
  <c r="BS21" i="6"/>
  <c r="BT20" i="6" s="1"/>
  <c r="BS29" i="6"/>
  <c r="BT28" i="6" s="1"/>
  <c r="BS22" i="6"/>
  <c r="BT21" i="6" s="1"/>
  <c r="BS30" i="6"/>
  <c r="BT29" i="6" s="1"/>
  <c r="BS32" i="6"/>
  <c r="BT31" i="6" s="1"/>
  <c r="AS37" i="6"/>
  <c r="AS9" i="6"/>
  <c r="AS38" i="6"/>
  <c r="AS4" i="6"/>
  <c r="AS39" i="6"/>
  <c r="AS33" i="6"/>
  <c r="AT32" i="6" s="1"/>
  <c r="BI37" i="6"/>
  <c r="BI4" i="6"/>
  <c r="BI33" i="6"/>
  <c r="BJ32" i="6" s="1"/>
  <c r="BI38" i="6"/>
  <c r="BI39" i="6"/>
  <c r="BI9" i="6"/>
  <c r="BO39" i="6"/>
  <c r="BO9" i="6"/>
  <c r="BO38" i="6"/>
  <c r="BO33" i="6"/>
  <c r="BP32" i="6" s="1"/>
  <c r="BO4" i="6"/>
  <c r="BO37" i="6"/>
  <c r="BA37" i="6"/>
  <c r="BA38" i="6"/>
  <c r="BA4" i="6"/>
  <c r="BA39" i="6"/>
  <c r="BA9" i="6"/>
  <c r="BA33" i="6"/>
  <c r="BB32" i="6" s="1"/>
  <c r="BC9" i="6"/>
  <c r="BC38" i="6"/>
  <c r="BC39" i="6"/>
  <c r="BC4" i="6"/>
  <c r="BC37" i="6"/>
  <c r="BC33" i="6"/>
  <c r="BD32" i="6" s="1"/>
  <c r="AU9" i="6"/>
  <c r="AU38" i="6"/>
  <c r="AU33" i="6"/>
  <c r="AV32" i="6" s="1"/>
  <c r="AU39" i="6"/>
  <c r="AU4" i="6"/>
  <c r="AU37" i="6"/>
  <c r="BQ37" i="6"/>
  <c r="BQ33" i="6"/>
  <c r="BR32" i="6" s="1"/>
  <c r="BQ4" i="6"/>
  <c r="BQ9" i="6"/>
  <c r="BQ38" i="6"/>
  <c r="BQ39" i="6"/>
  <c r="BE37" i="6"/>
  <c r="BE4" i="6"/>
  <c r="BE9" i="6"/>
  <c r="BE38" i="6"/>
  <c r="BE33" i="6"/>
  <c r="BF32" i="6" s="1"/>
  <c r="BE39" i="6"/>
  <c r="BG39" i="6"/>
  <c r="BG4" i="6"/>
  <c r="BG33" i="6"/>
  <c r="BH32" i="6" s="1"/>
  <c r="BG9" i="6"/>
  <c r="BG38" i="6"/>
  <c r="BG37" i="6"/>
  <c r="AW37" i="6"/>
  <c r="AW38" i="6"/>
  <c r="AW9" i="6"/>
  <c r="AW4" i="6"/>
  <c r="AW33" i="6"/>
  <c r="AX32" i="6" s="1"/>
  <c r="AW39" i="6"/>
  <c r="BS9" i="6"/>
  <c r="BS37" i="6"/>
  <c r="BS39" i="6"/>
  <c r="BS33" i="6"/>
  <c r="BT32" i="6" s="1"/>
  <c r="BS38" i="6"/>
  <c r="BS4" i="6"/>
  <c r="AY33" i="6"/>
  <c r="AZ32" i="6" s="1"/>
  <c r="AY37" i="6"/>
  <c r="AY38" i="6"/>
  <c r="AY9" i="6"/>
  <c r="AY39" i="6"/>
  <c r="AY4" i="6"/>
  <c r="BK9" i="6"/>
  <c r="BK38" i="6"/>
  <c r="BK4" i="6"/>
  <c r="BK39" i="6"/>
  <c r="BK37" i="6"/>
  <c r="BK33" i="6"/>
  <c r="BL32" i="6" s="1"/>
  <c r="BM39" i="6"/>
  <c r="BM33" i="6"/>
  <c r="BN32" i="6" s="1"/>
  <c r="BM38" i="6"/>
  <c r="BM4" i="6"/>
  <c r="BM9" i="6"/>
  <c r="BM37" i="6"/>
  <c r="E2" i="10"/>
  <c r="AE5" i="6"/>
  <c r="AQ9" i="6"/>
  <c r="AQ39" i="6"/>
  <c r="AQ4" i="6"/>
  <c r="AQ37" i="6"/>
  <c r="AQ33" i="6"/>
  <c r="AR32" i="6" s="1"/>
  <c r="AQ38" i="6"/>
  <c r="AK38" i="6"/>
  <c r="AK4" i="6"/>
  <c r="AK9" i="6"/>
  <c r="AK39" i="6"/>
  <c r="AK37" i="6"/>
  <c r="AK33" i="6"/>
  <c r="AL32" i="6" s="1"/>
  <c r="AO9" i="6"/>
  <c r="AO37" i="6"/>
  <c r="AO38" i="6"/>
  <c r="AO33" i="6"/>
  <c r="AP32" i="6" s="1"/>
  <c r="AO39" i="6"/>
  <c r="AO4" i="6"/>
  <c r="AI9" i="6"/>
  <c r="AI39" i="6"/>
  <c r="AI33" i="6"/>
  <c r="AJ32" i="6" s="1"/>
  <c r="AI37" i="6"/>
  <c r="AI4" i="6"/>
  <c r="AI38" i="6"/>
  <c r="AM39" i="6"/>
  <c r="AM4" i="6"/>
  <c r="AM9" i="6"/>
  <c r="AM33" i="6"/>
  <c r="AN32" i="6" s="1"/>
  <c r="AM37" i="6"/>
  <c r="AM38" i="6"/>
  <c r="AG9" i="6"/>
  <c r="AG33" i="6"/>
  <c r="AH32" i="6" s="1"/>
  <c r="AG37" i="6"/>
  <c r="AG38" i="6"/>
  <c r="AG39" i="6"/>
  <c r="AG4" i="6"/>
  <c r="O6" i="13" l="1"/>
  <c r="E5" i="13"/>
  <c r="F5" i="13" s="1"/>
  <c r="O4" i="13"/>
  <c r="E3" i="13"/>
  <c r="F3" i="13" s="1"/>
  <c r="O2" i="13"/>
  <c r="N5" i="13"/>
  <c r="H4" i="13"/>
  <c r="H2" i="13"/>
  <c r="N6" i="13"/>
  <c r="J6" i="13"/>
  <c r="L5" i="13"/>
  <c r="H5" i="13"/>
  <c r="N4" i="13"/>
  <c r="J4" i="13"/>
  <c r="L3" i="13"/>
  <c r="H3" i="13"/>
  <c r="N2" i="13"/>
  <c r="J2" i="13"/>
  <c r="L4" i="13"/>
  <c r="J3" i="13"/>
  <c r="E6" i="13"/>
  <c r="F6" i="13" s="1"/>
  <c r="O5" i="13"/>
  <c r="E4" i="13"/>
  <c r="F4" i="13" s="1"/>
  <c r="O3" i="13"/>
  <c r="E2" i="13"/>
  <c r="F2" i="13" s="1"/>
  <c r="L6" i="13"/>
  <c r="H6" i="13"/>
  <c r="J5" i="13"/>
  <c r="N3" i="13"/>
  <c r="L2" i="13"/>
  <c r="AE10" i="6"/>
  <c r="AE12" i="6"/>
  <c r="AF11" i="6" s="1"/>
  <c r="AE14" i="6"/>
  <c r="AF13" i="6" s="1"/>
  <c r="AE16" i="6"/>
  <c r="AF15" i="6" s="1"/>
  <c r="AE11" i="6"/>
  <c r="AF10" i="6" s="1"/>
  <c r="AE13" i="6"/>
  <c r="AF12" i="6" s="1"/>
  <c r="AE15" i="6"/>
  <c r="AF14" i="6" s="1"/>
  <c r="AE17" i="6"/>
  <c r="AF16" i="6" s="1"/>
  <c r="AE20" i="6"/>
  <c r="AF19" i="6" s="1"/>
  <c r="AE22" i="6"/>
  <c r="AF21" i="6" s="1"/>
  <c r="AE18" i="6"/>
  <c r="AF17" i="6" s="1"/>
  <c r="AE19" i="6"/>
  <c r="AE23" i="6"/>
  <c r="AF22" i="6" s="1"/>
  <c r="AE25" i="6"/>
  <c r="AF24" i="6" s="1"/>
  <c r="AE27" i="6"/>
  <c r="AF26" i="6" s="1"/>
  <c r="AE29" i="6"/>
  <c r="AF28" i="6" s="1"/>
  <c r="AE21" i="6"/>
  <c r="AF20" i="6" s="1"/>
  <c r="AE24" i="6"/>
  <c r="AF23" i="6" s="1"/>
  <c r="AE26" i="6"/>
  <c r="AF25" i="6" s="1"/>
  <c r="AE28" i="6"/>
  <c r="AF27" i="6" s="1"/>
  <c r="AE31" i="6"/>
  <c r="AF30" i="6" s="1"/>
  <c r="AE30" i="6"/>
  <c r="AF29" i="6" s="1"/>
  <c r="AE32" i="6"/>
  <c r="AF31" i="6" s="1"/>
  <c r="AE37" i="6"/>
  <c r="AE33" i="6"/>
  <c r="E3" i="10"/>
  <c r="AE9" i="6"/>
  <c r="AE39" i="6"/>
  <c r="L39" i="6" s="1"/>
  <c r="AE4" i="6"/>
  <c r="AE38" i="6"/>
  <c r="AF18" i="6" l="1"/>
  <c r="L19" i="6"/>
  <c r="N33" i="6"/>
  <c r="AF32" i="6"/>
  <c r="K32" i="6" s="1"/>
  <c r="K33" i="6"/>
  <c r="L33" i="6"/>
  <c r="N39" i="6"/>
  <c r="K39" i="6"/>
  <c r="Q39" i="6" l="1"/>
  <c r="Q33" i="6"/>
  <c r="W33" i="6" s="1"/>
  <c r="Y33" i="6" s="1"/>
  <c r="N32" i="6"/>
  <c r="L32" i="6"/>
  <c r="W39" i="6"/>
  <c r="Y39" i="6" s="1"/>
  <c r="BH38" i="6"/>
  <c r="AV38" i="6"/>
  <c r="BB38" i="6"/>
  <c r="BJ38" i="6"/>
  <c r="BT38" i="6"/>
  <c r="AX38" i="6"/>
  <c r="AT38" i="6"/>
  <c r="BN38" i="6"/>
  <c r="BR38" i="6"/>
  <c r="AZ38" i="6"/>
  <c r="BL38" i="6"/>
  <c r="BF38" i="6"/>
  <c r="BD38" i="6"/>
  <c r="BP38" i="6"/>
  <c r="AH38" i="6"/>
  <c r="AR38" i="6"/>
  <c r="AL38" i="6"/>
  <c r="AN38" i="6"/>
  <c r="AJ38" i="6"/>
  <c r="AP38" i="6"/>
  <c r="AF38" i="6"/>
  <c r="Q32" i="6" l="1"/>
  <c r="W32" i="6" s="1"/>
  <c r="Y32" i="6" s="1"/>
  <c r="AA39" i="6"/>
  <c r="AC39" i="6" s="1"/>
  <c r="AA33" i="6"/>
  <c r="AC33" i="6" s="1"/>
  <c r="S39" i="6"/>
  <c r="K31" i="6"/>
  <c r="N38" i="6"/>
  <c r="L38" i="6"/>
  <c r="L31" i="6"/>
  <c r="S33" i="6"/>
  <c r="K38" i="6"/>
  <c r="U39" i="6"/>
  <c r="N31" i="6"/>
  <c r="U33" i="6"/>
  <c r="Q38" i="6" l="1"/>
  <c r="Q31" i="6"/>
  <c r="S32" i="6"/>
  <c r="U32" i="6"/>
  <c r="AA32" i="6"/>
  <c r="AC32" i="6" s="1"/>
  <c r="AR37" i="6" l="1"/>
  <c r="AZ37" i="6"/>
  <c r="BD37" i="6"/>
  <c r="BP37" i="6"/>
  <c r="AV37" i="6"/>
  <c r="BL37" i="6"/>
  <c r="BH37" i="6"/>
  <c r="AX37" i="6"/>
  <c r="BT37" i="6"/>
  <c r="BF37" i="6"/>
  <c r="BB37" i="6"/>
  <c r="BN37" i="6"/>
  <c r="BR37" i="6"/>
  <c r="BJ37" i="6"/>
  <c r="AT37" i="6"/>
  <c r="AL37" i="6"/>
  <c r="AA31" i="6"/>
  <c r="AC31" i="6" s="1"/>
  <c r="W31" i="6"/>
  <c r="Y31" i="6" s="1"/>
  <c r="AF37" i="6"/>
  <c r="W38" i="6"/>
  <c r="Y38" i="6" s="1"/>
  <c r="AP37" i="6"/>
  <c r="AA38" i="6"/>
  <c r="AC38" i="6" s="1"/>
  <c r="AJ37" i="6"/>
  <c r="AH37" i="6"/>
  <c r="AN37" i="6"/>
  <c r="U31" i="6" l="1"/>
  <c r="N37" i="6"/>
  <c r="S31" i="6"/>
  <c r="L30" i="6"/>
  <c r="N30" i="6"/>
  <c r="K30" i="6"/>
  <c r="L37" i="6"/>
  <c r="S38" i="6"/>
  <c r="U38" i="6"/>
  <c r="K37" i="6"/>
  <c r="Q30" i="6" l="1"/>
  <c r="Q37" i="6"/>
  <c r="AR36" i="6"/>
  <c r="AN36" i="6"/>
  <c r="AL36" i="6"/>
  <c r="M5" i="13" l="1"/>
  <c r="M3" i="13"/>
  <c r="M6" i="13"/>
  <c r="M4" i="13"/>
  <c r="M2" i="13"/>
  <c r="AP36" i="6"/>
  <c r="BF36" i="6"/>
  <c r="BB36" i="6"/>
  <c r="AX36" i="6"/>
  <c r="AT36" i="6"/>
  <c r="BL36" i="6"/>
  <c r="AZ36" i="6"/>
  <c r="BH36" i="6"/>
  <c r="BN36" i="6"/>
  <c r="BR36" i="6"/>
  <c r="BP36" i="6"/>
  <c r="BJ36" i="6"/>
  <c r="BT36" i="6"/>
  <c r="AV36" i="6"/>
  <c r="BD36" i="6"/>
  <c r="AA37" i="6"/>
  <c r="AC37" i="6" s="1"/>
  <c r="AF36" i="6"/>
  <c r="W37" i="6"/>
  <c r="Y37" i="6" s="1"/>
  <c r="AJ36" i="6"/>
  <c r="AA30" i="6"/>
  <c r="AC30" i="6" s="1"/>
  <c r="W30" i="6"/>
  <c r="Y30" i="6" s="1"/>
  <c r="AH36" i="6"/>
  <c r="G37" i="6"/>
  <c r="AM7" i="6"/>
  <c r="AM3" i="6" s="1"/>
  <c r="AK7" i="6"/>
  <c r="AK3" i="6" s="1"/>
  <c r="AI7" i="6"/>
  <c r="AI3" i="6" s="1"/>
  <c r="AE7" i="6"/>
  <c r="AE3" i="6" s="1"/>
  <c r="AG7" i="6"/>
  <c r="AG3" i="6" s="1"/>
  <c r="Q6" i="6" l="1"/>
  <c r="AS7" i="6"/>
  <c r="AS3" i="6" s="1"/>
  <c r="BI7" i="6"/>
  <c r="BI3" i="6" s="1"/>
  <c r="BA7" i="6"/>
  <c r="BA3" i="6" s="1"/>
  <c r="BM7" i="6"/>
  <c r="BM3" i="6" s="1"/>
  <c r="BK7" i="6"/>
  <c r="BK3" i="6" s="1"/>
  <c r="BS7" i="6"/>
  <c r="BS3" i="6" s="1"/>
  <c r="BO7" i="6"/>
  <c r="BO3" i="6" s="1"/>
  <c r="AW7" i="6"/>
  <c r="AW3" i="6" s="1"/>
  <c r="BC7" i="6"/>
  <c r="BC3" i="6" s="1"/>
  <c r="AY7" i="6"/>
  <c r="AY3" i="6" s="1"/>
  <c r="BG7" i="6"/>
  <c r="BG3" i="6" s="1"/>
  <c r="BE7" i="6"/>
  <c r="BE3" i="6" s="1"/>
  <c r="BQ7" i="6"/>
  <c r="BQ3" i="6" s="1"/>
  <c r="AU7" i="6"/>
  <c r="AU3" i="6" s="1"/>
  <c r="U37" i="6"/>
  <c r="S37" i="6"/>
  <c r="S30" i="6"/>
  <c r="U30" i="6"/>
  <c r="K29" i="6"/>
  <c r="L29" i="6"/>
  <c r="N29" i="6"/>
  <c r="AO7" i="6"/>
  <c r="AO3" i="6" s="1"/>
  <c r="AQ7" i="6"/>
  <c r="AQ3" i="6" s="1"/>
  <c r="F37" i="6"/>
  <c r="Q29" i="6" l="1"/>
  <c r="W29" i="6" s="1"/>
  <c r="Y29" i="6" s="1"/>
  <c r="AA29" i="6" l="1"/>
  <c r="AC29" i="6" s="1"/>
  <c r="L28" i="6"/>
  <c r="K28" i="6"/>
  <c r="U29" i="6"/>
  <c r="N28" i="6"/>
  <c r="S29" i="6"/>
  <c r="Q28" i="6" l="1"/>
  <c r="W28" i="6" s="1"/>
  <c r="Y28" i="6" s="1"/>
  <c r="AA28" i="6" l="1"/>
  <c r="AC28" i="6" s="1"/>
  <c r="S28" i="6"/>
  <c r="L27" i="6"/>
  <c r="M27" i="6"/>
  <c r="O27" i="6"/>
  <c r="U28" i="6"/>
  <c r="K27" i="6"/>
  <c r="Q27" i="6" l="1"/>
  <c r="K4" i="13" s="1"/>
  <c r="N26" i="6"/>
  <c r="L26" i="6"/>
  <c r="K26" i="6"/>
  <c r="K3" i="13" l="1"/>
  <c r="U27" i="6"/>
  <c r="S27" i="6"/>
  <c r="AA27" i="6"/>
  <c r="AC27" i="6" s="1"/>
  <c r="K6" i="13"/>
  <c r="K5" i="13"/>
  <c r="Q26" i="6"/>
  <c r="AA26" i="6" s="1"/>
  <c r="AC26" i="6" s="1"/>
  <c r="F27" i="6"/>
  <c r="K2" i="13"/>
  <c r="W27" i="6"/>
  <c r="Y27" i="6" s="1"/>
  <c r="U26" i="6" l="1"/>
  <c r="S26" i="6"/>
  <c r="W26" i="6"/>
  <c r="Y26" i="6" s="1"/>
  <c r="N25" i="6"/>
  <c r="K25" i="6"/>
  <c r="L25" i="6"/>
  <c r="Q25" i="6" l="1"/>
  <c r="AA25" i="6" s="1"/>
  <c r="AC25" i="6" s="1"/>
  <c r="N24" i="6"/>
  <c r="K24" i="6"/>
  <c r="U25" i="6" l="1"/>
  <c r="W25" i="6"/>
  <c r="Y25" i="6" s="1"/>
  <c r="S25" i="6"/>
  <c r="L24" i="6"/>
  <c r="Q24" i="6" s="1"/>
  <c r="W24" i="6" l="1"/>
  <c r="Y24" i="6" s="1"/>
  <c r="N23" i="6"/>
  <c r="L23" i="6"/>
  <c r="S24" i="6"/>
  <c r="K23" i="6"/>
  <c r="Q23" i="6" l="1"/>
  <c r="W23" i="6" s="1"/>
  <c r="Y23" i="6" s="1"/>
  <c r="AA24" i="6"/>
  <c r="AC24" i="6" s="1"/>
  <c r="U24" i="6"/>
  <c r="AA23" i="6" l="1"/>
  <c r="AC23" i="6" s="1"/>
  <c r="N22" i="6"/>
  <c r="S23" i="6"/>
  <c r="U23" i="6"/>
  <c r="L22" i="6"/>
  <c r="K22" i="6"/>
  <c r="Q22" i="6" l="1"/>
  <c r="U22" i="6" s="1"/>
  <c r="W22" i="6" l="1"/>
  <c r="Y22" i="6" s="1"/>
  <c r="AA22" i="6"/>
  <c r="AC22" i="6" s="1"/>
  <c r="N21" i="6"/>
  <c r="L21" i="6"/>
  <c r="K21" i="6"/>
  <c r="S22" i="6"/>
  <c r="Q21" i="6" l="1"/>
  <c r="W21" i="6" s="1"/>
  <c r="Y21" i="6" s="1"/>
  <c r="L20" i="6"/>
  <c r="AA21" i="6" l="1"/>
  <c r="AC21" i="6" s="1"/>
  <c r="S21" i="6"/>
  <c r="U21" i="6"/>
  <c r="N20" i="6"/>
  <c r="K20" i="6"/>
  <c r="Q20" i="6" l="1"/>
  <c r="W20" i="6" s="1"/>
  <c r="Y20" i="6" s="1"/>
  <c r="S20" i="6" l="1"/>
  <c r="AA20" i="6"/>
  <c r="AC20" i="6" s="1"/>
  <c r="N19" i="6"/>
  <c r="U20" i="6"/>
  <c r="K19" i="6"/>
  <c r="Q19" i="6" l="1"/>
  <c r="S19" i="6" s="1"/>
  <c r="L18" i="6"/>
  <c r="N18" i="6"/>
  <c r="K18" i="6"/>
  <c r="W19" i="6" l="1"/>
  <c r="Y19" i="6" s="1"/>
  <c r="U19" i="6"/>
  <c r="Q18" i="6"/>
  <c r="W18" i="6" s="1"/>
  <c r="Y18" i="6" s="1"/>
  <c r="AA19" i="6"/>
  <c r="AC19" i="6" s="1"/>
  <c r="AA18" i="6" l="1"/>
  <c r="AC18" i="6" s="1"/>
  <c r="N17" i="6"/>
  <c r="L17" i="6"/>
  <c r="S18" i="6"/>
  <c r="K17" i="6"/>
  <c r="U18" i="6"/>
  <c r="Q17" i="6" l="1"/>
  <c r="W17" i="6" s="1"/>
  <c r="Y17" i="6" s="1"/>
  <c r="AA17" i="6" l="1"/>
  <c r="AC17" i="6" s="1"/>
  <c r="U17" i="6"/>
  <c r="S17" i="6"/>
  <c r="N16" i="6"/>
  <c r="L16" i="6"/>
  <c r="K16" i="6"/>
  <c r="Q16" i="6" l="1"/>
  <c r="W16" i="6" s="1"/>
  <c r="Y16" i="6" s="1"/>
  <c r="U16" i="6" l="1"/>
  <c r="AA16" i="6"/>
  <c r="AC16" i="6" s="1"/>
  <c r="K15" i="6"/>
  <c r="M15" i="6"/>
  <c r="O15" i="6"/>
  <c r="L15" i="6"/>
  <c r="S16" i="6"/>
  <c r="Q15" i="6" l="1"/>
  <c r="I3" i="13" s="1"/>
  <c r="K14" i="6"/>
  <c r="N14" i="6"/>
  <c r="L14" i="6"/>
  <c r="S15" i="6" l="1"/>
  <c r="W15" i="6"/>
  <c r="Y15" i="6" s="1"/>
  <c r="F15" i="6"/>
  <c r="I4" i="13"/>
  <c r="I2" i="13"/>
  <c r="I5" i="13"/>
  <c r="U15" i="6"/>
  <c r="I6" i="13"/>
  <c r="AA15" i="6"/>
  <c r="AC15" i="6" s="1"/>
  <c r="Q14" i="6"/>
  <c r="AA14" i="6" s="1"/>
  <c r="AC14" i="6" s="1"/>
  <c r="W14" i="6" l="1"/>
  <c r="Y14" i="6" s="1"/>
  <c r="S14" i="6"/>
  <c r="U14" i="6"/>
  <c r="L13" i="6"/>
  <c r="K13" i="6"/>
  <c r="N13" i="6"/>
  <c r="Q13" i="6" l="1"/>
  <c r="AA13" i="6" s="1"/>
  <c r="AC13" i="6" s="1"/>
  <c r="W13" i="6" l="1"/>
  <c r="Y13" i="6" s="1"/>
  <c r="U13" i="6"/>
  <c r="S13" i="6"/>
  <c r="K12" i="6"/>
  <c r="N12" i="6"/>
  <c r="L12" i="6"/>
  <c r="Q12" i="6" l="1"/>
  <c r="AA12" i="6" s="1"/>
  <c r="AC12" i="6" s="1"/>
  <c r="W12" i="6" l="1"/>
  <c r="Y12" i="6" s="1"/>
  <c r="U12" i="6"/>
  <c r="N11" i="6"/>
  <c r="K11" i="6"/>
  <c r="L11" i="6"/>
  <c r="S12" i="6"/>
  <c r="Q11" i="6" l="1"/>
  <c r="AA11" i="6" s="1"/>
  <c r="AC11" i="6" s="1"/>
  <c r="W11" i="6" l="1"/>
  <c r="Y11" i="6" s="1"/>
  <c r="S11" i="6"/>
  <c r="U11" i="6"/>
  <c r="K10" i="6"/>
  <c r="L10" i="6"/>
  <c r="N10" i="6"/>
  <c r="Q10" i="6" l="1"/>
  <c r="W10" i="6" s="1"/>
  <c r="Y10" i="6" s="1"/>
  <c r="BF9" i="6"/>
  <c r="BR9" i="6"/>
  <c r="BT9" i="6"/>
  <c r="BP9" i="6"/>
  <c r="BB9" i="6"/>
  <c r="BN9" i="6"/>
  <c r="BD9" i="6"/>
  <c r="AZ9" i="6"/>
  <c r="BL9" i="6"/>
  <c r="AT9" i="6"/>
  <c r="BH9" i="6"/>
  <c r="AX9" i="6"/>
  <c r="AV9" i="6"/>
  <c r="BJ9" i="6"/>
  <c r="AR9" i="6"/>
  <c r="AN9" i="6"/>
  <c r="AL9" i="6"/>
  <c r="AJ9" i="6"/>
  <c r="AP9" i="6"/>
  <c r="AH9" i="6"/>
  <c r="AF9" i="6"/>
  <c r="AA10" i="6" l="1"/>
  <c r="AC10" i="6" s="1"/>
  <c r="U10" i="6"/>
  <c r="S10" i="6"/>
  <c r="M9" i="6"/>
  <c r="K9" i="6"/>
  <c r="O9" i="6"/>
  <c r="L9" i="6"/>
  <c r="Q9" i="6" l="1"/>
  <c r="G6" i="13" s="1"/>
  <c r="AF8" i="6"/>
  <c r="AX8" i="6"/>
  <c r="BL8" i="6"/>
  <c r="AZ8" i="6"/>
  <c r="BH8" i="6"/>
  <c r="BR8" i="6"/>
  <c r="AT8" i="6"/>
  <c r="BJ8" i="6"/>
  <c r="BB8" i="6"/>
  <c r="BN8" i="6"/>
  <c r="BT8" i="6"/>
  <c r="BF8" i="6"/>
  <c r="AV8" i="6"/>
  <c r="BP8" i="6"/>
  <c r="BD8" i="6"/>
  <c r="AP8" i="6"/>
  <c r="AN8" i="6"/>
  <c r="AJ8" i="6"/>
  <c r="AH8" i="6"/>
  <c r="AL8" i="6"/>
  <c r="AR8" i="6"/>
  <c r="W9" i="6" l="1"/>
  <c r="Y9" i="6" s="1"/>
  <c r="W3" i="6" s="1"/>
  <c r="G5" i="13"/>
  <c r="G2" i="13"/>
  <c r="F9" i="6"/>
  <c r="Q4" i="6" s="1"/>
  <c r="Q7" i="6" s="1"/>
  <c r="G4" i="13"/>
  <c r="AA9" i="6"/>
  <c r="AC9" i="6" s="1"/>
  <c r="AA3" i="6" s="1"/>
  <c r="G3" i="13"/>
  <c r="AE2" i="6"/>
  <c r="W7" i="6"/>
  <c r="Y7" i="6" s="1"/>
  <c r="U9" i="6"/>
  <c r="S3" i="6" s="1"/>
  <c r="BK2" i="6"/>
  <c r="S9" i="6"/>
  <c r="AA7" i="6" l="1"/>
  <c r="AC7" i="6" s="1"/>
  <c r="D6" i="13"/>
  <c r="D5" i="13"/>
  <c r="D3" i="13"/>
  <c r="D2" i="13"/>
  <c r="D4" i="13"/>
  <c r="S7" i="6"/>
  <c r="U7" i="6" s="1"/>
  <c r="AI2" i="6"/>
  <c r="BO2" i="6"/>
  <c r="AG2" i="6"/>
  <c r="BG2" i="6"/>
  <c r="BI2" i="6"/>
  <c r="BQ2" i="6"/>
  <c r="AU2" i="6"/>
  <c r="BA2" i="6"/>
  <c r="BE2" i="6"/>
  <c r="AM2" i="6"/>
  <c r="AS2" i="6"/>
  <c r="AO2" i="6"/>
  <c r="AW2" i="6"/>
  <c r="AQ2" i="6"/>
  <c r="BS2" i="6"/>
  <c r="AK2" i="6"/>
  <c r="BM2" i="6"/>
  <c r="AY2" i="6"/>
  <c r="BC2" i="6"/>
  <c r="K2" i="6" l="1" a="1"/>
  <c r="K2" i="6" s="1"/>
  <c r="K1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<sst xmlns="http://schemas.openxmlformats.org/spreadsheetml/2006/main" count="256" uniqueCount="98">
  <si>
    <t>Element</t>
  </si>
  <si>
    <t>Score</t>
  </si>
  <si>
    <t>Stacey</t>
  </si>
  <si>
    <t>Lydia</t>
  </si>
  <si>
    <t>Ashley</t>
  </si>
  <si>
    <t>Alex</t>
  </si>
  <si>
    <t>Tim</t>
  </si>
  <si>
    <t>Chanda</t>
  </si>
  <si>
    <t>Amy</t>
  </si>
  <si>
    <t>Teresa</t>
  </si>
  <si>
    <t>Richard</t>
  </si>
  <si>
    <t>Meets</t>
  </si>
  <si>
    <t>Carrisa</t>
  </si>
  <si>
    <t>Brenda</t>
  </si>
  <si>
    <t>Kristin</t>
  </si>
  <si>
    <t>Total</t>
  </si>
  <si>
    <t>QA Team</t>
  </si>
  <si>
    <t>Supervisors</t>
  </si>
  <si>
    <t>Critical</t>
  </si>
  <si>
    <t>Proactively assists with account issues</t>
  </si>
  <si>
    <t>Does Not Meet</t>
  </si>
  <si>
    <t>Same as Group</t>
  </si>
  <si>
    <t>Different Than Group</t>
  </si>
  <si>
    <t>Lizzy</t>
  </si>
  <si>
    <t>Sam</t>
  </si>
  <si>
    <t>N/A</t>
  </si>
  <si>
    <t>Fulfill commitments made to the customer</t>
  </si>
  <si>
    <t>Points Obtained</t>
  </si>
  <si>
    <t>Points Possible</t>
  </si>
  <si>
    <t>Channel</t>
  </si>
  <si>
    <t>Victoria</t>
  </si>
  <si>
    <t>Stuart</t>
  </si>
  <si>
    <t>Talia</t>
  </si>
  <si>
    <t>Aly</t>
  </si>
  <si>
    <t>Chris</t>
  </si>
  <si>
    <t>Angela</t>
  </si>
  <si>
    <t>Name</t>
  </si>
  <si>
    <t>Participate</t>
  </si>
  <si>
    <t>List of Participants</t>
  </si>
  <si>
    <t>Trainers</t>
  </si>
  <si>
    <t>Team</t>
  </si>
  <si>
    <t>Create a Professional and Friendly Interaction</t>
  </si>
  <si>
    <t>Greeting / Closing</t>
  </si>
  <si>
    <t>Friendly / Professional</t>
  </si>
  <si>
    <t>Communicate Clearly</t>
  </si>
  <si>
    <t>Acknowledgement / Express Regret</t>
  </si>
  <si>
    <t>Defusing Skills</t>
  </si>
  <si>
    <t>Ensure a Complete and Accurate Experience</t>
  </si>
  <si>
    <t>Take Ownership / Take All Actions</t>
  </si>
  <si>
    <t>Use Appropriate Resources / Ask Questions</t>
  </si>
  <si>
    <t>Order Accuracy</t>
  </si>
  <si>
    <t>Follow All SOPs, Guidelines and Policies</t>
  </si>
  <si>
    <t>Document Account</t>
  </si>
  <si>
    <t>Feedback / VOC</t>
  </si>
  <si>
    <t>First Call Resolution</t>
  </si>
  <si>
    <t>Provide Accurate/Correct Information</t>
  </si>
  <si>
    <t>Inappropriate Transfer</t>
  </si>
  <si>
    <t>Respect Her Time by Efficiently Guiding the Interaction</t>
  </si>
  <si>
    <t>Delayed Opening / Closing</t>
  </si>
  <si>
    <t>Effectively Guide / Call Control</t>
  </si>
  <si>
    <t>Maintain Focus</t>
  </si>
  <si>
    <t>Navigation</t>
  </si>
  <si>
    <t>Transition From Personal to Business</t>
  </si>
  <si>
    <t>Protect the Customer with Verification and Privacy Practices</t>
  </si>
  <si>
    <t>Verification</t>
  </si>
  <si>
    <t>Privacy Practice / Sharing CC Data</t>
  </si>
  <si>
    <t>Max Points</t>
  </si>
  <si>
    <t>N/A Override</t>
  </si>
  <si>
    <t>T1 Phone</t>
  </si>
  <si>
    <t>T1 Email</t>
  </si>
  <si>
    <t>T1 Chat</t>
  </si>
  <si>
    <t>T1 Social Media</t>
  </si>
  <si>
    <t>Resolutions Phone</t>
  </si>
  <si>
    <t>Resolutions Back Office</t>
  </si>
  <si>
    <t>Be Concise, Not Repetitive</t>
  </si>
  <si>
    <t>c_type</t>
  </si>
  <si>
    <t>s_date</t>
  </si>
  <si>
    <t>qa_analyst</t>
  </si>
  <si>
    <t>group_accuracy</t>
  </si>
  <si>
    <t>PF_group_score</t>
  </si>
  <si>
    <t>PF_specialist_score</t>
  </si>
  <si>
    <t>CA_group_score</t>
  </si>
  <si>
    <t>CA_specialist_score</t>
  </si>
  <si>
    <t>EG_group_score</t>
  </si>
  <si>
    <t>EG_specialist_score</t>
  </si>
  <si>
    <t>V_group_score</t>
  </si>
  <si>
    <t>V_specialist_score</t>
  </si>
  <si>
    <t>win</t>
  </si>
  <si>
    <t>Angela Ehle</t>
  </si>
  <si>
    <t>Ashley Davis</t>
  </si>
  <si>
    <t>Lydia Washington</t>
  </si>
  <si>
    <t>Stacey Few</t>
  </si>
  <si>
    <t>Date</t>
  </si>
  <si>
    <t>specialist_obtained</t>
  </si>
  <si>
    <t>specialist_possible</t>
  </si>
  <si>
    <t>Please select a Channel</t>
  </si>
  <si>
    <t>Roxanne</t>
  </si>
  <si>
    <t>Roxanne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</si>
</sst>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000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sz val="11"/>
      <color rgb="FFDDD9C4"/>
      <name val="Arial"/>
      <family val="2"/>
    </font>
    <font>
      <sz val="10"/>
      <color rgb="FFDDD9C4"/>
      <name val="Arial"/>
      <family val="2"/>
    </font>
    <font>
      <sz val="12"/>
      <color rgb="FFDDD9C4"/>
      <name val="Arial"/>
      <family val="2"/>
    </font>
    <font>
      <b/>
      <sz val="10"/>
      <color rgb="FFDDD9C4"/>
      <name val="Arial"/>
      <family val="2"/>
    </font>
    <font>
      <b/>
      <sz val="10"/>
      <color theme="0"/>
      <name val="Arial"/>
      <family val="2"/>
    </font>
    <font>
      <b/>
      <sz val="10"/>
      <color theme="2" tint="-9.9978637043366805E-2"/>
      <name val="Arial"/>
      <family val="2"/>
    </font>
    <font>
      <sz val="10"/>
      <color theme="1"/>
      <name val="Arial"/>
      <family val="2"/>
    </font>
    <font>
      <sz val="11"/>
      <color theme="2" tint="-0.249977111117893"/>
      <name val="Arial"/>
      <family val="2"/>
    </font>
    <font>
      <b/>
      <sz val="11"/>
      <color theme="2" tint="-9.9978637043366805E-2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2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vertical="center" wrapText="1"/>
    </xf>
    <xf numFmtId="0" fontId="7" fillId="2" borderId="0" xfId="0" applyFont="1" applyFill="1" applyAlignment="1" applyProtection="1">
      <alignment horizontal="center"/>
    </xf>
    <xf numFmtId="0" fontId="9" fillId="2" borderId="0" xfId="0" applyFont="1" applyFill="1" applyProtection="1"/>
    <xf numFmtId="0" fontId="4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10" fillId="2" borderId="0" xfId="0" applyFont="1" applyFill="1" applyProtection="1"/>
    <xf numFmtId="164" fontId="3" fillId="0" borderId="3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2" fillId="2" borderId="0" xfId="0" applyFont="1" applyFill="1" applyProtection="1"/>
    <xf numFmtId="0" fontId="5" fillId="2" borderId="0" xfId="0" applyFont="1" applyFill="1" applyAlignment="1" applyProtection="1">
      <alignment horizontal="right" wrapText="1"/>
    </xf>
    <xf numFmtId="0" fontId="2" fillId="2" borderId="0" xfId="0" applyFont="1" applyFill="1" applyAlignment="1" applyProtection="1">
      <alignment wrapText="1"/>
    </xf>
    <xf numFmtId="0" fontId="8" fillId="0" borderId="3" xfId="0" applyFont="1" applyFill="1" applyBorder="1" applyAlignment="1" applyProtection="1">
      <alignment horizontal="center" vertical="center"/>
    </xf>
    <xf numFmtId="0" fontId="13" fillId="2" borderId="0" xfId="0" applyFont="1" applyFill="1" applyAlignment="1" applyProtection="1">
      <alignment vertical="center" wrapText="1"/>
    </xf>
    <xf numFmtId="0" fontId="13" fillId="2" borderId="0" xfId="0" applyFont="1" applyFill="1" applyProtection="1"/>
    <xf numFmtId="0" fontId="14" fillId="2" borderId="0" xfId="0" applyFont="1" applyFill="1" applyAlignment="1" applyProtection="1">
      <alignment horizontal="center"/>
    </xf>
    <xf numFmtId="0" fontId="6" fillId="3" borderId="3" xfId="0" applyFont="1" applyFill="1" applyBorder="1" applyAlignment="1" applyProtection="1">
      <alignment vertical="center"/>
    </xf>
    <xf numFmtId="0" fontId="13" fillId="2" borderId="0" xfId="0" applyFont="1" applyFill="1" applyAlignment="1" applyProtection="1">
      <alignment horizontal="center"/>
    </xf>
    <xf numFmtId="0" fontId="15" fillId="2" borderId="0" xfId="0" applyFont="1" applyFill="1" applyAlignment="1" applyProtection="1">
      <alignment horizontal="center" wrapText="1"/>
    </xf>
    <xf numFmtId="0" fontId="16" fillId="2" borderId="0" xfId="0" applyFont="1" applyFill="1" applyAlignment="1" applyProtection="1">
      <alignment horizontal="center"/>
    </xf>
    <xf numFmtId="0" fontId="13" fillId="2" borderId="0" xfId="0" applyFont="1" applyFill="1" applyAlignment="1" applyProtection="1">
      <alignment horizontal="center" vertical="center"/>
    </xf>
    <xf numFmtId="0" fontId="8" fillId="3" borderId="3" xfId="0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 applyProtection="1">
      <alignment horizontal="center"/>
    </xf>
    <xf numFmtId="0" fontId="10" fillId="2" borderId="0" xfId="0" applyFont="1" applyFill="1" applyAlignment="1" applyProtection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20" fillId="2" borderId="0" xfId="0" applyFont="1" applyFill="1" applyProtection="1"/>
    <xf numFmtId="0" fontId="21" fillId="2" borderId="0" xfId="0" applyFont="1" applyFill="1" applyAlignment="1" applyProtection="1"/>
    <xf numFmtId="0" fontId="6" fillId="2" borderId="0" xfId="0" applyFont="1" applyFill="1" applyAlignment="1" applyProtection="1">
      <alignment horizontal="center" vertical="center" wrapText="1"/>
    </xf>
    <xf numFmtId="165" fontId="6" fillId="2" borderId="0" xfId="0" applyNumberFormat="1" applyFont="1" applyFill="1" applyAlignment="1" applyProtection="1">
      <alignment horizontal="center" vertical="center" wrapText="1"/>
    </xf>
    <xf numFmtId="0" fontId="6" fillId="2" borderId="0" xfId="0" applyNumberFormat="1" applyFont="1" applyFill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/>
    </xf>
    <xf numFmtId="0" fontId="8" fillId="2" borderId="0" xfId="0" applyFont="1" applyFill="1" applyAlignment="1" applyProtection="1">
      <alignment horizontal="center"/>
      <protection locked="0"/>
    </xf>
    <xf numFmtId="0" fontId="21" fillId="2" borderId="6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 wrapText="1"/>
      <protection locked="0"/>
    </xf>
    <xf numFmtId="10" fontId="3" fillId="4" borderId="3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9" fontId="17" fillId="8" borderId="3" xfId="1" applyFont="1" applyFill="1" applyBorder="1" applyAlignment="1" applyProtection="1">
      <alignment horizontal="center" vertical="center"/>
    </xf>
    <xf numFmtId="9" fontId="6" fillId="6" borderId="3" xfId="1" applyFont="1" applyFill="1" applyBorder="1" applyAlignment="1" applyProtection="1">
      <alignment horizontal="center" vertical="center"/>
    </xf>
    <xf numFmtId="9" fontId="6" fillId="5" borderId="3" xfId="1" applyFont="1" applyFill="1" applyBorder="1" applyAlignment="1" applyProtection="1">
      <alignment horizontal="center" vertical="center"/>
    </xf>
    <xf numFmtId="9" fontId="8" fillId="0" borderId="3" xfId="1" applyFont="1" applyFill="1" applyBorder="1" applyAlignment="1" applyProtection="1">
      <alignment horizontal="center" vertical="center"/>
    </xf>
    <xf numFmtId="0" fontId="4" fillId="2" borderId="0" xfId="0" applyFont="1" applyFill="1" applyAlignment="1"/>
    <xf numFmtId="9" fontId="4" fillId="2" borderId="0" xfId="1" applyFont="1" applyFill="1" applyAlignment="1"/>
    <xf numFmtId="0" fontId="19" fillId="2" borderId="0" xfId="0" applyFont="1" applyFill="1" applyAlignment="1" applyProtection="1"/>
    <xf numFmtId="0" fontId="4" fillId="2" borderId="0" xfId="0" applyFont="1" applyFill="1" applyAlignment="1" applyProtection="1"/>
    <xf numFmtId="0" fontId="4" fillId="2" borderId="0" xfId="0" applyFont="1" applyFill="1" applyAlignment="1" applyProtection="1">
      <alignment wrapText="1"/>
    </xf>
    <xf numFmtId="0" fontId="14" fillId="2" borderId="0" xfId="0" applyFont="1" applyFill="1" applyAlignment="1" applyProtection="1"/>
    <xf numFmtId="9" fontId="19" fillId="2" borderId="0" xfId="1" applyFont="1" applyFill="1" applyAlignment="1" applyProtection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9" fontId="0" fillId="0" borderId="0" xfId="1" applyFont="1" applyBorder="1"/>
    <xf numFmtId="0" fontId="1" fillId="2" borderId="0" xfId="0" applyNumberFormat="1" applyFont="1" applyFill="1" applyAlignment="1" applyProtection="1">
      <alignment vertical="center" wrapText="1"/>
    </xf>
    <xf numFmtId="0" fontId="19" fillId="2" borderId="0" xfId="1" applyNumberFormat="1" applyFont="1" applyFill="1" applyAlignment="1" applyProtection="1"/>
    <xf numFmtId="0" fontId="1" fillId="2" borderId="0" xfId="0" applyNumberFormat="1" applyFont="1" applyFill="1" applyProtection="1"/>
    <xf numFmtId="10" fontId="1" fillId="2" borderId="0" xfId="0" applyNumberFormat="1" applyFont="1" applyFill="1" applyProtection="1"/>
    <xf numFmtId="0" fontId="18" fillId="2" borderId="0" xfId="0" applyFont="1" applyFill="1" applyBorder="1" applyAlignment="1" applyProtection="1">
      <alignment horizontal="center" vertical="center" wrapText="1"/>
    </xf>
    <xf numFmtId="14" fontId="0" fillId="0" borderId="0" xfId="0" applyNumberFormat="1"/>
    <xf numFmtId="10" fontId="0" fillId="0" borderId="0" xfId="0" applyNumberFormat="1"/>
    <xf numFmtId="9" fontId="0" fillId="0" borderId="0" xfId="1" applyFont="1"/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1" applyNumberFormat="1" applyFont="1"/>
    <xf numFmtId="10" fontId="0" fillId="0" borderId="0" xfId="1" applyNumberFormat="1" applyFont="1" applyBorder="1"/>
    <xf numFmtId="0" fontId="18" fillId="2" borderId="0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 applyProtection="1">
      <alignment horizontal="center"/>
    </xf>
    <xf numFmtId="0" fontId="7" fillId="2" borderId="6" xfId="0" applyFont="1" applyFill="1" applyBorder="1" applyAlignment="1" applyProtection="1">
      <alignment horizontal="center" wrapText="1"/>
    </xf>
    <xf numFmtId="0" fontId="7" fillId="2" borderId="0" xfId="0" applyFont="1" applyFill="1" applyAlignment="1" applyProtection="1">
      <alignment horizontal="center" wrapText="1"/>
    </xf>
    <xf numFmtId="0" fontId="7" fillId="2" borderId="5" xfId="0" applyFont="1" applyFill="1" applyBorder="1" applyAlignment="1" applyProtection="1">
      <alignment horizontal="center" wrapText="1"/>
    </xf>
    <xf numFmtId="10" fontId="3" fillId="0" borderId="1" xfId="0" applyNumberFormat="1" applyFont="1" applyFill="1" applyBorder="1" applyAlignment="1" applyProtection="1">
      <alignment horizontal="center" vertical="center"/>
    </xf>
    <xf numFmtId="10" fontId="3" fillId="0" borderId="4" xfId="0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12" fillId="2" borderId="0" xfId="0" applyFont="1" applyFill="1" applyBorder="1" applyAlignment="1" applyProtection="1">
      <alignment horizontal="center" wrapText="1"/>
    </xf>
    <xf numFmtId="0" fontId="12" fillId="2" borderId="5" xfId="0" applyFont="1" applyFill="1" applyBorder="1" applyAlignment="1" applyProtection="1">
      <alignment horizontal="center" wrapText="1"/>
    </xf>
    <xf numFmtId="9" fontId="6" fillId="7" borderId="1" xfId="1" applyFont="1" applyFill="1" applyBorder="1" applyAlignment="1" applyProtection="1">
      <alignment horizontal="center" vertical="center" wrapText="1"/>
    </xf>
    <xf numFmtId="9" fontId="6" fillId="7" borderId="2" xfId="1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</xf>
    <xf numFmtId="9" fontId="6" fillId="6" borderId="1" xfId="1" applyFont="1" applyFill="1" applyBorder="1" applyAlignment="1" applyProtection="1">
      <alignment horizontal="center" vertical="center"/>
    </xf>
    <xf numFmtId="9" fontId="6" fillId="6" borderId="2" xfId="1" applyFont="1" applyFill="1" applyBorder="1" applyAlignment="1" applyProtection="1">
      <alignment horizontal="center" vertical="center"/>
    </xf>
    <xf numFmtId="9" fontId="6" fillId="5" borderId="1" xfId="1" applyFont="1" applyFill="1" applyBorder="1" applyAlignment="1" applyProtection="1">
      <alignment horizontal="center" vertical="center"/>
    </xf>
    <xf numFmtId="9" fontId="6" fillId="5" borderId="2" xfId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32">
    <dxf>
      <font>
        <b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DDD9C4"/>
      <color rgb="FFFFCC66"/>
      <color rgb="FFFFFF99"/>
      <color rgb="FFDDDDDD"/>
      <color rgb="FF969696"/>
      <color rgb="FFFFFFFF"/>
      <color rgb="FFF8F8F8"/>
      <color rgb="FFB2B2B2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le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ngel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shle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Lydi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Roxann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tace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Brend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m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hr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Richard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eres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Kristi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l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arris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hand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i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Lizz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a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tuar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ali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Victo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"/>
  <sheetViews>
    <sheetView tabSelected="1" zoomScale="70" zoomScaleNormal="70" workbookViewId="0">
      <pane xSplit="30" ySplit="7" topLeftCell="AE8" activePane="bottomRight" state="frozen"/>
      <selection activeCell="D1" sqref="D1"/>
      <selection pane="topRight" activeCell="Z1" sqref="Z1"/>
      <selection pane="bottomLeft" activeCell="D8" sqref="D8"/>
      <selection pane="bottomRight" activeCell="AI4" sqref="AI4"/>
    </sheetView>
  </sheetViews>
  <sheetFormatPr defaultColWidth="9.140625" defaultRowHeight="15" outlineLevelCol="1" x14ac:dyDescent="0.2"/>
  <cols>
    <col min="1" max="1" width="6.7109375" style="50" hidden="1" customWidth="1"/>
    <col min="2" max="2" width="14.140625" style="50" hidden="1" customWidth="1"/>
    <col min="3" max="3" width="7.140625" style="50" hidden="1" customWidth="1"/>
    <col min="4" max="4" width="3.7109375" style="50" hidden="1" customWidth="1"/>
    <col min="5" max="5" width="12.140625" style="50" hidden="1" customWidth="1"/>
    <col min="6" max="6" width="6.28515625" style="50" hidden="1" customWidth="1"/>
    <col min="7" max="8" width="10.7109375" style="50" hidden="1" customWidth="1"/>
    <col min="9" max="9" width="8.42578125" style="2" bestFit="1" customWidth="1"/>
    <col min="10" max="10" width="77.5703125" style="14" bestFit="1" customWidth="1"/>
    <col min="11" max="12" width="11.140625" style="26" customWidth="1"/>
    <col min="13" max="14" width="5.5703125" style="26" customWidth="1"/>
    <col min="15" max="15" width="11.140625" style="26" customWidth="1"/>
    <col min="16" max="16" width="2.28515625" style="17" customWidth="1"/>
    <col min="17" max="17" width="22.85546875" style="1" customWidth="1"/>
    <col min="18" max="18" width="1.7109375" style="1" customWidth="1"/>
    <col min="19" max="19" width="12.140625" style="3" customWidth="1"/>
    <col min="20" max="20" width="1.140625" style="3" customWidth="1"/>
    <col min="21" max="21" width="12.140625" style="2" customWidth="1"/>
    <col min="22" max="22" width="2.28515625" style="1" hidden="1" customWidth="1" outlineLevel="1"/>
    <col min="23" max="23" width="12.140625" style="3" hidden="1" customWidth="1" outlineLevel="1"/>
    <col min="24" max="24" width="1.140625" style="3" hidden="1" customWidth="1" outlineLevel="1"/>
    <col min="25" max="25" width="12.140625" style="2" hidden="1" customWidth="1" outlineLevel="1"/>
    <col min="26" max="26" width="2.28515625" style="1" hidden="1" customWidth="1" outlineLevel="1"/>
    <col min="27" max="27" width="12.140625" style="3" hidden="1" customWidth="1" outlineLevel="1"/>
    <col min="28" max="28" width="1.140625" style="3" hidden="1" customWidth="1" outlineLevel="1"/>
    <col min="29" max="29" width="12.140625" style="2" hidden="1" customWidth="1" outlineLevel="1"/>
    <col min="30" max="30" width="2.28515625" style="1" customWidth="1" collapsed="1"/>
    <col min="31" max="31" width="22.85546875" style="1" customWidth="1"/>
    <col min="32" max="32" width="2.28515625" style="1" customWidth="1"/>
    <col min="33" max="33" width="22.85546875" style="1" customWidth="1"/>
    <col min="34" max="34" width="2.28515625" style="1" customWidth="1"/>
    <col min="35" max="35" width="22.85546875" style="1" customWidth="1"/>
    <col min="36" max="36" width="2.28515625" style="1" customWidth="1"/>
    <col min="37" max="37" width="22.85546875" style="1" customWidth="1"/>
    <col min="38" max="38" width="2.28515625" style="1" customWidth="1"/>
    <col min="39" max="39" width="22.85546875" style="1" customWidth="1"/>
    <col min="40" max="40" width="2.28515625" style="1" customWidth="1"/>
    <col min="41" max="41" width="22.85546875" style="1" customWidth="1"/>
    <col min="42" max="42" width="2.28515625" style="1" customWidth="1"/>
    <col min="43" max="43" width="22.85546875" style="1" customWidth="1"/>
    <col min="44" max="44" width="2.28515625" style="1" customWidth="1"/>
    <col min="45" max="45" width="22.85546875" style="1" customWidth="1"/>
    <col min="46" max="46" width="2.28515625" style="1" customWidth="1"/>
    <col min="47" max="47" width="22.85546875" style="1" customWidth="1"/>
    <col min="48" max="48" width="2.28515625" style="1" customWidth="1"/>
    <col min="49" max="49" width="22.85546875" style="1" customWidth="1"/>
    <col min="50" max="50" width="2.28515625" style="1" customWidth="1"/>
    <col min="51" max="51" width="22.85546875" style="1" customWidth="1"/>
    <col min="52" max="52" width="2.28515625" style="1" customWidth="1"/>
    <col min="53" max="53" width="22.85546875" style="1" customWidth="1"/>
    <col min="54" max="54" width="2.28515625" style="1" customWidth="1"/>
    <col min="55" max="55" width="22.85546875" style="1" customWidth="1"/>
    <col min="56" max="56" width="2.28515625" style="1" customWidth="1"/>
    <col min="57" max="57" width="22.85546875" style="1" customWidth="1"/>
    <col min="58" max="58" width="2.28515625" style="1" customWidth="1"/>
    <col min="59" max="59" width="22.85546875" style="1" customWidth="1"/>
    <col min="60" max="60" width="2.28515625" style="1" customWidth="1"/>
    <col min="61" max="61" width="22.85546875" style="1" customWidth="1"/>
    <col min="62" max="62" width="2.28515625" style="1" customWidth="1"/>
    <col min="63" max="63" width="22.85546875" style="1" customWidth="1"/>
    <col min="64" max="64" width="2.28515625" style="1" customWidth="1"/>
    <col min="65" max="65" width="22.85546875" style="1" customWidth="1"/>
    <col min="66" max="66" width="2.28515625" style="1" customWidth="1"/>
    <col min="67" max="67" width="22.85546875" style="1" customWidth="1"/>
    <col min="68" max="68" width="2.28515625" style="1" customWidth="1"/>
    <col min="69" max="69" width="22.85546875" style="1" customWidth="1"/>
    <col min="70" max="70" width="2.28515625" style="1" customWidth="1"/>
    <col min="71" max="71" width="22.85546875" style="1" customWidth="1"/>
    <col min="72" max="72" width="2.28515625" style="1" customWidth="1"/>
    <col min="73" max="16384" width="9.140625" style="1"/>
  </cols>
  <sheetData>
    <row r="1" spans="1:72" ht="15.6" customHeight="1" x14ac:dyDescent="0.2">
      <c r="B1" s="50" t="s">
        <v>95</v>
      </c>
      <c r="K1" s="35" t="str">
        <f ca="1">IF(AND(COUNTIF(AE2:BT2,"Winner!")&lt;5,COUNTIF(AE2:BT2,"Winner!")&gt;0),"Winners","")</f>
        <v/>
      </c>
      <c r="L1" s="35"/>
      <c r="M1" s="35"/>
      <c r="N1" s="35"/>
      <c r="O1" s="90" t="s">
        <v>92</v>
      </c>
      <c r="P1" s="90"/>
      <c r="Q1" s="71"/>
      <c r="S1" s="84" t="s">
        <v>15</v>
      </c>
      <c r="T1" s="84"/>
      <c r="U1" s="84"/>
    </row>
    <row r="2" spans="1:72" x14ac:dyDescent="0.25">
      <c r="J2" s="4"/>
      <c r="K2" s="35" t="str" cm="1">
        <f t="array" aca="1" ref="K2" ca="1">IF(AND(COUNTIF(AE2:BT2,"Winner!")&lt;5,COUNTIF(AE2:BT2,"Winner!")&gt;0),_xlfn._xlws.FILTER(Participants!B2:B22,Participants!A2:A22=Participants!A1),"")</f>
        <v/>
      </c>
      <c r="L2" s="35"/>
      <c r="M2" s="35"/>
      <c r="O2" s="90" t="s">
        <v>29</v>
      </c>
      <c r="P2" s="90"/>
      <c r="Q2" s="57"/>
      <c r="S2" s="85"/>
      <c r="T2" s="85"/>
      <c r="U2" s="85"/>
      <c r="V2" s="12"/>
      <c r="W2" s="77" t="s">
        <v>16</v>
      </c>
      <c r="X2" s="77"/>
      <c r="Y2" s="77"/>
      <c r="Z2" s="12"/>
      <c r="AA2" s="77" t="s">
        <v>17</v>
      </c>
      <c r="AB2" s="77"/>
      <c r="AC2" s="77"/>
      <c r="AE2" s="38" t="str">
        <f ca="1">IF(OR(AE3="-",COUNTA($Q$9:$Q$39)-COUNTIF($Q$9:$Q$39,"")+3&lt;&gt;COUNTA($J$9:$J$39)),"",IF(AE3=MAX($AE$3:$BT$3),"WINNER!",""))</f>
        <v/>
      </c>
      <c r="AF2" s="7"/>
      <c r="AG2" s="38" t="str">
        <f t="shared" ref="AG2" ca="1" si="0">IF(OR(AG3="-",COUNTA($Q$9:$Q$39)-COUNTIF($Q$9:$Q$39,"")+3&lt;&gt;COUNTA($J$9:$J$39)),"",IF(AG3=MAX($AE$3:$BT$3),"WINNER!",""))</f>
        <v/>
      </c>
      <c r="AH2" s="7"/>
      <c r="AI2" s="38" t="str">
        <f t="shared" ref="AI2" ca="1" si="1">IF(OR(AI3="-",COUNTA($Q$9:$Q$39)-COUNTIF($Q$9:$Q$39,"")+3&lt;&gt;COUNTA($J$9:$J$39)),"",IF(AI3=MAX($AE$3:$BT$3),"WINNER!",""))</f>
        <v/>
      </c>
      <c r="AJ2" s="7"/>
      <c r="AK2" s="38" t="str">
        <f t="shared" ref="AK2" ca="1" si="2">IF(OR(AK3="-",COUNTA($Q$9:$Q$39)-COUNTIF($Q$9:$Q$39,"")+3&lt;&gt;COUNTA($J$9:$J$39)),"",IF(AK3=MAX($AE$3:$BT$3),"WINNER!",""))</f>
        <v/>
      </c>
      <c r="AL2" s="7"/>
      <c r="AM2" s="38" t="str">
        <f t="shared" ref="AM2" ca="1" si="3">IF(OR(AM3="-",COUNTA($Q$9:$Q$39)-COUNTIF($Q$9:$Q$39,"")+3&lt;&gt;COUNTA($J$9:$J$39)),"",IF(AM3=MAX($AE$3:$BT$3),"WINNER!",""))</f>
        <v/>
      </c>
      <c r="AN2" s="7"/>
      <c r="AO2" s="38" t="str">
        <f t="shared" ref="AO2" ca="1" si="4">IF(OR(AO3="-",COUNTA($Q$9:$Q$39)-COUNTIF($Q$9:$Q$39,"")+3&lt;&gt;COUNTA($J$9:$J$39)),"",IF(AO3=MAX($AE$3:$BT$3),"WINNER!",""))</f>
        <v/>
      </c>
      <c r="AP2" s="7"/>
      <c r="AQ2" s="38" t="str">
        <f t="shared" ref="AQ2" ca="1" si="5">IF(OR(AQ3="-",COUNTA($Q$9:$Q$39)-COUNTIF($Q$9:$Q$39,"")+3&lt;&gt;COUNTA($J$9:$J$39)),"",IF(AQ3=MAX($AE$3:$BT$3),"WINNER!",""))</f>
        <v/>
      </c>
      <c r="AR2" s="7"/>
      <c r="AS2" s="38" t="str">
        <f t="shared" ref="AS2" ca="1" si="6">IF(OR(AS3="-",COUNTA($Q$9:$Q$39)-COUNTIF($Q$9:$Q$39,"")+3&lt;&gt;COUNTA($J$9:$J$39)),"",IF(AS3=MAX($AE$3:$BT$3),"WINNER!",""))</f>
        <v/>
      </c>
      <c r="AT2" s="7"/>
      <c r="AU2" s="38" t="str">
        <f t="shared" ref="AU2" ca="1" si="7">IF(OR(AU3="-",COUNTA($Q$9:$Q$39)-COUNTIF($Q$9:$Q$39,"")+3&lt;&gt;COUNTA($J$9:$J$39)),"",IF(AU3=MAX($AE$3:$BT$3),"WINNER!",""))</f>
        <v/>
      </c>
      <c r="AV2" s="7"/>
      <c r="AW2" s="38" t="str">
        <f t="shared" ref="AW2" ca="1" si="8">IF(OR(AW3="-",COUNTA($Q$9:$Q$39)-COUNTIF($Q$9:$Q$39,"")+3&lt;&gt;COUNTA($J$9:$J$39)),"",IF(AW3=MAX($AE$3:$BT$3),"WINNER!",""))</f>
        <v/>
      </c>
      <c r="AX2" s="7"/>
      <c r="AY2" s="38" t="str">
        <f t="shared" ref="AY2" ca="1" si="9">IF(OR(AY3="-",COUNTA($Q$9:$Q$39)-COUNTIF($Q$9:$Q$39,"")+3&lt;&gt;COUNTA($J$9:$J$39)),"",IF(AY3=MAX($AE$3:$BT$3),"WINNER!",""))</f>
        <v/>
      </c>
      <c r="AZ2" s="7"/>
      <c r="BA2" s="38" t="str">
        <f t="shared" ref="BA2" ca="1" si="10">IF(OR(BA3="-",COUNTA($Q$9:$Q$39)-COUNTIF($Q$9:$Q$39,"")+3&lt;&gt;COUNTA($J$9:$J$39)),"",IF(BA3=MAX($AE$3:$BT$3),"WINNER!",""))</f>
        <v/>
      </c>
      <c r="BB2" s="7"/>
      <c r="BC2" s="38" t="str">
        <f t="shared" ref="BC2" ca="1" si="11">IF(OR(BC3="-",COUNTA($Q$9:$Q$39)-COUNTIF($Q$9:$Q$39,"")+3&lt;&gt;COUNTA($J$9:$J$39)),"",IF(BC3=MAX($AE$3:$BT$3),"WINNER!",""))</f>
        <v/>
      </c>
      <c r="BD2" s="7"/>
      <c r="BE2" s="38" t="str">
        <f t="shared" ref="BE2" ca="1" si="12">IF(OR(BE3="-",COUNTA($Q$9:$Q$39)-COUNTIF($Q$9:$Q$39,"")+3&lt;&gt;COUNTA($J$9:$J$39)),"",IF(BE3=MAX($AE$3:$BT$3),"WINNER!",""))</f>
        <v/>
      </c>
      <c r="BF2" s="7"/>
      <c r="BG2" s="38" t="str">
        <f t="shared" ref="BG2" ca="1" si="13">IF(OR(BG3="-",COUNTA($Q$9:$Q$39)-COUNTIF($Q$9:$Q$39,"")+3&lt;&gt;COUNTA($J$9:$J$39)),"",IF(BG3=MAX($AE$3:$BT$3),"WINNER!",""))</f>
        <v/>
      </c>
      <c r="BH2" s="7"/>
      <c r="BI2" s="38" t="str">
        <f t="shared" ref="BI2" ca="1" si="14">IF(OR(BI3="-",COUNTA($Q$9:$Q$39)-COUNTIF($Q$9:$Q$39,"")+3&lt;&gt;COUNTA($J$9:$J$39)),"",IF(BI3=MAX($AE$3:$BT$3),"WINNER!",""))</f>
        <v/>
      </c>
      <c r="BJ2" s="7"/>
      <c r="BK2" s="38" t="str">
        <f t="shared" ref="BK2" ca="1" si="15">IF(OR(BK3="-",COUNTA($Q$9:$Q$39)-COUNTIF($Q$9:$Q$39,"")+3&lt;&gt;COUNTA($J$9:$J$39)),"",IF(BK3=MAX($AE$3:$BT$3),"WINNER!",""))</f>
        <v/>
      </c>
      <c r="BL2" s="7"/>
      <c r="BM2" s="38" t="str">
        <f t="shared" ref="BM2" ca="1" si="16">IF(OR(BM3="-",COUNTA($Q$9:$Q$39)-COUNTIF($Q$9:$Q$39,"")+3&lt;&gt;COUNTA($J$9:$J$39)),"",IF(BM3=MAX($AE$3:$BT$3),"WINNER!",""))</f>
        <v/>
      </c>
      <c r="BN2" s="7"/>
      <c r="BO2" s="38" t="str">
        <f t="shared" ref="BO2" ca="1" si="17">IF(OR(BO3="-",COUNTA($Q$9:$Q$39)-COUNTIF($Q$9:$Q$39,"")+3&lt;&gt;COUNTA($J$9:$J$39)),"",IF(BO3=MAX($AE$3:$BT$3),"WINNER!",""))</f>
        <v/>
      </c>
      <c r="BP2" s="7"/>
      <c r="BQ2" s="38" t="str">
        <f t="shared" ref="BQ2" ca="1" si="18">IF(OR(BQ3="-",COUNTA($Q$9:$Q$39)-COUNTIF($Q$9:$Q$39,"")+3&lt;&gt;COUNTA($J$9:$J$39)),"",IF(BQ3=MAX($AE$3:$BT$3),"WINNER!",""))</f>
        <v/>
      </c>
      <c r="BR2" s="7"/>
      <c r="BS2" s="38" t="str">
        <f t="shared" ref="BS2" ca="1" si="19">IF(OR(BS3="-",COUNTA($Q$9:$Q$39)-COUNTIF($Q$9:$Q$39,"")+3&lt;&gt;COUNTA($J$9:$J$39)),"",IF(BS3=MAX($AE$3:$BT$3),"WINNER!",""))</f>
        <v/>
      </c>
      <c r="BT2" s="7"/>
    </row>
    <row r="3" spans="1:72" ht="30" customHeight="1" x14ac:dyDescent="0.2">
      <c r="J3" s="63"/>
      <c r="K3" s="35"/>
      <c r="L3" s="35"/>
      <c r="O3" s="35"/>
      <c r="P3" s="16"/>
      <c r="Q3" s="41" t="s">
        <v>27</v>
      </c>
      <c r="R3" s="4"/>
      <c r="S3" s="81">
        <f ca="1">IFERROR(COUNTIF($U$9:$U$39,0)/COUNTA(J9:J39),"-")</f>
        <v>0</v>
      </c>
      <c r="T3" s="82"/>
      <c r="U3" s="83"/>
      <c r="V3" s="4"/>
      <c r="W3" s="81">
        <f ca="1">IFERROR(COUNTIF($Y$9:$Y$39,0)/COUNTA(J9:J39),"-")</f>
        <v>0</v>
      </c>
      <c r="X3" s="82"/>
      <c r="Y3" s="83"/>
      <c r="Z3" s="4"/>
      <c r="AA3" s="81">
        <f ca="1">IFERROR(COUNTIF($AC$9:$AC$39,0)/COUNTA(J9:J39),"-")</f>
        <v>0</v>
      </c>
      <c r="AB3" s="82"/>
      <c r="AC3" s="83"/>
      <c r="AE3" s="42">
        <f ca="1">IF(AE7="-",0,COUNTIF(AF:AF,"Q")/COUNTA($J9:$J39))</f>
        <v>0</v>
      </c>
      <c r="AG3" s="42">
        <f t="shared" ref="AG3" ca="1" si="20">IF(AG7="-",0,COUNTIF(AH:AH,"Q")/COUNTA($J9:$J39))</f>
        <v>0</v>
      </c>
      <c r="AI3" s="42">
        <f t="shared" ref="AI3" ca="1" si="21">IF(AI7="-",0,COUNTIF(AJ:AJ,"Q")/COUNTA($J9:$J39))</f>
        <v>0</v>
      </c>
      <c r="AK3" s="42">
        <f t="shared" ref="AK3" ca="1" si="22">IF(AK7="-",0,COUNTIF(AL:AL,"Q")/COUNTA($J9:$J39))</f>
        <v>0</v>
      </c>
      <c r="AM3" s="42">
        <f t="shared" ref="AM3" ca="1" si="23">IF(AM7="-",0,COUNTIF(AN:AN,"Q")/COUNTA($J9:$J39))</f>
        <v>0</v>
      </c>
      <c r="AO3" s="42">
        <f t="shared" ref="AO3" ca="1" si="24">IF(AO7="-",0,COUNTIF(AP:AP,"Q")/COUNTA($J9:$J39))</f>
        <v>0</v>
      </c>
      <c r="AQ3" s="42">
        <f t="shared" ref="AQ3" ca="1" si="25">IF(AQ7="-",0,COUNTIF(AR:AR,"Q")/COUNTA($J9:$J39))</f>
        <v>0</v>
      </c>
      <c r="AS3" s="42">
        <f t="shared" ref="AS3" ca="1" si="26">IF(AS7="-",0,COUNTIF(AT:AT,"Q")/COUNTA($J9:$J39))</f>
        <v>0</v>
      </c>
      <c r="AU3" s="42">
        <f t="shared" ref="AU3" ca="1" si="27">IF(AU7="-",0,COUNTIF(AV:AV,"Q")/COUNTA($J9:$J39))</f>
        <v>0</v>
      </c>
      <c r="AW3" s="42">
        <f t="shared" ref="AW3" ca="1" si="28">IF(AW7="-",0,COUNTIF(AX:AX,"Q")/COUNTA($J9:$J39))</f>
        <v>0</v>
      </c>
      <c r="AY3" s="42">
        <f t="shared" ref="AY3" ca="1" si="29">IF(AY7="-",0,COUNTIF(AZ:AZ,"Q")/COUNTA($J9:$J39))</f>
        <v>0</v>
      </c>
      <c r="BA3" s="42">
        <f t="shared" ref="BA3" ca="1" si="30">IF(BA7="-",0,COUNTIF(BB:BB,"Q")/COUNTA($J9:$J39))</f>
        <v>0</v>
      </c>
      <c r="BC3" s="42">
        <f t="shared" ref="BC3" ca="1" si="31">IF(BC7="-",0,COUNTIF(BD:BD,"Q")/COUNTA($J9:$J39))</f>
        <v>0</v>
      </c>
      <c r="BE3" s="42">
        <f t="shared" ref="BE3" ca="1" si="32">IF(BE7="-",0,COUNTIF(BF:BF,"Q")/COUNTA($J9:$J39))</f>
        <v>0</v>
      </c>
      <c r="BG3" s="42">
        <f t="shared" ref="BG3" ca="1" si="33">IF(BG7="-",0,COUNTIF(BH:BH,"Q")/COUNTA($J9:$J39))</f>
        <v>0</v>
      </c>
      <c r="BI3" s="42">
        <f t="shared" ref="BI3" ca="1" si="34">IF(BI7="-",0,COUNTIF(BJ:BJ,"Q")/COUNTA($J9:$J39))</f>
        <v>0</v>
      </c>
      <c r="BK3" s="42">
        <f t="shared" ref="BK3" ca="1" si="35">IF(BK7="-",0,COUNTIF(BL:BL,"Q")/COUNTA($J9:$J39))</f>
        <v>0</v>
      </c>
      <c r="BM3" s="42">
        <f t="shared" ref="BM3" ca="1" si="36">IF(BM7="-",0,COUNTIF(BN:BN,"Q")/COUNTA($J9:$J39))</f>
        <v>0</v>
      </c>
      <c r="BO3" s="42">
        <f t="shared" ref="BO3" ca="1" si="37">IF(BO7="-",0,COUNTIF(BP:BP,"Q")/COUNTA($J9:$J39))</f>
        <v>0</v>
      </c>
      <c r="BQ3" s="42">
        <f t="shared" ref="BQ3" ca="1" si="38">IF(BQ7="-",0,COUNTIF(BR:BR,"Q")/COUNTA($J9:$J39))</f>
        <v>0</v>
      </c>
      <c r="BS3" s="42">
        <f t="shared" ref="BS3" ca="1" si="39">IF(BS7="-",0,COUNTIF(BT:BT,"Q")/COUNTA($J9:$J39))</f>
        <v>0</v>
      </c>
    </row>
    <row r="4" spans="1:72" s="33" customFormat="1" ht="18" customHeight="1" x14ac:dyDescent="0.25">
      <c r="A4" s="50"/>
      <c r="B4" s="50"/>
      <c r="C4" s="50"/>
      <c r="D4" s="50"/>
      <c r="E4" s="50"/>
      <c r="F4" s="50"/>
      <c r="G4" s="50"/>
      <c r="H4" s="50"/>
      <c r="I4" s="2"/>
      <c r="J4" s="13"/>
      <c r="K4" s="35"/>
      <c r="L4" s="36"/>
      <c r="M4" s="36"/>
      <c r="N4" s="37"/>
      <c r="O4" s="35"/>
      <c r="P4" s="17"/>
      <c r="Q4" s="43">
        <f ca="1">SUM(F:F)</f>
        <v>0</v>
      </c>
      <c r="R4" s="1"/>
      <c r="S4" s="78" t="s">
        <v>21</v>
      </c>
      <c r="T4" s="3"/>
      <c r="U4" s="78" t="s">
        <v>22</v>
      </c>
      <c r="V4" s="1"/>
      <c r="W4" s="78" t="s">
        <v>21</v>
      </c>
      <c r="X4" s="3"/>
      <c r="Y4" s="78" t="s">
        <v>22</v>
      </c>
      <c r="Z4" s="1"/>
      <c r="AA4" s="78" t="s">
        <v>21</v>
      </c>
      <c r="AB4" s="3"/>
      <c r="AC4" s="78" t="s">
        <v>22</v>
      </c>
      <c r="AD4" s="1"/>
      <c r="AE4" s="40" t="e">
        <f ca="1">VLOOKUP(AE5,Participants!$B:$C,2,FALSE)</f>
        <v>#N/A</v>
      </c>
      <c r="AF4" s="34"/>
      <c r="AG4" s="40" t="e">
        <f ca="1">VLOOKUP(AG5,Participants!$B:$C,2,FALSE)</f>
        <v>#N/A</v>
      </c>
      <c r="AH4" s="34"/>
      <c r="AI4" s="40" t="e">
        <f ca="1">VLOOKUP(AI5,Participants!$B:$C,2,FALSE)</f>
        <v>#N/A</v>
      </c>
      <c r="AJ4" s="34"/>
      <c r="AK4" s="40" t="e">
        <f ca="1">VLOOKUP(AK5,Participants!$B:$C,2,FALSE)</f>
        <v>#N/A</v>
      </c>
      <c r="AL4" s="34"/>
      <c r="AM4" s="40" t="e">
        <f ca="1">VLOOKUP(AM5,Participants!$B:$C,2,FALSE)</f>
        <v>#N/A</v>
      </c>
      <c r="AN4" s="34"/>
      <c r="AO4" s="40" t="e">
        <f ca="1">VLOOKUP(AO5,Participants!$B:$C,2,FALSE)</f>
        <v>#N/A</v>
      </c>
      <c r="AP4" s="34"/>
      <c r="AQ4" s="40" t="e">
        <f ca="1">VLOOKUP(AQ5,Participants!$B:$C,2,FALSE)</f>
        <v>#N/A</v>
      </c>
      <c r="AR4" s="34"/>
      <c r="AS4" s="40" t="e">
        <f ca="1">VLOOKUP(AS5,Participants!$B:$C,2,FALSE)</f>
        <v>#N/A</v>
      </c>
      <c r="AT4" s="34"/>
      <c r="AU4" s="40" t="e">
        <f ca="1">VLOOKUP(AU5,Participants!$B:$C,2,FALSE)</f>
        <v>#N/A</v>
      </c>
      <c r="AV4" s="34"/>
      <c r="AW4" s="40" t="e">
        <f ca="1">VLOOKUP(AW5,Participants!$B:$C,2,FALSE)</f>
        <v>#N/A</v>
      </c>
      <c r="AX4" s="34"/>
      <c r="AY4" s="40" t="e">
        <f ca="1">VLOOKUP(AY5,Participants!$B:$C,2,FALSE)</f>
        <v>#N/A</v>
      </c>
      <c r="AZ4" s="34"/>
      <c r="BA4" s="40" t="e">
        <f ca="1">VLOOKUP(BA5,Participants!$B:$C,2,FALSE)</f>
        <v>#N/A</v>
      </c>
      <c r="BB4" s="34"/>
      <c r="BC4" s="40" t="e">
        <f ca="1">VLOOKUP(BC5,Participants!$B:$C,2,FALSE)</f>
        <v>#N/A</v>
      </c>
      <c r="BD4" s="34"/>
      <c r="BE4" s="40" t="e">
        <f ca="1">VLOOKUP(BE5,Participants!$B:$C,2,FALSE)</f>
        <v>#N/A</v>
      </c>
      <c r="BF4" s="34"/>
      <c r="BG4" s="40" t="e">
        <f ca="1">VLOOKUP(BG5,Participants!$B:$C,2,FALSE)</f>
        <v>#N/A</v>
      </c>
      <c r="BH4" s="34"/>
      <c r="BI4" s="40" t="e">
        <f ca="1">VLOOKUP(BI5,Participants!$B:$C,2,FALSE)</f>
        <v>#N/A</v>
      </c>
      <c r="BJ4" s="34"/>
      <c r="BK4" s="40" t="e">
        <f ca="1">VLOOKUP(BK5,Participants!$B:$C,2,FALSE)</f>
        <v>#N/A</v>
      </c>
      <c r="BL4" s="34"/>
      <c r="BM4" s="40" t="e">
        <f ca="1">VLOOKUP(BM5,Participants!$B:$C,2,FALSE)</f>
        <v>#N/A</v>
      </c>
      <c r="BN4" s="34"/>
      <c r="BO4" s="40" t="e">
        <f ca="1">VLOOKUP(BO5,Participants!$B:$C,2,FALSE)</f>
        <v>#N/A</v>
      </c>
      <c r="BP4" s="34"/>
      <c r="BQ4" s="40" t="e">
        <f ca="1">VLOOKUP(BQ5,Participants!$B:$C,2,FALSE)</f>
        <v>#N/A</v>
      </c>
      <c r="BR4" s="34"/>
      <c r="BS4" s="40" t="e">
        <f ca="1">VLOOKUP(BS5,Participants!$B:$C,2,FALSE)</f>
        <v>#N/A</v>
      </c>
      <c r="BT4" s="34"/>
    </row>
    <row r="5" spans="1:72" ht="17.45" customHeight="1" x14ac:dyDescent="0.25">
      <c r="K5" s="35"/>
      <c r="L5" s="35"/>
      <c r="M5" s="35"/>
      <c r="N5" s="35"/>
      <c r="O5" s="35"/>
      <c r="Q5" s="41" t="s">
        <v>28</v>
      </c>
      <c r="S5" s="79"/>
      <c r="T5" s="5"/>
      <c r="U5" s="79"/>
      <c r="W5" s="79"/>
      <c r="X5" s="5"/>
      <c r="Y5" s="79"/>
      <c r="AA5" s="79"/>
      <c r="AB5" s="5"/>
      <c r="AC5" s="79"/>
      <c r="AE5" s="39" t="str">
        <f ca="1">IF(OFFSET(Participants!$F$1,AE8,0)="","",OFFSET(Participants!$F$1,AE8,0))</f>
        <v/>
      </c>
      <c r="AF5" s="6"/>
      <c r="AG5" s="39" t="str">
        <f ca="1">IF(OFFSET(Participants!$F$1,AG8,0)="","",OFFSET(Participants!$F$1,AG8,0))</f>
        <v/>
      </c>
      <c r="AH5" s="6"/>
      <c r="AI5" s="39" t="str">
        <f ca="1">IF(OFFSET(Participants!$F$1,AI8,0)="","",OFFSET(Participants!$F$1,AI8,0))</f>
        <v/>
      </c>
      <c r="AJ5" s="6"/>
      <c r="AK5" s="39" t="str">
        <f ca="1">IF(OFFSET(Participants!$F$1,AK8,0)="","",OFFSET(Participants!$F$1,AK8,0))</f>
        <v/>
      </c>
      <c r="AL5" s="6"/>
      <c r="AM5" s="39" t="str">
        <f ca="1">IF(OFFSET(Participants!$F$1,AM8,0)="","",OFFSET(Participants!$F$1,AM8,0))</f>
        <v/>
      </c>
      <c r="AN5" s="6"/>
      <c r="AO5" s="39" t="str">
        <f ca="1">IF(OFFSET(Participants!$F$1,AO8,0)="","",OFFSET(Participants!$F$1,AO8,0))</f>
        <v/>
      </c>
      <c r="AP5" s="6"/>
      <c r="AQ5" s="39" t="str">
        <f ca="1">IF(OFFSET(Participants!$F$1,AQ8,0)="","",OFFSET(Participants!$F$1,AQ8,0))</f>
        <v/>
      </c>
      <c r="AR5" s="6"/>
      <c r="AS5" s="39" t="str">
        <f ca="1">IF(OFFSET(Participants!$F$1,AS8,0)="","",OFFSET(Participants!$F$1,AS8,0))</f>
        <v/>
      </c>
      <c r="AT5" s="6"/>
      <c r="AU5" s="39" t="str">
        <f ca="1">IF(OFFSET(Participants!$F$1,AU8,0)="","",OFFSET(Participants!$F$1,AU8,0))</f>
        <v/>
      </c>
      <c r="AV5" s="6"/>
      <c r="AW5" s="39" t="str">
        <f ca="1">IF(OFFSET(Participants!$F$1,AW8,0)="","",OFFSET(Participants!$F$1,AW8,0))</f>
        <v/>
      </c>
      <c r="AX5" s="6"/>
      <c r="AY5" s="39" t="str">
        <f ca="1">IF(OFFSET(Participants!$F$1,AY8,0)="","",OFFSET(Participants!$F$1,AY8,0))</f>
        <v/>
      </c>
      <c r="AZ5" s="6"/>
      <c r="BA5" s="39" t="str">
        <f ca="1">IF(OFFSET(Participants!$F$1,BA8,0)="","",OFFSET(Participants!$F$1,BA8,0))</f>
        <v/>
      </c>
      <c r="BB5" s="6"/>
      <c r="BC5" s="39" t="str">
        <f ca="1">IF(OFFSET(Participants!$F$1,BC8,0)="","",OFFSET(Participants!$F$1,BC8,0))</f>
        <v/>
      </c>
      <c r="BD5" s="6"/>
      <c r="BE5" s="39" t="str">
        <f ca="1">IF(OFFSET(Participants!$F$1,BE8,0)="","",OFFSET(Participants!$F$1,BE8,0))</f>
        <v/>
      </c>
      <c r="BF5" s="6"/>
      <c r="BG5" s="39" t="str">
        <f ca="1">IF(OFFSET(Participants!$F$1,BG8,0)="","",OFFSET(Participants!$F$1,BG8,0))</f>
        <v/>
      </c>
      <c r="BH5" s="6"/>
      <c r="BI5" s="39" t="str">
        <f ca="1">IF(OFFSET(Participants!$F$1,BI8,0)="","",OFFSET(Participants!$F$1,BI8,0))</f>
        <v/>
      </c>
      <c r="BJ5" s="6"/>
      <c r="BK5" s="39" t="str">
        <f ca="1">IF(OFFSET(Participants!$F$1,BK8,0)="","",OFFSET(Participants!$F$1,BK8,0))</f>
        <v/>
      </c>
      <c r="BL5" s="6"/>
      <c r="BM5" s="39" t="str">
        <f ca="1">IF(OFFSET(Participants!$F$1,BM8,0)="","",OFFSET(Participants!$F$1,BM8,0))</f>
        <v/>
      </c>
      <c r="BN5" s="6"/>
      <c r="BO5" s="39" t="str">
        <f ca="1">IF(OFFSET(Participants!$F$1,BO8,0)="","",OFFSET(Participants!$F$1,BO8,0))</f>
        <v/>
      </c>
      <c r="BP5" s="6"/>
      <c r="BQ5" s="39" t="str">
        <f ca="1">IF(OFFSET(Participants!$F$1,BQ8,0)="","",OFFSET(Participants!$F$1,BQ8,0))</f>
        <v/>
      </c>
      <c r="BR5" s="6"/>
      <c r="BS5" s="39" t="str">
        <f ca="1">IF(OFFSET(Participants!$F$1,BS8,0)="","",OFFSET(Participants!$F$1,BS8,0))</f>
        <v/>
      </c>
      <c r="BT5" s="6"/>
    </row>
    <row r="6" spans="1:72" ht="27" customHeight="1" x14ac:dyDescent="0.25">
      <c r="J6" s="13"/>
      <c r="K6" s="44">
        <v>1</v>
      </c>
      <c r="L6" s="45">
        <v>0.75</v>
      </c>
      <c r="M6" s="86">
        <v>0.5</v>
      </c>
      <c r="N6" s="87"/>
      <c r="O6" s="46">
        <v>0</v>
      </c>
      <c r="Q6" s="43">
        <f ca="1">SUM(G:G)</f>
        <v>100</v>
      </c>
      <c r="R6" s="7"/>
      <c r="S6" s="80"/>
      <c r="T6" s="5"/>
      <c r="U6" s="80"/>
      <c r="V6" s="7"/>
      <c r="W6" s="80"/>
      <c r="X6" s="5"/>
      <c r="Y6" s="80"/>
      <c r="Z6" s="7"/>
      <c r="AA6" s="80"/>
      <c r="AB6" s="5"/>
      <c r="AC6" s="80"/>
      <c r="AD6" s="7"/>
      <c r="AE6" s="38" t="s">
        <v>1</v>
      </c>
      <c r="AG6" s="38" t="s">
        <v>1</v>
      </c>
      <c r="AI6" s="38" t="s">
        <v>1</v>
      </c>
      <c r="AK6" s="38" t="s">
        <v>1</v>
      </c>
      <c r="AM6" s="38" t="s">
        <v>1</v>
      </c>
      <c r="AO6" s="38" t="s">
        <v>1</v>
      </c>
      <c r="AQ6" s="38" t="s">
        <v>1</v>
      </c>
      <c r="AS6" s="38" t="s">
        <v>1</v>
      </c>
      <c r="AU6" s="38" t="s">
        <v>1</v>
      </c>
      <c r="AW6" s="38" t="s">
        <v>1</v>
      </c>
      <c r="AY6" s="38" t="s">
        <v>1</v>
      </c>
      <c r="BA6" s="38" t="s">
        <v>1</v>
      </c>
      <c r="BC6" s="38" t="s">
        <v>1</v>
      </c>
      <c r="BE6" s="38" t="s">
        <v>1</v>
      </c>
      <c r="BG6" s="38" t="s">
        <v>1</v>
      </c>
      <c r="BI6" s="38" t="s">
        <v>1</v>
      </c>
      <c r="BK6" s="38" t="s">
        <v>1</v>
      </c>
      <c r="BM6" s="38" t="s">
        <v>1</v>
      </c>
      <c r="BO6" s="38" t="s">
        <v>1</v>
      </c>
      <c r="BQ6" s="38" t="s">
        <v>1</v>
      </c>
      <c r="BS6" s="38" t="s">
        <v>1</v>
      </c>
    </row>
    <row r="7" spans="1:72" s="9" customFormat="1" ht="27" customHeight="1" x14ac:dyDescent="0.2">
      <c r="A7" s="51"/>
      <c r="B7" s="51"/>
      <c r="C7" s="51"/>
      <c r="D7" s="52"/>
      <c r="E7" s="52" t="s">
        <v>67</v>
      </c>
      <c r="F7" s="48" t="s">
        <v>1</v>
      </c>
      <c r="G7" s="48" t="s">
        <v>66</v>
      </c>
      <c r="H7" s="52"/>
      <c r="I7" s="30"/>
      <c r="J7" s="19" t="s">
        <v>0</v>
      </c>
      <c r="K7" s="44" t="s">
        <v>25</v>
      </c>
      <c r="L7" s="75" t="s">
        <v>11</v>
      </c>
      <c r="M7" s="76"/>
      <c r="N7" s="88" t="s">
        <v>20</v>
      </c>
      <c r="O7" s="89"/>
      <c r="P7" s="17"/>
      <c r="Q7" s="42">
        <f ca="1">IFERROR(Q4/Q6,"-")</f>
        <v>0</v>
      </c>
      <c r="S7" s="10" t="str">
        <f ca="1">IFERROR(SUM(S9:S39)/SUM(S9:U39),"-")</f>
        <v>-</v>
      </c>
      <c r="T7" s="8"/>
      <c r="U7" s="10" t="str">
        <f ca="1">IFERROR(1-S7,"-")</f>
        <v>-</v>
      </c>
      <c r="W7" s="10" t="str">
        <f ca="1">IFERROR(SUM(W9:W39)/SUM(W9:Y39),"-")</f>
        <v>-</v>
      </c>
      <c r="X7" s="29"/>
      <c r="Y7" s="10" t="str">
        <f ca="1">IFERROR(1-W7,"-")</f>
        <v>-</v>
      </c>
      <c r="AA7" s="10" t="str">
        <f ca="1">IFERROR(SUM(AA9:AA39)/SUM(AA9:AC39),"-")</f>
        <v>-</v>
      </c>
      <c r="AB7" s="29"/>
      <c r="AC7" s="10" t="str">
        <f ca="1">IFERROR(1-AA7,"-")</f>
        <v>-</v>
      </c>
      <c r="AE7" s="42" t="str">
        <f ca="1">IF(AE5="","-",(AE9*$G9+AE15*$G15+AE27*$G27+IF(AE37="N/A",0,AE37*$G37))/(80+IF(AE37="N/A",0,$G37)))</f>
        <v>-</v>
      </c>
      <c r="AG7" s="42" t="str">
        <f t="shared" ref="AG7" ca="1" si="40">IF(AG5="","-",(AG9*$G9+AG15*$G15+AG27*$G27+IF(AG37="N/A",0,AG37*$G37))/(80+IF(AG37="N/A",0,$G37)))</f>
        <v>-</v>
      </c>
      <c r="AI7" s="42" t="str">
        <f t="shared" ref="AI7" ca="1" si="41">IF(AI5="","-",(AI9*$G9+AI15*$G15+AI27*$G27+IF(AI37="N/A",0,AI37*$G37))/(80+IF(AI37="N/A",0,$G37)))</f>
        <v>-</v>
      </c>
      <c r="AK7" s="42" t="str">
        <f t="shared" ref="AK7" ca="1" si="42">IF(AK5="","-",(AK9*$G9+AK15*$G15+AK27*$G27+IF(AK37="N/A",0,AK37*$G37))/(80+IF(AK37="N/A",0,$G37)))</f>
        <v>-</v>
      </c>
      <c r="AM7" s="42" t="str">
        <f t="shared" ref="AM7" ca="1" si="43">IF(AM5="","-",(AM9*$G9+AM15*$G15+AM27*$G27+IF(AM37="N/A",0,AM37*$G37))/(80+IF(AM37="N/A",0,$G37)))</f>
        <v>-</v>
      </c>
      <c r="AO7" s="42" t="str">
        <f t="shared" ref="AO7" ca="1" si="44">IF(AO5="","-",(AO9*$G9+AO15*$G15+AO27*$G27+IF(AO37="N/A",0,AO37*$G37))/(80+IF(AO37="N/A",0,$G37)))</f>
        <v>-</v>
      </c>
      <c r="AQ7" s="42" t="str">
        <f t="shared" ref="AQ7" ca="1" si="45">IF(AQ5="","-",(AQ9*$G9+AQ15*$G15+AQ27*$G27+IF(AQ37="N/A",0,AQ37*$G37))/(80+IF(AQ37="N/A",0,$G37)))</f>
        <v>-</v>
      </c>
      <c r="AS7" s="42" t="str">
        <f t="shared" ref="AS7" ca="1" si="46">IF(AS5="","-",(AS9*$G9+AS15*$G15+AS27*$G27+IF(AS37="N/A",0,AS37*$G37))/(80+IF(AS37="N/A",0,$G37)))</f>
        <v>-</v>
      </c>
      <c r="AU7" s="42" t="str">
        <f t="shared" ref="AU7" ca="1" si="47">IF(AU5="","-",(AU9*$G9+AU15*$G15+AU27*$G27+IF(AU37="N/A",0,AU37*$G37))/(80+IF(AU37="N/A",0,$G37)))</f>
        <v>-</v>
      </c>
      <c r="AW7" s="42" t="str">
        <f t="shared" ref="AW7" ca="1" si="48">IF(AW5="","-",(AW9*$G9+AW15*$G15+AW27*$G27+IF(AW37="N/A",0,AW37*$G37))/(80+IF(AW37="N/A",0,$G37)))</f>
        <v>-</v>
      </c>
      <c r="AY7" s="42" t="str">
        <f t="shared" ref="AY7" ca="1" si="49">IF(AY5="","-",(AY9*$G9+AY15*$G15+AY27*$G27+IF(AY37="N/A",0,AY37*$G37))/(80+IF(AY37="N/A",0,$G37)))</f>
        <v>-</v>
      </c>
      <c r="BA7" s="42" t="str">
        <f t="shared" ref="BA7" ca="1" si="50">IF(BA5="","-",(BA9*$G9+BA15*$G15+BA27*$G27+IF(BA37="N/A",0,BA37*$G37))/(80+IF(BA37="N/A",0,$G37)))</f>
        <v>-</v>
      </c>
      <c r="BC7" s="42" t="str">
        <f t="shared" ref="BC7" ca="1" si="51">IF(BC5="","-",(BC9*$G9+BC15*$G15+BC27*$G27+IF(BC37="N/A",0,BC37*$G37))/(80+IF(BC37="N/A",0,$G37)))</f>
        <v>-</v>
      </c>
      <c r="BE7" s="42" t="str">
        <f t="shared" ref="BE7" ca="1" si="52">IF(BE5="","-",(BE9*$G9+BE15*$G15+BE27*$G27+IF(BE37="N/A",0,BE37*$G37))/(80+IF(BE37="N/A",0,$G37)))</f>
        <v>-</v>
      </c>
      <c r="BG7" s="42" t="str">
        <f t="shared" ref="BG7" ca="1" si="53">IF(BG5="","-",(BG9*$G9+BG15*$G15+BG27*$G27+IF(BG37="N/A",0,BG37*$G37))/(80+IF(BG37="N/A",0,$G37)))</f>
        <v>-</v>
      </c>
      <c r="BI7" s="42" t="str">
        <f t="shared" ref="BI7" ca="1" si="54">IF(BI5="","-",(BI9*$G9+BI15*$G15+BI27*$G27+IF(BI37="N/A",0,BI37*$G37))/(80+IF(BI37="N/A",0,$G37)))</f>
        <v>-</v>
      </c>
      <c r="BK7" s="42" t="str">
        <f t="shared" ref="BK7" ca="1" si="55">IF(BK5="","-",(BK9*$G9+BK15*$G15+BK27*$G27+IF(BK37="N/A",0,BK37*$G37))/(80+IF(BK37="N/A",0,$G37)))</f>
        <v>-</v>
      </c>
      <c r="BM7" s="42" t="str">
        <f t="shared" ref="BM7" ca="1" si="56">IF(BM5="","-",(BM9*$G9+BM15*$G15+BM27*$G27+IF(BM37="N/A",0,BM37*$G37))/(80+IF(BM37="N/A",0,$G37)))</f>
        <v>-</v>
      </c>
      <c r="BO7" s="42" t="str">
        <f t="shared" ref="BO7" ca="1" si="57">IF(BO5="","-",(BO9*$G9+BO15*$G15+BO27*$G27+IF(BO37="N/A",0,BO37*$G37))/(80+IF(BO37="N/A",0,$G37)))</f>
        <v>-</v>
      </c>
      <c r="BQ7" s="42" t="str">
        <f t="shared" ref="BQ7" ca="1" si="58">IF(BQ5="","-",(BQ9*$G9+BQ15*$G15+BQ27*$G27+IF(BQ37="N/A",0,BQ37*$G37))/(80+IF(BQ37="N/A",0,$G37)))</f>
        <v>-</v>
      </c>
      <c r="BS7" s="42" t="str">
        <f t="shared" ref="BS7" ca="1" si="59">IF(BS5="","-",(BS9*$G9+BS15*$G15+BS27*$G27+IF(BS37="N/A",0,BS37*$G37))/(80+IF(BS37="N/A",0,$G37)))</f>
        <v>-</v>
      </c>
    </row>
    <row r="8" spans="1:72" s="17" customFormat="1" ht="12" customHeight="1" x14ac:dyDescent="0.2">
      <c r="A8" s="53"/>
      <c r="B8" s="53"/>
      <c r="C8" s="53"/>
      <c r="D8" s="53"/>
      <c r="E8" s="53"/>
      <c r="F8" s="53"/>
      <c r="G8" s="53"/>
      <c r="H8" s="53"/>
      <c r="I8" s="23"/>
      <c r="J8" s="21"/>
      <c r="K8" s="25"/>
      <c r="L8" s="25"/>
      <c r="M8" s="25"/>
      <c r="N8" s="25"/>
      <c r="O8" s="25"/>
      <c r="S8" s="20"/>
      <c r="T8" s="22"/>
      <c r="U8" s="23"/>
      <c r="W8" s="20"/>
      <c r="X8" s="22"/>
      <c r="Y8" s="23"/>
      <c r="AA8" s="20"/>
      <c r="AB8" s="22"/>
      <c r="AC8" s="23"/>
      <c r="AE8" s="18">
        <v>1</v>
      </c>
      <c r="AF8" s="17" t="str">
        <f ca="1">IF(AE9="","",IF(AE9=$Q9,"Q","X"))</f>
        <v/>
      </c>
      <c r="AG8" s="18">
        <v>2</v>
      </c>
      <c r="AH8" s="17" t="str">
        <f t="shared" ref="AH8:AH9" ca="1" si="60">IF(AG9="","",IF(AG9=$Q9,"Q","X"))</f>
        <v/>
      </c>
      <c r="AI8" s="18">
        <v>3</v>
      </c>
      <c r="AJ8" s="17" t="str">
        <f t="shared" ref="AJ8:AJ9" ca="1" si="61">IF(AI9="","",IF(AI9=$Q9,"Q","X"))</f>
        <v/>
      </c>
      <c r="AK8" s="18">
        <v>4</v>
      </c>
      <c r="AL8" s="17" t="str">
        <f t="shared" ref="AL8:AL9" ca="1" si="62">IF(AK9="","",IF(AK9=$Q9,"Q","X"))</f>
        <v/>
      </c>
      <c r="AM8" s="18">
        <v>5</v>
      </c>
      <c r="AN8" s="17" t="str">
        <f t="shared" ref="AN8:AN9" ca="1" si="63">IF(AM9="","",IF(AM9=$Q9,"Q","X"))</f>
        <v/>
      </c>
      <c r="AO8" s="18">
        <v>6</v>
      </c>
      <c r="AP8" s="17" t="str">
        <f t="shared" ref="AP8:AP9" ca="1" si="64">IF(AO9="","",IF(AO9=$Q9,"Q","X"))</f>
        <v/>
      </c>
      <c r="AQ8" s="18">
        <v>7</v>
      </c>
      <c r="AR8" s="17" t="str">
        <f t="shared" ref="AR8:AR9" ca="1" si="65">IF(AQ9="","",IF(AQ9=$Q9,"Q","X"))</f>
        <v/>
      </c>
      <c r="AS8" s="18">
        <v>8</v>
      </c>
      <c r="AT8" s="17" t="str">
        <f t="shared" ref="AT8:AT9" ca="1" si="66">IF(AS9="","",IF(AS9=$Q9,"Q","X"))</f>
        <v/>
      </c>
      <c r="AU8" s="18">
        <v>9</v>
      </c>
      <c r="AV8" s="17" t="str">
        <f t="shared" ref="AV8:AV9" ca="1" si="67">IF(AU9="","",IF(AU9=$Q9,"Q","X"))</f>
        <v/>
      </c>
      <c r="AW8" s="18">
        <v>10</v>
      </c>
      <c r="AX8" s="17" t="str">
        <f t="shared" ref="AX8:AX9" ca="1" si="68">IF(AW9="","",IF(AW9=$Q9,"Q","X"))</f>
        <v/>
      </c>
      <c r="AY8" s="18">
        <v>11</v>
      </c>
      <c r="AZ8" s="17" t="str">
        <f t="shared" ref="AZ8:AZ9" ca="1" si="69">IF(AY9="","",IF(AY9=$Q9,"Q","X"))</f>
        <v/>
      </c>
      <c r="BA8" s="18">
        <v>12</v>
      </c>
      <c r="BB8" s="17" t="str">
        <f t="shared" ref="BB8:BB9" ca="1" si="70">IF(BA9="","",IF(BA9=$Q9,"Q","X"))</f>
        <v/>
      </c>
      <c r="BC8" s="18">
        <v>13</v>
      </c>
      <c r="BD8" s="17" t="str">
        <f t="shared" ref="BD8:BD9" ca="1" si="71">IF(BC9="","",IF(BC9=$Q9,"Q","X"))</f>
        <v/>
      </c>
      <c r="BE8" s="18">
        <v>14</v>
      </c>
      <c r="BF8" s="17" t="str">
        <f t="shared" ref="BF8:BF9" ca="1" si="72">IF(BE9="","",IF(BE9=$Q9,"Q","X"))</f>
        <v/>
      </c>
      <c r="BG8" s="18">
        <v>15</v>
      </c>
      <c r="BH8" s="17" t="str">
        <f t="shared" ref="BH8:BH9" ca="1" si="73">IF(BG9="","",IF(BG9=$Q9,"Q","X"))</f>
        <v/>
      </c>
      <c r="BI8" s="18">
        <v>16</v>
      </c>
      <c r="BJ8" s="17" t="str">
        <f t="shared" ref="BJ8:BJ9" ca="1" si="74">IF(BI9="","",IF(BI9=$Q9,"Q","X"))</f>
        <v/>
      </c>
      <c r="BK8" s="18">
        <v>17</v>
      </c>
      <c r="BL8" s="17" t="str">
        <f t="shared" ref="BL8:BL9" ca="1" si="75">IF(BK9="","",IF(BK9=$Q9,"Q","X"))</f>
        <v/>
      </c>
      <c r="BM8" s="18">
        <v>18</v>
      </c>
      <c r="BN8" s="17" t="str">
        <f t="shared" ref="BN8:BN9" ca="1" si="76">IF(BM9="","",IF(BM9=$Q9,"Q","X"))</f>
        <v/>
      </c>
      <c r="BO8" s="18">
        <v>19</v>
      </c>
      <c r="BP8" s="17" t="str">
        <f t="shared" ref="BP8:BP9" ca="1" si="77">IF(BO9="","",IF(BO9=$Q9,"Q","X"))</f>
        <v/>
      </c>
      <c r="BQ8" s="18">
        <v>20</v>
      </c>
      <c r="BR8" s="17" t="str">
        <f t="shared" ref="BR8:BR9" ca="1" si="78">IF(BQ9="","",IF(BQ9=$Q9,"Q","X"))</f>
        <v/>
      </c>
      <c r="BS8" s="18">
        <v>21</v>
      </c>
      <c r="BT8" s="17" t="str">
        <f t="shared" ref="BT8:BT9" ca="1" si="79">IF(BS9="","",IF(BS9=$Q9,"Q","X"))</f>
        <v/>
      </c>
    </row>
    <row r="9" spans="1:72" ht="39" customHeight="1" x14ac:dyDescent="0.2">
      <c r="A9" s="54">
        <v>1</v>
      </c>
      <c r="B9" s="54">
        <v>0.75</v>
      </c>
      <c r="C9" s="54">
        <v>0.5</v>
      </c>
      <c r="D9" s="54">
        <v>0</v>
      </c>
      <c r="E9" s="64" t="str">
        <f ca="1">IF($Q$2="","",IF(OFFSET(NotApplicable!$A$1,MATCH(J9,NotApplicable!$A$2:$A$29,0),MATCH($Q$2,NotApplicable!$B$1:$G$1,0))="","",OFFSET(NotApplicable!$A$1,MATCH(J9,NotApplicable!$A$2:$A$29,0),MATCH($Q$2,NotApplicable!$B$1:$G$1,0))))</f>
        <v/>
      </c>
      <c r="F9" s="48">
        <f ca="1">IF(Q9="",0,Q9*G9)</f>
        <v>0</v>
      </c>
      <c r="G9" s="48">
        <v>30</v>
      </c>
      <c r="H9" s="50">
        <v>1</v>
      </c>
      <c r="J9" s="24" t="s">
        <v>41</v>
      </c>
      <c r="K9" s="59">
        <f ca="1">COUNTIF($AE9:$BT9,K$6)</f>
        <v>0</v>
      </c>
      <c r="L9" s="27">
        <f ca="1">COUNTIF($AE9:$BT9,L$6)</f>
        <v>0</v>
      </c>
      <c r="M9" s="74">
        <f ca="1">COUNTIF($AE9:$BT9,M$6)</f>
        <v>0</v>
      </c>
      <c r="N9" s="74"/>
      <c r="O9" s="59">
        <f ca="1">COUNTIF($AE9:$BT9,O$6)</f>
        <v>0</v>
      </c>
      <c r="P9" s="18"/>
      <c r="Q9" s="47" t="str">
        <f ca="1">IF(SUM(K9:O9)=0,"",IF(E9="N/A","N/A",IF(K9+L9+M9=0,$O$6,IF(K9+L9+O9=0,$M$6,IF(K9+M9+O9=0,$L$6,IF(L9+M9+O9=0,$K$6,""))))))</f>
        <v/>
      </c>
      <c r="R9" s="2"/>
      <c r="S9" s="11" t="str">
        <f ca="1">IF($Q9="","",COUNTIF($AE8:$BT8,"Q"))</f>
        <v/>
      </c>
      <c r="T9" s="2"/>
      <c r="U9" s="11" t="str">
        <f ca="1">IF($Q9="","",COUNTIF($AE8:$BT8,"X"))</f>
        <v/>
      </c>
      <c r="V9" s="2"/>
      <c r="W9" s="11" t="str">
        <f ca="1">IF($Q9="","",COUNTIFS($AE9:$BT9,$Q9,$AE$4:$BT$4,W$2))</f>
        <v/>
      </c>
      <c r="X9" s="2"/>
      <c r="Y9" s="11" t="str">
        <f ca="1">IF($Q9="","",COUNTIF($AE$4:$BT$4,W$2)-W9)</f>
        <v/>
      </c>
      <c r="Z9" s="2"/>
      <c r="AA9" s="11" t="str">
        <f ca="1">IF($Q9="","",COUNTIFS($AE9:$BT9,$Q9,$AE$4:$BT$4,AA$2))</f>
        <v/>
      </c>
      <c r="AB9" s="2"/>
      <c r="AC9" s="11" t="str">
        <f ca="1">IF($Q9="","",COUNTIF($AE$4:$BT$4,AA$2)-AA9)</f>
        <v/>
      </c>
      <c r="AD9" s="2"/>
      <c r="AE9" s="47" t="str">
        <f ca="1">IF(AE$5="","",IF(OFFSET(Participants!$F$1,$H9,MATCH(AE$5,Participants!$G$1:$AA$1,FALSE))="",IF($E9="N/A","N/A",$A9),IF(AND(OFFSET(Participants!$F$1,$H9,MATCH(AE$5,Participants!$G$1:$AA$1,FALSE))="Meets",$E9="N/A"),"N/A",OFFSET(Participants!$F$1,$H9,MATCH(AE$5,Participants!$G$1:$AA$1,FALSE)))))</f>
        <v/>
      </c>
      <c r="AF9" s="17" t="str">
        <f t="shared" ref="AF9" ca="1" si="80">IF(AE10="","",IF(AE10=$Q10,"Q","X"))</f>
        <v/>
      </c>
      <c r="AG9" s="47" t="str">
        <f ca="1">IF(AG$5="","",IF(OFFSET(Participants!$F$1,$H9,MATCH(AG$5,Participants!$G$1:$AA$1,FALSE))="",IF($E9="N/A","N/A",$A9),IF(AND(OFFSET(Participants!$F$1,$H9,MATCH(AG$5,Participants!$G$1:$AA$1,FALSE))="Meets",$E9="N/A"),"N/A",OFFSET(Participants!$F$1,$H9,MATCH(AG$5,Participants!$G$1:$AA$1,FALSE)))))</f>
        <v/>
      </c>
      <c r="AH9" s="17" t="str">
        <f t="shared" ca="1" si="60"/>
        <v/>
      </c>
      <c r="AI9" s="47" t="str">
        <f ca="1">IF(AI$5="","",IF(OFFSET(Participants!$F$1,$H9,MATCH(AI$5,Participants!$G$1:$AA$1,FALSE))="",IF($E9="N/A","N/A",$A9),IF(AND(OFFSET(Participants!$F$1,$H9,MATCH(AI$5,Participants!$G$1:$AA$1,FALSE))="Meets",$E9="N/A"),"N/A",OFFSET(Participants!$F$1,$H9,MATCH(AI$5,Participants!$G$1:$AA$1,FALSE)))))</f>
        <v/>
      </c>
      <c r="AJ9" s="17" t="str">
        <f t="shared" ca="1" si="61"/>
        <v/>
      </c>
      <c r="AK9" s="47" t="str">
        <f ca="1">IF(AK$5="","",IF(OFFSET(Participants!$F$1,$H9,MATCH(AK$5,Participants!$G$1:$AA$1,FALSE))="",IF($E9="N/A","N/A",$A9),IF(AND(OFFSET(Participants!$F$1,$H9,MATCH(AK$5,Participants!$G$1:$AA$1,FALSE))="Meets",$E9="N/A"),"N/A",OFFSET(Participants!$F$1,$H9,MATCH(AK$5,Participants!$G$1:$AA$1,FALSE)))))</f>
        <v/>
      </c>
      <c r="AL9" s="17" t="str">
        <f t="shared" ca="1" si="62"/>
        <v/>
      </c>
      <c r="AM9" s="47" t="str">
        <f ca="1">IF(AM$5="","",IF(OFFSET(Participants!$F$1,$H9,MATCH(AM$5,Participants!$G$1:$AA$1,FALSE))="",IF($E9="N/A","N/A",$A9),IF(AND(OFFSET(Participants!$F$1,$H9,MATCH(AM$5,Participants!$G$1:$AA$1,FALSE))="Meets",$E9="N/A"),"N/A",OFFSET(Participants!$F$1,$H9,MATCH(AM$5,Participants!$G$1:$AA$1,FALSE)))))</f>
        <v/>
      </c>
      <c r="AN9" s="17" t="str">
        <f t="shared" ca="1" si="63"/>
        <v/>
      </c>
      <c r="AO9" s="47" t="str">
        <f ca="1">IF(AO$5="","",IF(OFFSET(Participants!$F$1,$H9,MATCH(AO$5,Participants!$G$1:$AA$1,FALSE))="",IF($E9="N/A","N/A",$A9),IF(AND(OFFSET(Participants!$F$1,$H9,MATCH(AO$5,Participants!$G$1:$AA$1,FALSE))="Meets",$E9="N/A"),"N/A",OFFSET(Participants!$F$1,$H9,MATCH(AO$5,Participants!$G$1:$AA$1,FALSE)))))</f>
        <v/>
      </c>
      <c r="AP9" s="17" t="str">
        <f t="shared" ca="1" si="64"/>
        <v/>
      </c>
      <c r="AQ9" s="47" t="str">
        <f ca="1">IF(AQ$5="","",IF(OFFSET(Participants!$F$1,$H9,MATCH(AQ$5,Participants!$G$1:$AA$1,FALSE))="",IF($E9="N/A","N/A",$A9),IF(AND(OFFSET(Participants!$F$1,$H9,MATCH(AQ$5,Participants!$G$1:$AA$1,FALSE))="Meets",$E9="N/A"),"N/A",OFFSET(Participants!$F$1,$H9,MATCH(AQ$5,Participants!$G$1:$AA$1,FALSE)))))</f>
        <v/>
      </c>
      <c r="AR9" s="17" t="str">
        <f t="shared" ca="1" si="65"/>
        <v/>
      </c>
      <c r="AS9" s="47" t="str">
        <f ca="1">IF(AS$5="","",IF(OFFSET(Participants!$F$1,$H9,MATCH(AS$5,Participants!$G$1:$AA$1,FALSE))="",IF($E9="N/A","N/A",$A9),IF(AND(OFFSET(Participants!$F$1,$H9,MATCH(AS$5,Participants!$G$1:$AA$1,FALSE))="Meets",$E9="N/A"),"N/A",OFFSET(Participants!$F$1,$H9,MATCH(AS$5,Participants!$G$1:$AA$1,FALSE)))))</f>
        <v/>
      </c>
      <c r="AT9" s="17" t="str">
        <f t="shared" ca="1" si="66"/>
        <v/>
      </c>
      <c r="AU9" s="47" t="str">
        <f ca="1">IF(AU$5="","",IF(OFFSET(Participants!$F$1,$H9,MATCH(AU$5,Participants!$G$1:$AA$1,FALSE))="",IF($E9="N/A","N/A",$A9),IF(AND(OFFSET(Participants!$F$1,$H9,MATCH(AU$5,Participants!$G$1:$AA$1,FALSE))="Meets",$E9="N/A"),"N/A",OFFSET(Participants!$F$1,$H9,MATCH(AU$5,Participants!$G$1:$AA$1,FALSE)))))</f>
        <v/>
      </c>
      <c r="AV9" s="17" t="str">
        <f t="shared" ca="1" si="67"/>
        <v/>
      </c>
      <c r="AW9" s="47" t="str">
        <f ca="1">IF(AW$5="","",IF(OFFSET(Participants!$F$1,$H9,MATCH(AW$5,Participants!$G$1:$AA$1,FALSE))="",IF($E9="N/A","N/A",$A9),IF(AND(OFFSET(Participants!$F$1,$H9,MATCH(AW$5,Participants!$G$1:$AA$1,FALSE))="Meets",$E9="N/A"),"N/A",OFFSET(Participants!$F$1,$H9,MATCH(AW$5,Participants!$G$1:$AA$1,FALSE)))))</f>
        <v/>
      </c>
      <c r="AX9" s="17" t="str">
        <f t="shared" ca="1" si="68"/>
        <v/>
      </c>
      <c r="AY9" s="47" t="str">
        <f ca="1">IF(AY$5="","",IF(OFFSET(Participants!$F$1,$H9,MATCH(AY$5,Participants!$G$1:$AA$1,FALSE))="",IF($E9="N/A","N/A",$A9),IF(AND(OFFSET(Participants!$F$1,$H9,MATCH(AY$5,Participants!$G$1:$AA$1,FALSE))="Meets",$E9="N/A"),"N/A",OFFSET(Participants!$F$1,$H9,MATCH(AY$5,Participants!$G$1:$AA$1,FALSE)))))</f>
        <v/>
      </c>
      <c r="AZ9" s="17" t="str">
        <f t="shared" ca="1" si="69"/>
        <v/>
      </c>
      <c r="BA9" s="47" t="str">
        <f ca="1">IF(BA$5="","",IF(OFFSET(Participants!$F$1,$H9,MATCH(BA$5,Participants!$G$1:$AA$1,FALSE))="",IF($E9="N/A","N/A",$A9),IF(AND(OFFSET(Participants!$F$1,$H9,MATCH(BA$5,Participants!$G$1:$AA$1,FALSE))="Meets",$E9="N/A"),"N/A",OFFSET(Participants!$F$1,$H9,MATCH(BA$5,Participants!$G$1:$AA$1,FALSE)))))</f>
        <v/>
      </c>
      <c r="BB9" s="17" t="str">
        <f t="shared" ca="1" si="70"/>
        <v/>
      </c>
      <c r="BC9" s="47" t="str">
        <f ca="1">IF(BC$5="","",IF(OFFSET(Participants!$F$1,$H9,MATCH(BC$5,Participants!$G$1:$AA$1,FALSE))="",IF($E9="N/A","N/A",$A9),IF(AND(OFFSET(Participants!$F$1,$H9,MATCH(BC$5,Participants!$G$1:$AA$1,FALSE))="Meets",$E9="N/A"),"N/A",OFFSET(Participants!$F$1,$H9,MATCH(BC$5,Participants!$G$1:$AA$1,FALSE)))))</f>
        <v/>
      </c>
      <c r="BD9" s="17" t="str">
        <f t="shared" ca="1" si="71"/>
        <v/>
      </c>
      <c r="BE9" s="47" t="str">
        <f ca="1">IF(BE$5="","",IF(OFFSET(Participants!$F$1,$H9,MATCH(BE$5,Participants!$G$1:$AA$1,FALSE))="",IF($E9="N/A","N/A",$A9),IF(AND(OFFSET(Participants!$F$1,$H9,MATCH(BE$5,Participants!$G$1:$AA$1,FALSE))="Meets",$E9="N/A"),"N/A",OFFSET(Participants!$F$1,$H9,MATCH(BE$5,Participants!$G$1:$AA$1,FALSE)))))</f>
        <v/>
      </c>
      <c r="BF9" s="17" t="str">
        <f t="shared" ca="1" si="72"/>
        <v/>
      </c>
      <c r="BG9" s="47" t="str">
        <f ca="1">IF(BG$5="","",IF(OFFSET(Participants!$F$1,$H9,MATCH(BG$5,Participants!$G$1:$AA$1,FALSE))="",IF($E9="N/A","N/A",$A9),IF(AND(OFFSET(Participants!$F$1,$H9,MATCH(BG$5,Participants!$G$1:$AA$1,FALSE))="Meets",$E9="N/A"),"N/A",OFFSET(Participants!$F$1,$H9,MATCH(BG$5,Participants!$G$1:$AA$1,FALSE)))))</f>
        <v/>
      </c>
      <c r="BH9" s="17" t="str">
        <f t="shared" ca="1" si="73"/>
        <v/>
      </c>
      <c r="BI9" s="47" t="str">
        <f ca="1">IF(BI$5="","",IF(OFFSET(Participants!$F$1,$H9,MATCH(BI$5,Participants!$G$1:$AA$1,FALSE))="",IF($E9="N/A","N/A",$A9),IF(AND(OFFSET(Participants!$F$1,$H9,MATCH(BI$5,Participants!$G$1:$AA$1,FALSE))="Meets",$E9="N/A"),"N/A",OFFSET(Participants!$F$1,$H9,MATCH(BI$5,Participants!$G$1:$AA$1,FALSE)))))</f>
        <v/>
      </c>
      <c r="BJ9" s="17" t="str">
        <f t="shared" ca="1" si="74"/>
        <v/>
      </c>
      <c r="BK9" s="47" t="str">
        <f ca="1">IF(BK$5="","",IF(OFFSET(Participants!$F$1,$H9,MATCH(BK$5,Participants!$G$1:$AA$1,FALSE))="",IF($E9="N/A","N/A",$A9),IF(AND(OFFSET(Participants!$F$1,$H9,MATCH(BK$5,Participants!$G$1:$AA$1,FALSE))="Meets",$E9="N/A"),"N/A",OFFSET(Participants!$F$1,$H9,MATCH(BK$5,Participants!$G$1:$AA$1,FALSE)))))</f>
        <v/>
      </c>
      <c r="BL9" s="17" t="str">
        <f t="shared" ca="1" si="75"/>
        <v/>
      </c>
      <c r="BM9" s="47" t="str">
        <f ca="1">IF(BM$5="","",IF(OFFSET(Participants!$F$1,$H9,MATCH(BM$5,Participants!$G$1:$AA$1,FALSE))="",IF($E9="N/A","N/A",$A9),IF(AND(OFFSET(Participants!$F$1,$H9,MATCH(BM$5,Participants!$G$1:$AA$1,FALSE))="Meets",$E9="N/A"),"N/A",OFFSET(Participants!$F$1,$H9,MATCH(BM$5,Participants!$G$1:$AA$1,FALSE)))))</f>
        <v/>
      </c>
      <c r="BN9" s="17" t="str">
        <f t="shared" ca="1" si="76"/>
        <v/>
      </c>
      <c r="BO9" s="47" t="str">
        <f ca="1">IF(BO$5="","",IF(OFFSET(Participants!$F$1,$H9,MATCH(BO$5,Participants!$G$1:$AA$1,FALSE))="",IF($E9="N/A","N/A",$A9),IF(AND(OFFSET(Participants!$F$1,$H9,MATCH(BO$5,Participants!$G$1:$AA$1,FALSE))="Meets",$E9="N/A"),"N/A",OFFSET(Participants!$F$1,$H9,MATCH(BO$5,Participants!$G$1:$AA$1,FALSE)))))</f>
        <v/>
      </c>
      <c r="BP9" s="17" t="str">
        <f t="shared" ca="1" si="77"/>
        <v/>
      </c>
      <c r="BQ9" s="47" t="str">
        <f ca="1">IF(BQ$5="","",IF(OFFSET(Participants!$F$1,$H9,MATCH(BQ$5,Participants!$G$1:$AA$1,FALSE))="",IF($E9="N/A","N/A",$A9),IF(AND(OFFSET(Participants!$F$1,$H9,MATCH(BQ$5,Participants!$G$1:$AA$1,FALSE))="Meets",$E9="N/A"),"N/A",OFFSET(Participants!$F$1,$H9,MATCH(BQ$5,Participants!$G$1:$AA$1,FALSE)))))</f>
        <v/>
      </c>
      <c r="BR9" s="17" t="str">
        <f t="shared" ca="1" si="78"/>
        <v/>
      </c>
      <c r="BS9" s="47" t="str">
        <f ca="1">IF(BS$5="","",IF(OFFSET(Participants!$F$1,$H9,MATCH(BS$5,Participants!$G$1:$AA$1,FALSE))="",IF($E9="N/A","N/A",$A9),IF(AND(OFFSET(Participants!$F$1,$H9,MATCH(BS$5,Participants!$G$1:$AA$1,FALSE))="Meets",$E9="N/A"),"N/A",OFFSET(Participants!$F$1,$H9,MATCH(BS$5,Participants!$G$1:$AA$1,FALSE)))))</f>
        <v/>
      </c>
      <c r="BT9" s="17" t="str">
        <f t="shared" ca="1" si="79"/>
        <v/>
      </c>
    </row>
    <row r="10" spans="1:72" ht="36" customHeight="1" x14ac:dyDescent="0.2">
      <c r="A10" s="48" t="s">
        <v>11</v>
      </c>
      <c r="B10" s="48" t="s">
        <v>20</v>
      </c>
      <c r="C10" s="48"/>
      <c r="E10" s="64" t="str">
        <f ca="1">IF($Q$2="","",IF(OFFSET(NotApplicable!$A$1,MATCH(J10,NotApplicable!$A$2:$A$29,0),MATCH($Q$2,NotApplicable!$B$1:$G$1,0))="","",OFFSET(NotApplicable!$A$1,MATCH(J10,NotApplicable!$A$2:$A$29,0),MATCH($Q$2,NotApplicable!$B$1:$G$1,0))))</f>
        <v/>
      </c>
      <c r="F10" s="48"/>
      <c r="G10" s="48"/>
      <c r="H10" s="50">
        <f>IF(J10="","",MAX($H$9:H9)+1)</f>
        <v>2</v>
      </c>
      <c r="J10" s="28" t="s">
        <v>42</v>
      </c>
      <c r="K10" s="59">
        <f ca="1">COUNTIF($AE10:$BT10,K$7)</f>
        <v>0</v>
      </c>
      <c r="L10" s="74">
        <f ca="1">COUNTIF($AE10:$BT10,L$7)</f>
        <v>0</v>
      </c>
      <c r="M10" s="74"/>
      <c r="N10" s="74">
        <f ca="1">COUNTIF($AE10:$BT10,N$7)</f>
        <v>0</v>
      </c>
      <c r="O10" s="74"/>
      <c r="P10" s="18"/>
      <c r="Q10" s="15" t="str">
        <f ca="1">IF(K10+L10+N10=0,"",IF(E10="N/A","N/A",IF(K10+N10=0,$L$7,IF(L10+N10=0,$K$7,IF(K10+L10=0,$N$7,"")))))</f>
        <v/>
      </c>
      <c r="S10" s="11" t="str">
        <f t="shared" ref="S10:S39" ca="1" si="81">IF($Q10="","",COUNTIF($AE9:$BT9,"Q"))</f>
        <v/>
      </c>
      <c r="T10" s="2"/>
      <c r="U10" s="11" t="str">
        <f t="shared" ref="U10:U39" ca="1" si="82">IF($Q10="","",COUNTIF($AE9:$BT9,"X"))</f>
        <v/>
      </c>
      <c r="V10" s="2"/>
      <c r="W10" s="11" t="str">
        <f t="shared" ref="W10:W39" ca="1" si="83">IF($Q10="","",COUNTIFS($AE10:$BT10,$Q10,$AE$4:$BT$4,W$2))</f>
        <v/>
      </c>
      <c r="X10" s="2"/>
      <c r="Y10" s="11" t="str">
        <f t="shared" ref="Y10:Y39" ca="1" si="84">IF($Q10="","",COUNTIF($AE$4:$BT$4,W$2)-W10)</f>
        <v/>
      </c>
      <c r="Z10" s="2"/>
      <c r="AA10" s="11" t="str">
        <f t="shared" ref="AA10:AA39" ca="1" si="85">IF($Q10="","",COUNTIFS($AE10:$BT10,$Q10,$AE$4:$BT$4,AA$2))</f>
        <v/>
      </c>
      <c r="AB10" s="2"/>
      <c r="AC10" s="11" t="str">
        <f t="shared" ref="AC10:AC39" ca="1" si="86">IF($Q10="","",COUNTIF($AE$4:$BT$4,AA$2)-AA10)</f>
        <v/>
      </c>
      <c r="AE10" s="47" t="str">
        <f ca="1">IF(AE$5="","",IF(OFFSET(Participants!$F$1,$H10,MATCH(AE$5,Participants!$G$1:$AA$1,FALSE))="",IF($E10="N/A","N/A",$A10),IF(AND(OFFSET(Participants!$F$1,$H10,MATCH(AE$5,Participants!$G$1:$AA$1,FALSE))="Meets",$E10="N/A"),"N/A",OFFSET(Participants!$F$1,$H10,MATCH(AE$5,Participants!$G$1:$AA$1,FALSE)))))</f>
        <v/>
      </c>
      <c r="AF10" s="17" t="str">
        <f t="shared" ref="AF10:AF32" ca="1" si="87">IF(AE11="","",IF(AE11=$Q11,"Q","X"))</f>
        <v/>
      </c>
      <c r="AG10" s="47" t="str">
        <f ca="1">IF(AG$5="","",IF(OFFSET(Participants!$F$1,$H10,MATCH(AG$5,Participants!$G$1:$AA$1,FALSE))="",IF($E10="N/A","N/A",$A10),IF(AND(OFFSET(Participants!$F$1,$H10,MATCH(AG$5,Participants!$G$1:$AA$1,FALSE))="Meets",$E10="N/A"),"N/A",OFFSET(Participants!$F$1,$H10,MATCH(AG$5,Participants!$G$1:$AA$1,FALSE)))))</f>
        <v/>
      </c>
      <c r="AH10" s="17" t="str">
        <f t="shared" ref="AH10:AH32" ca="1" si="88">IF(AG11="","",IF(AG11=$Q11,"Q","X"))</f>
        <v/>
      </c>
      <c r="AI10" s="47" t="str">
        <f ca="1">IF(AI$5="","",IF(OFFSET(Participants!$F$1,$H10,MATCH(AI$5,Participants!$G$1:$AA$1,FALSE))="",IF($E10="N/A","N/A",$A10),IF(AND(OFFSET(Participants!$F$1,$H10,MATCH(AI$5,Participants!$G$1:$AA$1,FALSE))="Meets",$E10="N/A"),"N/A",OFFSET(Participants!$F$1,$H10,MATCH(AI$5,Participants!$G$1:$AA$1,FALSE)))))</f>
        <v/>
      </c>
      <c r="AJ10" s="17" t="str">
        <f t="shared" ref="AJ10:AJ32" ca="1" si="89">IF(AI11="","",IF(AI11=$Q11,"Q","X"))</f>
        <v/>
      </c>
      <c r="AK10" s="47" t="str">
        <f ca="1">IF(AK$5="","",IF(OFFSET(Participants!$F$1,$H10,MATCH(AK$5,Participants!$G$1:$AA$1,FALSE))="",IF($E10="N/A","N/A",$A10),IF(AND(OFFSET(Participants!$F$1,$H10,MATCH(AK$5,Participants!$G$1:$AA$1,FALSE))="Meets",$E10="N/A"),"N/A",OFFSET(Participants!$F$1,$H10,MATCH(AK$5,Participants!$G$1:$AA$1,FALSE)))))</f>
        <v/>
      </c>
      <c r="AL10" s="17" t="str">
        <f t="shared" ref="AL10:AL32" ca="1" si="90">IF(AK11="","",IF(AK11=$Q11,"Q","X"))</f>
        <v/>
      </c>
      <c r="AM10" s="47" t="str">
        <f ca="1">IF(AM$5="","",IF(OFFSET(Participants!$F$1,$H10,MATCH(AM$5,Participants!$G$1:$AA$1,FALSE))="",IF($E10="N/A","N/A",$A10),IF(AND(OFFSET(Participants!$F$1,$H10,MATCH(AM$5,Participants!$G$1:$AA$1,FALSE))="Meets",$E10="N/A"),"N/A",OFFSET(Participants!$F$1,$H10,MATCH(AM$5,Participants!$G$1:$AA$1,FALSE)))))</f>
        <v/>
      </c>
      <c r="AN10" s="17" t="str">
        <f t="shared" ref="AN10:AN32" ca="1" si="91">IF(AM11="","",IF(AM11=$Q11,"Q","X"))</f>
        <v/>
      </c>
      <c r="AO10" s="47" t="str">
        <f ca="1">IF(AO$5="","",IF(OFFSET(Participants!$F$1,$H10,MATCH(AO$5,Participants!$G$1:$AA$1,FALSE))="",IF($E10="N/A","N/A",$A10),IF(AND(OFFSET(Participants!$F$1,$H10,MATCH(AO$5,Participants!$G$1:$AA$1,FALSE))="Meets",$E10="N/A"),"N/A",OFFSET(Participants!$F$1,$H10,MATCH(AO$5,Participants!$G$1:$AA$1,FALSE)))))</f>
        <v/>
      </c>
      <c r="AP10" s="17" t="str">
        <f t="shared" ref="AP10:AP32" ca="1" si="92">IF(AO11="","",IF(AO11=$Q11,"Q","X"))</f>
        <v/>
      </c>
      <c r="AQ10" s="47" t="str">
        <f ca="1">IF(AQ$5="","",IF(OFFSET(Participants!$F$1,$H10,MATCH(AQ$5,Participants!$G$1:$AA$1,FALSE))="",IF($E10="N/A","N/A",$A10),IF(AND(OFFSET(Participants!$F$1,$H10,MATCH(AQ$5,Participants!$G$1:$AA$1,FALSE))="Meets",$E10="N/A"),"N/A",OFFSET(Participants!$F$1,$H10,MATCH(AQ$5,Participants!$G$1:$AA$1,FALSE)))))</f>
        <v/>
      </c>
      <c r="AR10" s="17" t="str">
        <f t="shared" ref="AR10:AR32" ca="1" si="93">IF(AQ11="","",IF(AQ11=$Q11,"Q","X"))</f>
        <v/>
      </c>
      <c r="AS10" s="47" t="str">
        <f ca="1">IF(AS$5="","",IF(OFFSET(Participants!$F$1,$H10,MATCH(AS$5,Participants!$G$1:$AA$1,FALSE))="",IF($E10="N/A","N/A",$A10),IF(AND(OFFSET(Participants!$F$1,$H10,MATCH(AS$5,Participants!$G$1:$AA$1,FALSE))="Meets",$E10="N/A"),"N/A",OFFSET(Participants!$F$1,$H10,MATCH(AS$5,Participants!$G$1:$AA$1,FALSE)))))</f>
        <v/>
      </c>
      <c r="AT10" s="17" t="str">
        <f t="shared" ref="AT10:AT32" ca="1" si="94">IF(AS11="","",IF(AS11=$Q11,"Q","X"))</f>
        <v/>
      </c>
      <c r="AU10" s="47" t="str">
        <f ca="1">IF(AU$5="","",IF(OFFSET(Participants!$F$1,$H10,MATCH(AU$5,Participants!$G$1:$AA$1,FALSE))="",IF($E10="N/A","N/A",$A10),IF(AND(OFFSET(Participants!$F$1,$H10,MATCH(AU$5,Participants!$G$1:$AA$1,FALSE))="Meets",$E10="N/A"),"N/A",OFFSET(Participants!$F$1,$H10,MATCH(AU$5,Participants!$G$1:$AA$1,FALSE)))))</f>
        <v/>
      </c>
      <c r="AV10" s="17" t="str">
        <f t="shared" ref="AV10:AV32" ca="1" si="95">IF(AU11="","",IF(AU11=$Q11,"Q","X"))</f>
        <v/>
      </c>
      <c r="AW10" s="47" t="str">
        <f ca="1">IF(AW$5="","",IF(OFFSET(Participants!$F$1,$H10,MATCH(AW$5,Participants!$G$1:$AA$1,FALSE))="",IF($E10="N/A","N/A",$A10),IF(AND(OFFSET(Participants!$F$1,$H10,MATCH(AW$5,Participants!$G$1:$AA$1,FALSE))="Meets",$E10="N/A"),"N/A",OFFSET(Participants!$F$1,$H10,MATCH(AW$5,Participants!$G$1:$AA$1,FALSE)))))</f>
        <v/>
      </c>
      <c r="AX10" s="17" t="str">
        <f t="shared" ref="AX10:AX32" ca="1" si="96">IF(AW11="","",IF(AW11=$Q11,"Q","X"))</f>
        <v/>
      </c>
      <c r="AY10" s="47" t="str">
        <f ca="1">IF(AY$5="","",IF(OFFSET(Participants!$F$1,$H10,MATCH(AY$5,Participants!$G$1:$AA$1,FALSE))="",IF($E10="N/A","N/A",$A10),IF(AND(OFFSET(Participants!$F$1,$H10,MATCH(AY$5,Participants!$G$1:$AA$1,FALSE))="Meets",$E10="N/A"),"N/A",OFFSET(Participants!$F$1,$H10,MATCH(AY$5,Participants!$G$1:$AA$1,FALSE)))))</f>
        <v/>
      </c>
      <c r="AZ10" s="17" t="str">
        <f t="shared" ref="AZ10:AZ32" ca="1" si="97">IF(AY11="","",IF(AY11=$Q11,"Q","X"))</f>
        <v/>
      </c>
      <c r="BA10" s="47" t="str">
        <f ca="1">IF(BA$5="","",IF(OFFSET(Participants!$F$1,$H10,MATCH(BA$5,Participants!$G$1:$AA$1,FALSE))="",IF($E10="N/A","N/A",$A10),IF(AND(OFFSET(Participants!$F$1,$H10,MATCH(BA$5,Participants!$G$1:$AA$1,FALSE))="Meets",$E10="N/A"),"N/A",OFFSET(Participants!$F$1,$H10,MATCH(BA$5,Participants!$G$1:$AA$1,FALSE)))))</f>
        <v/>
      </c>
      <c r="BB10" s="17" t="str">
        <f t="shared" ref="BB10:BB32" ca="1" si="98">IF(BA11="","",IF(BA11=$Q11,"Q","X"))</f>
        <v/>
      </c>
      <c r="BC10" s="47" t="str">
        <f ca="1">IF(BC$5="","",IF(OFFSET(Participants!$F$1,$H10,MATCH(BC$5,Participants!$G$1:$AA$1,FALSE))="",IF($E10="N/A","N/A",$A10),IF(AND(OFFSET(Participants!$F$1,$H10,MATCH(BC$5,Participants!$G$1:$AA$1,FALSE))="Meets",$E10="N/A"),"N/A",OFFSET(Participants!$F$1,$H10,MATCH(BC$5,Participants!$G$1:$AA$1,FALSE)))))</f>
        <v/>
      </c>
      <c r="BD10" s="17" t="str">
        <f t="shared" ref="BD10:BD32" ca="1" si="99">IF(BC11="","",IF(BC11=$Q11,"Q","X"))</f>
        <v/>
      </c>
      <c r="BE10" s="47" t="str">
        <f ca="1">IF(BE$5="","",IF(OFFSET(Participants!$F$1,$H10,MATCH(BE$5,Participants!$G$1:$AA$1,FALSE))="",IF($E10="N/A","N/A",$A10),IF(AND(OFFSET(Participants!$F$1,$H10,MATCH(BE$5,Participants!$G$1:$AA$1,FALSE))="Meets",$E10="N/A"),"N/A",OFFSET(Participants!$F$1,$H10,MATCH(BE$5,Participants!$G$1:$AA$1,FALSE)))))</f>
        <v/>
      </c>
      <c r="BF10" s="17" t="str">
        <f t="shared" ref="BF10:BF32" ca="1" si="100">IF(BE11="","",IF(BE11=$Q11,"Q","X"))</f>
        <v/>
      </c>
      <c r="BG10" s="47" t="str">
        <f ca="1">IF(BG$5="","",IF(OFFSET(Participants!$F$1,$H10,MATCH(BG$5,Participants!$G$1:$AA$1,FALSE))="",IF($E10="N/A","N/A",$A10),IF(AND(OFFSET(Participants!$F$1,$H10,MATCH(BG$5,Participants!$G$1:$AA$1,FALSE))="Meets",$E10="N/A"),"N/A",OFFSET(Participants!$F$1,$H10,MATCH(BG$5,Participants!$G$1:$AA$1,FALSE)))))</f>
        <v/>
      </c>
      <c r="BH10" s="17" t="str">
        <f t="shared" ref="BH10:BH32" ca="1" si="101">IF(BG11="","",IF(BG11=$Q11,"Q","X"))</f>
        <v/>
      </c>
      <c r="BI10" s="47" t="str">
        <f ca="1">IF(BI$5="","",IF(OFFSET(Participants!$F$1,$H10,MATCH(BI$5,Participants!$G$1:$AA$1,FALSE))="",IF($E10="N/A","N/A",$A10),IF(AND(OFFSET(Participants!$F$1,$H10,MATCH(BI$5,Participants!$G$1:$AA$1,FALSE))="Meets",$E10="N/A"),"N/A",OFFSET(Participants!$F$1,$H10,MATCH(BI$5,Participants!$G$1:$AA$1,FALSE)))))</f>
        <v/>
      </c>
      <c r="BJ10" s="17" t="str">
        <f t="shared" ref="BJ10:BJ32" ca="1" si="102">IF(BI11="","",IF(BI11=$Q11,"Q","X"))</f>
        <v/>
      </c>
      <c r="BK10" s="47" t="str">
        <f ca="1">IF(BK$5="","",IF(OFFSET(Participants!$F$1,$H10,MATCH(BK$5,Participants!$G$1:$AA$1,FALSE))="",IF($E10="N/A","N/A",$A10),IF(AND(OFFSET(Participants!$F$1,$H10,MATCH(BK$5,Participants!$G$1:$AA$1,FALSE))="Meets",$E10="N/A"),"N/A",OFFSET(Participants!$F$1,$H10,MATCH(BK$5,Participants!$G$1:$AA$1,FALSE)))))</f>
        <v/>
      </c>
      <c r="BL10" s="17" t="str">
        <f t="shared" ref="BL10:BL32" ca="1" si="103">IF(BK11="","",IF(BK11=$Q11,"Q","X"))</f>
        <v/>
      </c>
      <c r="BM10" s="47" t="str">
        <f ca="1">IF(BM$5="","",IF(OFFSET(Participants!$F$1,$H10,MATCH(BM$5,Participants!$G$1:$AA$1,FALSE))="",IF($E10="N/A","N/A",$A10),IF(AND(OFFSET(Participants!$F$1,$H10,MATCH(BM$5,Participants!$G$1:$AA$1,FALSE))="Meets",$E10="N/A"),"N/A",OFFSET(Participants!$F$1,$H10,MATCH(BM$5,Participants!$G$1:$AA$1,FALSE)))))</f>
        <v/>
      </c>
      <c r="BN10" s="17" t="str">
        <f t="shared" ref="BN10:BN32" ca="1" si="104">IF(BM11="","",IF(BM11=$Q11,"Q","X"))</f>
        <v/>
      </c>
      <c r="BO10" s="47" t="str">
        <f ca="1">IF(BO$5="","",IF(OFFSET(Participants!$F$1,$H10,MATCH(BO$5,Participants!$G$1:$AA$1,FALSE))="",IF($E10="N/A","N/A",$A10),IF(AND(OFFSET(Participants!$F$1,$H10,MATCH(BO$5,Participants!$G$1:$AA$1,FALSE))="Meets",$E10="N/A"),"N/A",OFFSET(Participants!$F$1,$H10,MATCH(BO$5,Participants!$G$1:$AA$1,FALSE)))))</f>
        <v/>
      </c>
      <c r="BP10" s="17" t="str">
        <f t="shared" ref="BP10:BP32" ca="1" si="105">IF(BO11="","",IF(BO11=$Q11,"Q","X"))</f>
        <v/>
      </c>
      <c r="BQ10" s="47" t="str">
        <f ca="1">IF(BQ$5="","",IF(OFFSET(Participants!$F$1,$H10,MATCH(BQ$5,Participants!$G$1:$AA$1,FALSE))="",IF($E10="N/A","N/A",$A10),IF(AND(OFFSET(Participants!$F$1,$H10,MATCH(BQ$5,Participants!$G$1:$AA$1,FALSE))="Meets",$E10="N/A"),"N/A",OFFSET(Participants!$F$1,$H10,MATCH(BQ$5,Participants!$G$1:$AA$1,FALSE)))))</f>
        <v/>
      </c>
      <c r="BR10" s="17" t="str">
        <f t="shared" ref="BR10:BR32" ca="1" si="106">IF(BQ11="","",IF(BQ11=$Q11,"Q","X"))</f>
        <v/>
      </c>
      <c r="BS10" s="47" t="str">
        <f ca="1">IF(BS$5="","",IF(OFFSET(Participants!$F$1,$H10,MATCH(BS$5,Participants!$G$1:$AA$1,FALSE))="",IF($E10="N/A","N/A",$A10),IF(AND(OFFSET(Participants!$F$1,$H10,MATCH(BS$5,Participants!$G$1:$AA$1,FALSE))="Meets",$E10="N/A"),"N/A",OFFSET(Participants!$F$1,$H10,MATCH(BS$5,Participants!$G$1:$AA$1,FALSE)))))</f>
        <v/>
      </c>
      <c r="BT10" s="17" t="str">
        <f t="shared" ref="BT10:BT32" ca="1" si="107">IF(BS11="","",IF(BS11=$Q11,"Q","X"))</f>
        <v/>
      </c>
    </row>
    <row r="11" spans="1:72" ht="36" customHeight="1" x14ac:dyDescent="0.2">
      <c r="A11" s="48" t="s">
        <v>11</v>
      </c>
      <c r="B11" s="48" t="s">
        <v>20</v>
      </c>
      <c r="C11" s="48"/>
      <c r="E11" s="64" t="str">
        <f ca="1">IF($Q$2="","",IF(OFFSET(NotApplicable!$A$1,MATCH(J11,NotApplicable!$A$2:$A$29,0),MATCH($Q$2,NotApplicable!$B$1:$G$1,0))="","",OFFSET(NotApplicable!$A$1,MATCH(J11,NotApplicable!$A$2:$A$29,0),MATCH($Q$2,NotApplicable!$B$1:$G$1,0))))</f>
        <v/>
      </c>
      <c r="F11" s="48"/>
      <c r="G11" s="48"/>
      <c r="H11" s="50">
        <f>IF(J11="","",MAX($H$9:H10)+1)</f>
        <v>3</v>
      </c>
      <c r="J11" s="28" t="s">
        <v>43</v>
      </c>
      <c r="K11" s="60">
        <f t="shared" ref="K11:L14" ca="1" si="108">COUNTIF($AE11:$BT11,K$7)</f>
        <v>0</v>
      </c>
      <c r="L11" s="74">
        <f t="shared" ca="1" si="108"/>
        <v>0</v>
      </c>
      <c r="M11" s="74"/>
      <c r="N11" s="74">
        <f t="shared" ref="N11:N14" ca="1" si="109">COUNTIF($AE11:$BT11,N$7)</f>
        <v>0</v>
      </c>
      <c r="O11" s="74"/>
      <c r="P11" s="18"/>
      <c r="Q11" s="15" t="str">
        <f t="shared" ref="Q11:Q33" ca="1" si="110">IF(K11+L11+N11=0,"",IF(E11="N/A","N/A",IF(K11+N11=0,$L$7,IF(L11+N11=0,$K$7,IF(K11+L11=0,$N$7,"")))))</f>
        <v/>
      </c>
      <c r="S11" s="11" t="str">
        <f t="shared" ca="1" si="81"/>
        <v/>
      </c>
      <c r="T11" s="2"/>
      <c r="U11" s="11" t="str">
        <f t="shared" ca="1" si="82"/>
        <v/>
      </c>
      <c r="V11" s="2"/>
      <c r="W11" s="11" t="str">
        <f t="shared" ca="1" si="83"/>
        <v/>
      </c>
      <c r="X11" s="2"/>
      <c r="Y11" s="11" t="str">
        <f t="shared" ca="1" si="84"/>
        <v/>
      </c>
      <c r="Z11" s="2"/>
      <c r="AA11" s="11" t="str">
        <f t="shared" ca="1" si="85"/>
        <v/>
      </c>
      <c r="AB11" s="2"/>
      <c r="AC11" s="11" t="str">
        <f t="shared" ca="1" si="86"/>
        <v/>
      </c>
      <c r="AE11" s="47" t="str">
        <f ca="1">IF(AE$5="","",IF(OFFSET(Participants!$F$1,$H11,MATCH(AE$5,Participants!$G$1:$AA$1,FALSE))="",IF($E11="N/A","N/A",$A11),IF(AND(OFFSET(Participants!$F$1,$H11,MATCH(AE$5,Participants!$G$1:$AA$1,FALSE))="Meets",$E11="N/A"),"N/A",OFFSET(Participants!$F$1,$H11,MATCH(AE$5,Participants!$G$1:$AA$1,FALSE)))))</f>
        <v/>
      </c>
      <c r="AF11" s="17" t="str">
        <f t="shared" ca="1" si="87"/>
        <v/>
      </c>
      <c r="AG11" s="47" t="str">
        <f ca="1">IF(AG$5="","",IF(OFFSET(Participants!$F$1,$H11,MATCH(AG$5,Participants!$G$1:$AA$1,FALSE))="",IF($E11="N/A","N/A",$A11),IF(AND(OFFSET(Participants!$F$1,$H11,MATCH(AG$5,Participants!$G$1:$AA$1,FALSE))="Meets",$E11="N/A"),"N/A",OFFSET(Participants!$F$1,$H11,MATCH(AG$5,Participants!$G$1:$AA$1,FALSE)))))</f>
        <v/>
      </c>
      <c r="AH11" s="17" t="str">
        <f t="shared" ca="1" si="88"/>
        <v/>
      </c>
      <c r="AI11" s="47" t="str">
        <f ca="1">IF(AI$5="","",IF(OFFSET(Participants!$F$1,$H11,MATCH(AI$5,Participants!$G$1:$AA$1,FALSE))="",IF($E11="N/A","N/A",$A11),IF(AND(OFFSET(Participants!$F$1,$H11,MATCH(AI$5,Participants!$G$1:$AA$1,FALSE))="Meets",$E11="N/A"),"N/A",OFFSET(Participants!$F$1,$H11,MATCH(AI$5,Participants!$G$1:$AA$1,FALSE)))))</f>
        <v/>
      </c>
      <c r="AJ11" s="17" t="str">
        <f t="shared" ca="1" si="89"/>
        <v/>
      </c>
      <c r="AK11" s="47" t="str">
        <f ca="1">IF(AK$5="","",IF(OFFSET(Participants!$F$1,$H11,MATCH(AK$5,Participants!$G$1:$AA$1,FALSE))="",IF($E11="N/A","N/A",$A11),IF(AND(OFFSET(Participants!$F$1,$H11,MATCH(AK$5,Participants!$G$1:$AA$1,FALSE))="Meets",$E11="N/A"),"N/A",OFFSET(Participants!$F$1,$H11,MATCH(AK$5,Participants!$G$1:$AA$1,FALSE)))))</f>
        <v/>
      </c>
      <c r="AL11" s="17" t="str">
        <f t="shared" ca="1" si="90"/>
        <v/>
      </c>
      <c r="AM11" s="47" t="str">
        <f ca="1">IF(AM$5="","",IF(OFFSET(Participants!$F$1,$H11,MATCH(AM$5,Participants!$G$1:$AA$1,FALSE))="",IF($E11="N/A","N/A",$A11),IF(AND(OFFSET(Participants!$F$1,$H11,MATCH(AM$5,Participants!$G$1:$AA$1,FALSE))="Meets",$E11="N/A"),"N/A",OFFSET(Participants!$F$1,$H11,MATCH(AM$5,Participants!$G$1:$AA$1,FALSE)))))</f>
        <v/>
      </c>
      <c r="AN11" s="17" t="str">
        <f t="shared" ca="1" si="91"/>
        <v/>
      </c>
      <c r="AO11" s="47" t="str">
        <f ca="1">IF(AO$5="","",IF(OFFSET(Participants!$F$1,$H11,MATCH(AO$5,Participants!$G$1:$AA$1,FALSE))="",IF($E11="N/A","N/A",$A11),IF(AND(OFFSET(Participants!$F$1,$H11,MATCH(AO$5,Participants!$G$1:$AA$1,FALSE))="Meets",$E11="N/A"),"N/A",OFFSET(Participants!$F$1,$H11,MATCH(AO$5,Participants!$G$1:$AA$1,FALSE)))))</f>
        <v/>
      </c>
      <c r="AP11" s="17" t="str">
        <f t="shared" ca="1" si="92"/>
        <v/>
      </c>
      <c r="AQ11" s="47" t="str">
        <f ca="1">IF(AQ$5="","",IF(OFFSET(Participants!$F$1,$H11,MATCH(AQ$5,Participants!$G$1:$AA$1,FALSE))="",IF($E11="N/A","N/A",$A11),IF(AND(OFFSET(Participants!$F$1,$H11,MATCH(AQ$5,Participants!$G$1:$AA$1,FALSE))="Meets",$E11="N/A"),"N/A",OFFSET(Participants!$F$1,$H11,MATCH(AQ$5,Participants!$G$1:$AA$1,FALSE)))))</f>
        <v/>
      </c>
      <c r="AR11" s="17" t="str">
        <f t="shared" ca="1" si="93"/>
        <v/>
      </c>
      <c r="AS11" s="47" t="str">
        <f ca="1">IF(AS$5="","",IF(OFFSET(Participants!$F$1,$H11,MATCH(AS$5,Participants!$G$1:$AA$1,FALSE))="",IF($E11="N/A","N/A",$A11),IF(AND(OFFSET(Participants!$F$1,$H11,MATCH(AS$5,Participants!$G$1:$AA$1,FALSE))="Meets",$E11="N/A"),"N/A",OFFSET(Participants!$F$1,$H11,MATCH(AS$5,Participants!$G$1:$AA$1,FALSE)))))</f>
        <v/>
      </c>
      <c r="AT11" s="17" t="str">
        <f t="shared" ca="1" si="94"/>
        <v/>
      </c>
      <c r="AU11" s="47" t="str">
        <f ca="1">IF(AU$5="","",IF(OFFSET(Participants!$F$1,$H11,MATCH(AU$5,Participants!$G$1:$AA$1,FALSE))="",IF($E11="N/A","N/A",$A11),IF(AND(OFFSET(Participants!$F$1,$H11,MATCH(AU$5,Participants!$G$1:$AA$1,FALSE))="Meets",$E11="N/A"),"N/A",OFFSET(Participants!$F$1,$H11,MATCH(AU$5,Participants!$G$1:$AA$1,FALSE)))))</f>
        <v/>
      </c>
      <c r="AV11" s="17" t="str">
        <f t="shared" ca="1" si="95"/>
        <v/>
      </c>
      <c r="AW11" s="47" t="str">
        <f ca="1">IF(AW$5="","",IF(OFFSET(Participants!$F$1,$H11,MATCH(AW$5,Participants!$G$1:$AA$1,FALSE))="",IF($E11="N/A","N/A",$A11),IF(AND(OFFSET(Participants!$F$1,$H11,MATCH(AW$5,Participants!$G$1:$AA$1,FALSE))="Meets",$E11="N/A"),"N/A",OFFSET(Participants!$F$1,$H11,MATCH(AW$5,Participants!$G$1:$AA$1,FALSE)))))</f>
        <v/>
      </c>
      <c r="AX11" s="17" t="str">
        <f t="shared" ca="1" si="96"/>
        <v/>
      </c>
      <c r="AY11" s="47" t="str">
        <f ca="1">IF(AY$5="","",IF(OFFSET(Participants!$F$1,$H11,MATCH(AY$5,Participants!$G$1:$AA$1,FALSE))="",IF($E11="N/A","N/A",$A11),IF(AND(OFFSET(Participants!$F$1,$H11,MATCH(AY$5,Participants!$G$1:$AA$1,FALSE))="Meets",$E11="N/A"),"N/A",OFFSET(Participants!$F$1,$H11,MATCH(AY$5,Participants!$G$1:$AA$1,FALSE)))))</f>
        <v/>
      </c>
      <c r="AZ11" s="17" t="str">
        <f t="shared" ca="1" si="97"/>
        <v/>
      </c>
      <c r="BA11" s="47" t="str">
        <f ca="1">IF(BA$5="","",IF(OFFSET(Participants!$F$1,$H11,MATCH(BA$5,Participants!$G$1:$AA$1,FALSE))="",IF($E11="N/A","N/A",$A11),IF(AND(OFFSET(Participants!$F$1,$H11,MATCH(BA$5,Participants!$G$1:$AA$1,FALSE))="Meets",$E11="N/A"),"N/A",OFFSET(Participants!$F$1,$H11,MATCH(BA$5,Participants!$G$1:$AA$1,FALSE)))))</f>
        <v/>
      </c>
      <c r="BB11" s="17" t="str">
        <f t="shared" ca="1" si="98"/>
        <v/>
      </c>
      <c r="BC11" s="47" t="str">
        <f ca="1">IF(BC$5="","",IF(OFFSET(Participants!$F$1,$H11,MATCH(BC$5,Participants!$G$1:$AA$1,FALSE))="",IF($E11="N/A","N/A",$A11),IF(AND(OFFSET(Participants!$F$1,$H11,MATCH(BC$5,Participants!$G$1:$AA$1,FALSE))="Meets",$E11="N/A"),"N/A",OFFSET(Participants!$F$1,$H11,MATCH(BC$5,Participants!$G$1:$AA$1,FALSE)))))</f>
        <v/>
      </c>
      <c r="BD11" s="17" t="str">
        <f t="shared" ca="1" si="99"/>
        <v/>
      </c>
      <c r="BE11" s="47" t="str">
        <f ca="1">IF(BE$5="","",IF(OFFSET(Participants!$F$1,$H11,MATCH(BE$5,Participants!$G$1:$AA$1,FALSE))="",IF($E11="N/A","N/A",$A11),IF(AND(OFFSET(Participants!$F$1,$H11,MATCH(BE$5,Participants!$G$1:$AA$1,FALSE))="Meets",$E11="N/A"),"N/A",OFFSET(Participants!$F$1,$H11,MATCH(BE$5,Participants!$G$1:$AA$1,FALSE)))))</f>
        <v/>
      </c>
      <c r="BF11" s="17" t="str">
        <f t="shared" ca="1" si="100"/>
        <v/>
      </c>
      <c r="BG11" s="47" t="str">
        <f ca="1">IF(BG$5="","",IF(OFFSET(Participants!$F$1,$H11,MATCH(BG$5,Participants!$G$1:$AA$1,FALSE))="",IF($E11="N/A","N/A",$A11),IF(AND(OFFSET(Participants!$F$1,$H11,MATCH(BG$5,Participants!$G$1:$AA$1,FALSE))="Meets",$E11="N/A"),"N/A",OFFSET(Participants!$F$1,$H11,MATCH(BG$5,Participants!$G$1:$AA$1,FALSE)))))</f>
        <v/>
      </c>
      <c r="BH11" s="17" t="str">
        <f t="shared" ca="1" si="101"/>
        <v/>
      </c>
      <c r="BI11" s="47" t="str">
        <f ca="1">IF(BI$5="","",IF(OFFSET(Participants!$F$1,$H11,MATCH(BI$5,Participants!$G$1:$AA$1,FALSE))="",IF($E11="N/A","N/A",$A11),IF(AND(OFFSET(Participants!$F$1,$H11,MATCH(BI$5,Participants!$G$1:$AA$1,FALSE))="Meets",$E11="N/A"),"N/A",OFFSET(Participants!$F$1,$H11,MATCH(BI$5,Participants!$G$1:$AA$1,FALSE)))))</f>
        <v/>
      </c>
      <c r="BJ11" s="17" t="str">
        <f t="shared" ca="1" si="102"/>
        <v/>
      </c>
      <c r="BK11" s="47" t="str">
        <f ca="1">IF(BK$5="","",IF(OFFSET(Participants!$F$1,$H11,MATCH(BK$5,Participants!$G$1:$AA$1,FALSE))="",IF($E11="N/A","N/A",$A11),IF(AND(OFFSET(Participants!$F$1,$H11,MATCH(BK$5,Participants!$G$1:$AA$1,FALSE))="Meets",$E11="N/A"),"N/A",OFFSET(Participants!$F$1,$H11,MATCH(BK$5,Participants!$G$1:$AA$1,FALSE)))))</f>
        <v/>
      </c>
      <c r="BL11" s="17" t="str">
        <f t="shared" ca="1" si="103"/>
        <v/>
      </c>
      <c r="BM11" s="47" t="str">
        <f ca="1">IF(BM$5="","",IF(OFFSET(Participants!$F$1,$H11,MATCH(BM$5,Participants!$G$1:$AA$1,FALSE))="",IF($E11="N/A","N/A",$A11),IF(AND(OFFSET(Participants!$F$1,$H11,MATCH(BM$5,Participants!$G$1:$AA$1,FALSE))="Meets",$E11="N/A"),"N/A",OFFSET(Participants!$F$1,$H11,MATCH(BM$5,Participants!$G$1:$AA$1,FALSE)))))</f>
        <v/>
      </c>
      <c r="BN11" s="17" t="str">
        <f t="shared" ca="1" si="104"/>
        <v/>
      </c>
      <c r="BO11" s="47" t="str">
        <f ca="1">IF(BO$5="","",IF(OFFSET(Participants!$F$1,$H11,MATCH(BO$5,Participants!$G$1:$AA$1,FALSE))="",IF($E11="N/A","N/A",$A11),IF(AND(OFFSET(Participants!$F$1,$H11,MATCH(BO$5,Participants!$G$1:$AA$1,FALSE))="Meets",$E11="N/A"),"N/A",OFFSET(Participants!$F$1,$H11,MATCH(BO$5,Participants!$G$1:$AA$1,FALSE)))))</f>
        <v/>
      </c>
      <c r="BP11" s="17" t="str">
        <f t="shared" ca="1" si="105"/>
        <v/>
      </c>
      <c r="BQ11" s="47" t="str">
        <f ca="1">IF(BQ$5="","",IF(OFFSET(Participants!$F$1,$H11,MATCH(BQ$5,Participants!$G$1:$AA$1,FALSE))="",IF($E11="N/A","N/A",$A11),IF(AND(OFFSET(Participants!$F$1,$H11,MATCH(BQ$5,Participants!$G$1:$AA$1,FALSE))="Meets",$E11="N/A"),"N/A",OFFSET(Participants!$F$1,$H11,MATCH(BQ$5,Participants!$G$1:$AA$1,FALSE)))))</f>
        <v/>
      </c>
      <c r="BR11" s="17" t="str">
        <f t="shared" ca="1" si="106"/>
        <v/>
      </c>
      <c r="BS11" s="47" t="str">
        <f ca="1">IF(BS$5="","",IF(OFFSET(Participants!$F$1,$H11,MATCH(BS$5,Participants!$G$1:$AA$1,FALSE))="",IF($E11="N/A","N/A",$A11),IF(AND(OFFSET(Participants!$F$1,$H11,MATCH(BS$5,Participants!$G$1:$AA$1,FALSE))="Meets",$E11="N/A"),"N/A",OFFSET(Participants!$F$1,$H11,MATCH(BS$5,Participants!$G$1:$AA$1,FALSE)))))</f>
        <v/>
      </c>
      <c r="BT11" s="17" t="str">
        <f t="shared" ca="1" si="107"/>
        <v/>
      </c>
    </row>
    <row r="12" spans="1:72" ht="36" customHeight="1" x14ac:dyDescent="0.2">
      <c r="A12" s="48" t="s">
        <v>11</v>
      </c>
      <c r="B12" s="48" t="s">
        <v>20</v>
      </c>
      <c r="C12" s="48"/>
      <c r="E12" s="64" t="str">
        <f ca="1">IF($Q$2="","",IF(OFFSET(NotApplicable!$A$1,MATCH(J12,NotApplicable!$A$2:$A$29,0),MATCH($Q$2,NotApplicable!$B$1:$G$1,0))="","",OFFSET(NotApplicable!$A$1,MATCH(J12,NotApplicable!$A$2:$A$29,0),MATCH($Q$2,NotApplicable!$B$1:$G$1,0))))</f>
        <v/>
      </c>
      <c r="F12" s="48"/>
      <c r="G12" s="48"/>
      <c r="H12" s="50">
        <f>IF(J12="","",MAX($H$9:H11)+1)</f>
        <v>4</v>
      </c>
      <c r="J12" s="28" t="s">
        <v>44</v>
      </c>
      <c r="K12" s="60">
        <f t="shared" ca="1" si="108"/>
        <v>0</v>
      </c>
      <c r="L12" s="74">
        <f t="shared" ca="1" si="108"/>
        <v>0</v>
      </c>
      <c r="M12" s="74"/>
      <c r="N12" s="74">
        <f t="shared" ca="1" si="109"/>
        <v>0</v>
      </c>
      <c r="O12" s="74"/>
      <c r="P12" s="18"/>
      <c r="Q12" s="15" t="str">
        <f t="shared" ca="1" si="110"/>
        <v/>
      </c>
      <c r="S12" s="11" t="str">
        <f t="shared" ca="1" si="81"/>
        <v/>
      </c>
      <c r="T12" s="2"/>
      <c r="U12" s="11" t="str">
        <f t="shared" ca="1" si="82"/>
        <v/>
      </c>
      <c r="V12" s="2"/>
      <c r="W12" s="11" t="str">
        <f t="shared" ca="1" si="83"/>
        <v/>
      </c>
      <c r="X12" s="2"/>
      <c r="Y12" s="11" t="str">
        <f t="shared" ca="1" si="84"/>
        <v/>
      </c>
      <c r="Z12" s="2"/>
      <c r="AA12" s="11" t="str">
        <f t="shared" ca="1" si="85"/>
        <v/>
      </c>
      <c r="AB12" s="2"/>
      <c r="AC12" s="11" t="str">
        <f t="shared" ca="1" si="86"/>
        <v/>
      </c>
      <c r="AE12" s="47" t="str">
        <f ca="1">IF(AE$5="","",IF(OFFSET(Participants!$F$1,$H12,MATCH(AE$5,Participants!$G$1:$AA$1,FALSE))="",IF($E12="N/A","N/A",$A12),IF(AND(OFFSET(Participants!$F$1,$H12,MATCH(AE$5,Participants!$G$1:$AA$1,FALSE))="Meets",$E12="N/A"),"N/A",OFFSET(Participants!$F$1,$H12,MATCH(AE$5,Participants!$G$1:$AA$1,FALSE)))))</f>
        <v/>
      </c>
      <c r="AF12" s="17" t="str">
        <f t="shared" ca="1" si="87"/>
        <v/>
      </c>
      <c r="AG12" s="47" t="str">
        <f ca="1">IF(AG$5="","",IF(OFFSET(Participants!$F$1,$H12,MATCH(AG$5,Participants!$G$1:$AA$1,FALSE))="",IF($E12="N/A","N/A",$A12),IF(AND(OFFSET(Participants!$F$1,$H12,MATCH(AG$5,Participants!$G$1:$AA$1,FALSE))="Meets",$E12="N/A"),"N/A",OFFSET(Participants!$F$1,$H12,MATCH(AG$5,Participants!$G$1:$AA$1,FALSE)))))</f>
        <v/>
      </c>
      <c r="AH12" s="17" t="str">
        <f t="shared" ca="1" si="88"/>
        <v/>
      </c>
      <c r="AI12" s="47" t="str">
        <f ca="1">IF(AI$5="","",IF(OFFSET(Participants!$F$1,$H12,MATCH(AI$5,Participants!$G$1:$AA$1,FALSE))="",IF($E12="N/A","N/A",$A12),IF(AND(OFFSET(Participants!$F$1,$H12,MATCH(AI$5,Participants!$G$1:$AA$1,FALSE))="Meets",$E12="N/A"),"N/A",OFFSET(Participants!$F$1,$H12,MATCH(AI$5,Participants!$G$1:$AA$1,FALSE)))))</f>
        <v/>
      </c>
      <c r="AJ12" s="17" t="str">
        <f t="shared" ca="1" si="89"/>
        <v/>
      </c>
      <c r="AK12" s="47" t="str">
        <f ca="1">IF(AK$5="","",IF(OFFSET(Participants!$F$1,$H12,MATCH(AK$5,Participants!$G$1:$AA$1,FALSE))="",IF($E12="N/A","N/A",$A12),IF(AND(OFFSET(Participants!$F$1,$H12,MATCH(AK$5,Participants!$G$1:$AA$1,FALSE))="Meets",$E12="N/A"),"N/A",OFFSET(Participants!$F$1,$H12,MATCH(AK$5,Participants!$G$1:$AA$1,FALSE)))))</f>
        <v/>
      </c>
      <c r="AL12" s="17" t="str">
        <f t="shared" ca="1" si="90"/>
        <v/>
      </c>
      <c r="AM12" s="47" t="str">
        <f ca="1">IF(AM$5="","",IF(OFFSET(Participants!$F$1,$H12,MATCH(AM$5,Participants!$G$1:$AA$1,FALSE))="",IF($E12="N/A","N/A",$A12),IF(AND(OFFSET(Participants!$F$1,$H12,MATCH(AM$5,Participants!$G$1:$AA$1,FALSE))="Meets",$E12="N/A"),"N/A",OFFSET(Participants!$F$1,$H12,MATCH(AM$5,Participants!$G$1:$AA$1,FALSE)))))</f>
        <v/>
      </c>
      <c r="AN12" s="17" t="str">
        <f t="shared" ca="1" si="91"/>
        <v/>
      </c>
      <c r="AO12" s="47" t="str">
        <f ca="1">IF(AO$5="","",IF(OFFSET(Participants!$F$1,$H12,MATCH(AO$5,Participants!$G$1:$AA$1,FALSE))="",IF($E12="N/A","N/A",$A12),IF(AND(OFFSET(Participants!$F$1,$H12,MATCH(AO$5,Participants!$G$1:$AA$1,FALSE))="Meets",$E12="N/A"),"N/A",OFFSET(Participants!$F$1,$H12,MATCH(AO$5,Participants!$G$1:$AA$1,FALSE)))))</f>
        <v/>
      </c>
      <c r="AP12" s="17" t="str">
        <f t="shared" ca="1" si="92"/>
        <v/>
      </c>
      <c r="AQ12" s="47" t="str">
        <f ca="1">IF(AQ$5="","",IF(OFFSET(Participants!$F$1,$H12,MATCH(AQ$5,Participants!$G$1:$AA$1,FALSE))="",IF($E12="N/A","N/A",$A12),IF(AND(OFFSET(Participants!$F$1,$H12,MATCH(AQ$5,Participants!$G$1:$AA$1,FALSE))="Meets",$E12="N/A"),"N/A",OFFSET(Participants!$F$1,$H12,MATCH(AQ$5,Participants!$G$1:$AA$1,FALSE)))))</f>
        <v/>
      </c>
      <c r="AR12" s="17" t="str">
        <f t="shared" ca="1" si="93"/>
        <v/>
      </c>
      <c r="AS12" s="47" t="str">
        <f ca="1">IF(AS$5="","",IF(OFFSET(Participants!$F$1,$H12,MATCH(AS$5,Participants!$G$1:$AA$1,FALSE))="",IF($E12="N/A","N/A",$A12),IF(AND(OFFSET(Participants!$F$1,$H12,MATCH(AS$5,Participants!$G$1:$AA$1,FALSE))="Meets",$E12="N/A"),"N/A",OFFSET(Participants!$F$1,$H12,MATCH(AS$5,Participants!$G$1:$AA$1,FALSE)))))</f>
        <v/>
      </c>
      <c r="AT12" s="17" t="str">
        <f t="shared" ca="1" si="94"/>
        <v/>
      </c>
      <c r="AU12" s="47" t="str">
        <f ca="1">IF(AU$5="","",IF(OFFSET(Participants!$F$1,$H12,MATCH(AU$5,Participants!$G$1:$AA$1,FALSE))="",IF($E12="N/A","N/A",$A12),IF(AND(OFFSET(Participants!$F$1,$H12,MATCH(AU$5,Participants!$G$1:$AA$1,FALSE))="Meets",$E12="N/A"),"N/A",OFFSET(Participants!$F$1,$H12,MATCH(AU$5,Participants!$G$1:$AA$1,FALSE)))))</f>
        <v/>
      </c>
      <c r="AV12" s="17" t="str">
        <f t="shared" ca="1" si="95"/>
        <v/>
      </c>
      <c r="AW12" s="47" t="str">
        <f ca="1">IF(AW$5="","",IF(OFFSET(Participants!$F$1,$H12,MATCH(AW$5,Participants!$G$1:$AA$1,FALSE))="",IF($E12="N/A","N/A",$A12),IF(AND(OFFSET(Participants!$F$1,$H12,MATCH(AW$5,Participants!$G$1:$AA$1,FALSE))="Meets",$E12="N/A"),"N/A",OFFSET(Participants!$F$1,$H12,MATCH(AW$5,Participants!$G$1:$AA$1,FALSE)))))</f>
        <v/>
      </c>
      <c r="AX12" s="17" t="str">
        <f t="shared" ca="1" si="96"/>
        <v/>
      </c>
      <c r="AY12" s="47" t="str">
        <f ca="1">IF(AY$5="","",IF(OFFSET(Participants!$F$1,$H12,MATCH(AY$5,Participants!$G$1:$AA$1,FALSE))="",IF($E12="N/A","N/A",$A12),IF(AND(OFFSET(Participants!$F$1,$H12,MATCH(AY$5,Participants!$G$1:$AA$1,FALSE))="Meets",$E12="N/A"),"N/A",OFFSET(Participants!$F$1,$H12,MATCH(AY$5,Participants!$G$1:$AA$1,FALSE)))))</f>
        <v/>
      </c>
      <c r="AZ12" s="17" t="str">
        <f t="shared" ca="1" si="97"/>
        <v/>
      </c>
      <c r="BA12" s="47" t="str">
        <f ca="1">IF(BA$5="","",IF(OFFSET(Participants!$F$1,$H12,MATCH(BA$5,Participants!$G$1:$AA$1,FALSE))="",IF($E12="N/A","N/A",$A12),IF(AND(OFFSET(Participants!$F$1,$H12,MATCH(BA$5,Participants!$G$1:$AA$1,FALSE))="Meets",$E12="N/A"),"N/A",OFFSET(Participants!$F$1,$H12,MATCH(BA$5,Participants!$G$1:$AA$1,FALSE)))))</f>
        <v/>
      </c>
      <c r="BB12" s="17" t="str">
        <f t="shared" ca="1" si="98"/>
        <v/>
      </c>
      <c r="BC12" s="47" t="str">
        <f ca="1">IF(BC$5="","",IF(OFFSET(Participants!$F$1,$H12,MATCH(BC$5,Participants!$G$1:$AA$1,FALSE))="",IF($E12="N/A","N/A",$A12),IF(AND(OFFSET(Participants!$F$1,$H12,MATCH(BC$5,Participants!$G$1:$AA$1,FALSE))="Meets",$E12="N/A"),"N/A",OFFSET(Participants!$F$1,$H12,MATCH(BC$5,Participants!$G$1:$AA$1,FALSE)))))</f>
        <v/>
      </c>
      <c r="BD12" s="17" t="str">
        <f t="shared" ca="1" si="99"/>
        <v/>
      </c>
      <c r="BE12" s="47" t="str">
        <f ca="1">IF(BE$5="","",IF(OFFSET(Participants!$F$1,$H12,MATCH(BE$5,Participants!$G$1:$AA$1,FALSE))="",IF($E12="N/A","N/A",$A12),IF(AND(OFFSET(Participants!$F$1,$H12,MATCH(BE$5,Participants!$G$1:$AA$1,FALSE))="Meets",$E12="N/A"),"N/A",OFFSET(Participants!$F$1,$H12,MATCH(BE$5,Participants!$G$1:$AA$1,FALSE)))))</f>
        <v/>
      </c>
      <c r="BF12" s="17" t="str">
        <f t="shared" ca="1" si="100"/>
        <v/>
      </c>
      <c r="BG12" s="47" t="str">
        <f ca="1">IF(BG$5="","",IF(OFFSET(Participants!$F$1,$H12,MATCH(BG$5,Participants!$G$1:$AA$1,FALSE))="",IF($E12="N/A","N/A",$A12),IF(AND(OFFSET(Participants!$F$1,$H12,MATCH(BG$5,Participants!$G$1:$AA$1,FALSE))="Meets",$E12="N/A"),"N/A",OFFSET(Participants!$F$1,$H12,MATCH(BG$5,Participants!$G$1:$AA$1,FALSE)))))</f>
        <v/>
      </c>
      <c r="BH12" s="17" t="str">
        <f t="shared" ca="1" si="101"/>
        <v/>
      </c>
      <c r="BI12" s="47" t="str">
        <f ca="1">IF(BI$5="","",IF(OFFSET(Participants!$F$1,$H12,MATCH(BI$5,Participants!$G$1:$AA$1,FALSE))="",IF($E12="N/A","N/A",$A12),IF(AND(OFFSET(Participants!$F$1,$H12,MATCH(BI$5,Participants!$G$1:$AA$1,FALSE))="Meets",$E12="N/A"),"N/A",OFFSET(Participants!$F$1,$H12,MATCH(BI$5,Participants!$G$1:$AA$1,FALSE)))))</f>
        <v/>
      </c>
      <c r="BJ12" s="17" t="str">
        <f t="shared" ca="1" si="102"/>
        <v/>
      </c>
      <c r="BK12" s="47" t="str">
        <f ca="1">IF(BK$5="","",IF(OFFSET(Participants!$F$1,$H12,MATCH(BK$5,Participants!$G$1:$AA$1,FALSE))="",IF($E12="N/A","N/A",$A12),IF(AND(OFFSET(Participants!$F$1,$H12,MATCH(BK$5,Participants!$G$1:$AA$1,FALSE))="Meets",$E12="N/A"),"N/A",OFFSET(Participants!$F$1,$H12,MATCH(BK$5,Participants!$G$1:$AA$1,FALSE)))))</f>
        <v/>
      </c>
      <c r="BL12" s="17" t="str">
        <f t="shared" ca="1" si="103"/>
        <v/>
      </c>
      <c r="BM12" s="47" t="str">
        <f ca="1">IF(BM$5="","",IF(OFFSET(Participants!$F$1,$H12,MATCH(BM$5,Participants!$G$1:$AA$1,FALSE))="",IF($E12="N/A","N/A",$A12),IF(AND(OFFSET(Participants!$F$1,$H12,MATCH(BM$5,Participants!$G$1:$AA$1,FALSE))="Meets",$E12="N/A"),"N/A",OFFSET(Participants!$F$1,$H12,MATCH(BM$5,Participants!$G$1:$AA$1,FALSE)))))</f>
        <v/>
      </c>
      <c r="BN12" s="17" t="str">
        <f t="shared" ca="1" si="104"/>
        <v/>
      </c>
      <c r="BO12" s="47" t="str">
        <f ca="1">IF(BO$5="","",IF(OFFSET(Participants!$F$1,$H12,MATCH(BO$5,Participants!$G$1:$AA$1,FALSE))="",IF($E12="N/A","N/A",$A12),IF(AND(OFFSET(Participants!$F$1,$H12,MATCH(BO$5,Participants!$G$1:$AA$1,FALSE))="Meets",$E12="N/A"),"N/A",OFFSET(Participants!$F$1,$H12,MATCH(BO$5,Participants!$G$1:$AA$1,FALSE)))))</f>
        <v/>
      </c>
      <c r="BP12" s="17" t="str">
        <f t="shared" ca="1" si="105"/>
        <v/>
      </c>
      <c r="BQ12" s="47" t="str">
        <f ca="1">IF(BQ$5="","",IF(OFFSET(Participants!$F$1,$H12,MATCH(BQ$5,Participants!$G$1:$AA$1,FALSE))="",IF($E12="N/A","N/A",$A12),IF(AND(OFFSET(Participants!$F$1,$H12,MATCH(BQ$5,Participants!$G$1:$AA$1,FALSE))="Meets",$E12="N/A"),"N/A",OFFSET(Participants!$F$1,$H12,MATCH(BQ$5,Participants!$G$1:$AA$1,FALSE)))))</f>
        <v/>
      </c>
      <c r="BR12" s="17" t="str">
        <f t="shared" ca="1" si="106"/>
        <v/>
      </c>
      <c r="BS12" s="47" t="str">
        <f ca="1">IF(BS$5="","",IF(OFFSET(Participants!$F$1,$H12,MATCH(BS$5,Participants!$G$1:$AA$1,FALSE))="",IF($E12="N/A","N/A",$A12),IF(AND(OFFSET(Participants!$F$1,$H12,MATCH(BS$5,Participants!$G$1:$AA$1,FALSE))="Meets",$E12="N/A"),"N/A",OFFSET(Participants!$F$1,$H12,MATCH(BS$5,Participants!$G$1:$AA$1,FALSE)))))</f>
        <v/>
      </c>
      <c r="BT12" s="17" t="str">
        <f t="shared" ca="1" si="107"/>
        <v/>
      </c>
    </row>
    <row r="13" spans="1:72" ht="36" customHeight="1" x14ac:dyDescent="0.2">
      <c r="A13" s="48" t="s">
        <v>11</v>
      </c>
      <c r="B13" s="48" t="s">
        <v>20</v>
      </c>
      <c r="C13" s="48"/>
      <c r="E13" s="64" t="str">
        <f ca="1">IF($Q$2="","",IF(OFFSET(NotApplicable!$A$1,MATCH(J13,NotApplicable!$A$2:$A$29,0),MATCH($Q$2,NotApplicable!$B$1:$G$1,0))="","",OFFSET(NotApplicable!$A$1,MATCH(J13,NotApplicable!$A$2:$A$29,0),MATCH($Q$2,NotApplicable!$B$1:$G$1,0))))</f>
        <v/>
      </c>
      <c r="F13" s="48"/>
      <c r="G13" s="48"/>
      <c r="H13" s="50">
        <f>IF(J13="","",MAX($H$9:H12)+1)</f>
        <v>5</v>
      </c>
      <c r="J13" s="28" t="s">
        <v>45</v>
      </c>
      <c r="K13" s="60">
        <f t="shared" ca="1" si="108"/>
        <v>0</v>
      </c>
      <c r="L13" s="74">
        <f t="shared" ca="1" si="108"/>
        <v>0</v>
      </c>
      <c r="M13" s="74"/>
      <c r="N13" s="74">
        <f t="shared" ca="1" si="109"/>
        <v>0</v>
      </c>
      <c r="O13" s="74"/>
      <c r="P13" s="18"/>
      <c r="Q13" s="15" t="str">
        <f t="shared" ca="1" si="110"/>
        <v/>
      </c>
      <c r="S13" s="11" t="str">
        <f t="shared" ca="1" si="81"/>
        <v/>
      </c>
      <c r="T13" s="2"/>
      <c r="U13" s="11" t="str">
        <f t="shared" ca="1" si="82"/>
        <v/>
      </c>
      <c r="V13" s="2"/>
      <c r="W13" s="11" t="str">
        <f t="shared" ca="1" si="83"/>
        <v/>
      </c>
      <c r="X13" s="2"/>
      <c r="Y13" s="11" t="str">
        <f t="shared" ca="1" si="84"/>
        <v/>
      </c>
      <c r="Z13" s="2"/>
      <c r="AA13" s="11" t="str">
        <f t="shared" ca="1" si="85"/>
        <v/>
      </c>
      <c r="AB13" s="2"/>
      <c r="AC13" s="11" t="str">
        <f t="shared" ca="1" si="86"/>
        <v/>
      </c>
      <c r="AE13" s="47" t="str">
        <f ca="1">IF(AE$5="","",IF(OFFSET(Participants!$F$1,$H13,MATCH(AE$5,Participants!$G$1:$AA$1,FALSE))="",IF($E13="N/A","N/A",$A13),IF(AND(OFFSET(Participants!$F$1,$H13,MATCH(AE$5,Participants!$G$1:$AA$1,FALSE))="Meets",$E13="N/A"),"N/A",OFFSET(Participants!$F$1,$H13,MATCH(AE$5,Participants!$G$1:$AA$1,FALSE)))))</f>
        <v/>
      </c>
      <c r="AF13" s="17" t="str">
        <f t="shared" ca="1" si="87"/>
        <v/>
      </c>
      <c r="AG13" s="47" t="str">
        <f ca="1">IF(AG$5="","",IF(OFFSET(Participants!$F$1,$H13,MATCH(AG$5,Participants!$G$1:$AA$1,FALSE))="",IF($E13="N/A","N/A",$A13),IF(AND(OFFSET(Participants!$F$1,$H13,MATCH(AG$5,Participants!$G$1:$AA$1,FALSE))="Meets",$E13="N/A"),"N/A",OFFSET(Participants!$F$1,$H13,MATCH(AG$5,Participants!$G$1:$AA$1,FALSE)))))</f>
        <v/>
      </c>
      <c r="AH13" s="17" t="str">
        <f t="shared" ca="1" si="88"/>
        <v/>
      </c>
      <c r="AI13" s="47" t="str">
        <f ca="1">IF(AI$5="","",IF(OFFSET(Participants!$F$1,$H13,MATCH(AI$5,Participants!$G$1:$AA$1,FALSE))="",IF($E13="N/A","N/A",$A13),IF(AND(OFFSET(Participants!$F$1,$H13,MATCH(AI$5,Participants!$G$1:$AA$1,FALSE))="Meets",$E13="N/A"),"N/A",OFFSET(Participants!$F$1,$H13,MATCH(AI$5,Participants!$G$1:$AA$1,FALSE)))))</f>
        <v/>
      </c>
      <c r="AJ13" s="17" t="str">
        <f t="shared" ca="1" si="89"/>
        <v/>
      </c>
      <c r="AK13" s="47" t="str">
        <f ca="1">IF(AK$5="","",IF(OFFSET(Participants!$F$1,$H13,MATCH(AK$5,Participants!$G$1:$AA$1,FALSE))="",IF($E13="N/A","N/A",$A13),IF(AND(OFFSET(Participants!$F$1,$H13,MATCH(AK$5,Participants!$G$1:$AA$1,FALSE))="Meets",$E13="N/A"),"N/A",OFFSET(Participants!$F$1,$H13,MATCH(AK$5,Participants!$G$1:$AA$1,FALSE)))))</f>
        <v/>
      </c>
      <c r="AL13" s="17" t="str">
        <f t="shared" ca="1" si="90"/>
        <v/>
      </c>
      <c r="AM13" s="47" t="str">
        <f ca="1">IF(AM$5="","",IF(OFFSET(Participants!$F$1,$H13,MATCH(AM$5,Participants!$G$1:$AA$1,FALSE))="",IF($E13="N/A","N/A",$A13),IF(AND(OFFSET(Participants!$F$1,$H13,MATCH(AM$5,Participants!$G$1:$AA$1,FALSE))="Meets",$E13="N/A"),"N/A",OFFSET(Participants!$F$1,$H13,MATCH(AM$5,Participants!$G$1:$AA$1,FALSE)))))</f>
        <v/>
      </c>
      <c r="AN13" s="17" t="str">
        <f t="shared" ca="1" si="91"/>
        <v/>
      </c>
      <c r="AO13" s="47" t="str">
        <f ca="1">IF(AO$5="","",IF(OFFSET(Participants!$F$1,$H13,MATCH(AO$5,Participants!$G$1:$AA$1,FALSE))="",IF($E13="N/A","N/A",$A13),IF(AND(OFFSET(Participants!$F$1,$H13,MATCH(AO$5,Participants!$G$1:$AA$1,FALSE))="Meets",$E13="N/A"),"N/A",OFFSET(Participants!$F$1,$H13,MATCH(AO$5,Participants!$G$1:$AA$1,FALSE)))))</f>
        <v/>
      </c>
      <c r="AP13" s="17" t="str">
        <f t="shared" ca="1" si="92"/>
        <v/>
      </c>
      <c r="AQ13" s="47" t="str">
        <f ca="1">IF(AQ$5="","",IF(OFFSET(Participants!$F$1,$H13,MATCH(AQ$5,Participants!$G$1:$AA$1,FALSE))="",IF($E13="N/A","N/A",$A13),IF(AND(OFFSET(Participants!$F$1,$H13,MATCH(AQ$5,Participants!$G$1:$AA$1,FALSE))="Meets",$E13="N/A"),"N/A",OFFSET(Participants!$F$1,$H13,MATCH(AQ$5,Participants!$G$1:$AA$1,FALSE)))))</f>
        <v/>
      </c>
      <c r="AR13" s="17" t="str">
        <f t="shared" ca="1" si="93"/>
        <v/>
      </c>
      <c r="AS13" s="47" t="str">
        <f ca="1">IF(AS$5="","",IF(OFFSET(Participants!$F$1,$H13,MATCH(AS$5,Participants!$G$1:$AA$1,FALSE))="",IF($E13="N/A","N/A",$A13),IF(AND(OFFSET(Participants!$F$1,$H13,MATCH(AS$5,Participants!$G$1:$AA$1,FALSE))="Meets",$E13="N/A"),"N/A",OFFSET(Participants!$F$1,$H13,MATCH(AS$5,Participants!$G$1:$AA$1,FALSE)))))</f>
        <v/>
      </c>
      <c r="AT13" s="17" t="str">
        <f t="shared" ca="1" si="94"/>
        <v/>
      </c>
      <c r="AU13" s="47" t="str">
        <f ca="1">IF(AU$5="","",IF(OFFSET(Participants!$F$1,$H13,MATCH(AU$5,Participants!$G$1:$AA$1,FALSE))="",IF($E13="N/A","N/A",$A13),IF(AND(OFFSET(Participants!$F$1,$H13,MATCH(AU$5,Participants!$G$1:$AA$1,FALSE))="Meets",$E13="N/A"),"N/A",OFFSET(Participants!$F$1,$H13,MATCH(AU$5,Participants!$G$1:$AA$1,FALSE)))))</f>
        <v/>
      </c>
      <c r="AV13" s="17" t="str">
        <f t="shared" ca="1" si="95"/>
        <v/>
      </c>
      <c r="AW13" s="47" t="str">
        <f ca="1">IF(AW$5="","",IF(OFFSET(Participants!$F$1,$H13,MATCH(AW$5,Participants!$G$1:$AA$1,FALSE))="",IF($E13="N/A","N/A",$A13),IF(AND(OFFSET(Participants!$F$1,$H13,MATCH(AW$5,Participants!$G$1:$AA$1,FALSE))="Meets",$E13="N/A"),"N/A",OFFSET(Participants!$F$1,$H13,MATCH(AW$5,Participants!$G$1:$AA$1,FALSE)))))</f>
        <v/>
      </c>
      <c r="AX13" s="17" t="str">
        <f t="shared" ca="1" si="96"/>
        <v/>
      </c>
      <c r="AY13" s="47" t="str">
        <f ca="1">IF(AY$5="","",IF(OFFSET(Participants!$F$1,$H13,MATCH(AY$5,Participants!$G$1:$AA$1,FALSE))="",IF($E13="N/A","N/A",$A13),IF(AND(OFFSET(Participants!$F$1,$H13,MATCH(AY$5,Participants!$G$1:$AA$1,FALSE))="Meets",$E13="N/A"),"N/A",OFFSET(Participants!$F$1,$H13,MATCH(AY$5,Participants!$G$1:$AA$1,FALSE)))))</f>
        <v/>
      </c>
      <c r="AZ13" s="17" t="str">
        <f t="shared" ca="1" si="97"/>
        <v/>
      </c>
      <c r="BA13" s="47" t="str">
        <f ca="1">IF(BA$5="","",IF(OFFSET(Participants!$F$1,$H13,MATCH(BA$5,Participants!$G$1:$AA$1,FALSE))="",IF($E13="N/A","N/A",$A13),IF(AND(OFFSET(Participants!$F$1,$H13,MATCH(BA$5,Participants!$G$1:$AA$1,FALSE))="Meets",$E13="N/A"),"N/A",OFFSET(Participants!$F$1,$H13,MATCH(BA$5,Participants!$G$1:$AA$1,FALSE)))))</f>
        <v/>
      </c>
      <c r="BB13" s="17" t="str">
        <f t="shared" ca="1" si="98"/>
        <v/>
      </c>
      <c r="BC13" s="47" t="str">
        <f ca="1">IF(BC$5="","",IF(OFFSET(Participants!$F$1,$H13,MATCH(BC$5,Participants!$G$1:$AA$1,FALSE))="",IF($E13="N/A","N/A",$A13),IF(AND(OFFSET(Participants!$F$1,$H13,MATCH(BC$5,Participants!$G$1:$AA$1,FALSE))="Meets",$E13="N/A"),"N/A",OFFSET(Participants!$F$1,$H13,MATCH(BC$5,Participants!$G$1:$AA$1,FALSE)))))</f>
        <v/>
      </c>
      <c r="BD13" s="17" t="str">
        <f t="shared" ca="1" si="99"/>
        <v/>
      </c>
      <c r="BE13" s="47" t="str">
        <f ca="1">IF(BE$5="","",IF(OFFSET(Participants!$F$1,$H13,MATCH(BE$5,Participants!$G$1:$AA$1,FALSE))="",IF($E13="N/A","N/A",$A13),IF(AND(OFFSET(Participants!$F$1,$H13,MATCH(BE$5,Participants!$G$1:$AA$1,FALSE))="Meets",$E13="N/A"),"N/A",OFFSET(Participants!$F$1,$H13,MATCH(BE$5,Participants!$G$1:$AA$1,FALSE)))))</f>
        <v/>
      </c>
      <c r="BF13" s="17" t="str">
        <f t="shared" ca="1" si="100"/>
        <v/>
      </c>
      <c r="BG13" s="47" t="str">
        <f ca="1">IF(BG$5="","",IF(OFFSET(Participants!$F$1,$H13,MATCH(BG$5,Participants!$G$1:$AA$1,FALSE))="",IF($E13="N/A","N/A",$A13),IF(AND(OFFSET(Participants!$F$1,$H13,MATCH(BG$5,Participants!$G$1:$AA$1,FALSE))="Meets",$E13="N/A"),"N/A",OFFSET(Participants!$F$1,$H13,MATCH(BG$5,Participants!$G$1:$AA$1,FALSE)))))</f>
        <v/>
      </c>
      <c r="BH13" s="17" t="str">
        <f t="shared" ca="1" si="101"/>
        <v/>
      </c>
      <c r="BI13" s="47" t="str">
        <f ca="1">IF(BI$5="","",IF(OFFSET(Participants!$F$1,$H13,MATCH(BI$5,Participants!$G$1:$AA$1,FALSE))="",IF($E13="N/A","N/A",$A13),IF(AND(OFFSET(Participants!$F$1,$H13,MATCH(BI$5,Participants!$G$1:$AA$1,FALSE))="Meets",$E13="N/A"),"N/A",OFFSET(Participants!$F$1,$H13,MATCH(BI$5,Participants!$G$1:$AA$1,FALSE)))))</f>
        <v/>
      </c>
      <c r="BJ13" s="17" t="str">
        <f t="shared" ca="1" si="102"/>
        <v/>
      </c>
      <c r="BK13" s="47" t="str">
        <f ca="1">IF(BK$5="","",IF(OFFSET(Participants!$F$1,$H13,MATCH(BK$5,Participants!$G$1:$AA$1,FALSE))="",IF($E13="N/A","N/A",$A13),IF(AND(OFFSET(Participants!$F$1,$H13,MATCH(BK$5,Participants!$G$1:$AA$1,FALSE))="Meets",$E13="N/A"),"N/A",OFFSET(Participants!$F$1,$H13,MATCH(BK$5,Participants!$G$1:$AA$1,FALSE)))))</f>
        <v/>
      </c>
      <c r="BL13" s="17" t="str">
        <f t="shared" ca="1" si="103"/>
        <v/>
      </c>
      <c r="BM13" s="47" t="str">
        <f ca="1">IF(BM$5="","",IF(OFFSET(Participants!$F$1,$H13,MATCH(BM$5,Participants!$G$1:$AA$1,FALSE))="",IF($E13="N/A","N/A",$A13),IF(AND(OFFSET(Participants!$F$1,$H13,MATCH(BM$5,Participants!$G$1:$AA$1,FALSE))="Meets",$E13="N/A"),"N/A",OFFSET(Participants!$F$1,$H13,MATCH(BM$5,Participants!$G$1:$AA$1,FALSE)))))</f>
        <v/>
      </c>
      <c r="BN13" s="17" t="str">
        <f t="shared" ca="1" si="104"/>
        <v/>
      </c>
      <c r="BO13" s="47" t="str">
        <f ca="1">IF(BO$5="","",IF(OFFSET(Participants!$F$1,$H13,MATCH(BO$5,Participants!$G$1:$AA$1,FALSE))="",IF($E13="N/A","N/A",$A13),IF(AND(OFFSET(Participants!$F$1,$H13,MATCH(BO$5,Participants!$G$1:$AA$1,FALSE))="Meets",$E13="N/A"),"N/A",OFFSET(Participants!$F$1,$H13,MATCH(BO$5,Participants!$G$1:$AA$1,FALSE)))))</f>
        <v/>
      </c>
      <c r="BP13" s="17" t="str">
        <f t="shared" ca="1" si="105"/>
        <v/>
      </c>
      <c r="BQ13" s="47" t="str">
        <f ca="1">IF(BQ$5="","",IF(OFFSET(Participants!$F$1,$H13,MATCH(BQ$5,Participants!$G$1:$AA$1,FALSE))="",IF($E13="N/A","N/A",$A13),IF(AND(OFFSET(Participants!$F$1,$H13,MATCH(BQ$5,Participants!$G$1:$AA$1,FALSE))="Meets",$E13="N/A"),"N/A",OFFSET(Participants!$F$1,$H13,MATCH(BQ$5,Participants!$G$1:$AA$1,FALSE)))))</f>
        <v/>
      </c>
      <c r="BR13" s="17" t="str">
        <f t="shared" ca="1" si="106"/>
        <v/>
      </c>
      <c r="BS13" s="47" t="str">
        <f ca="1">IF(BS$5="","",IF(OFFSET(Participants!$F$1,$H13,MATCH(BS$5,Participants!$G$1:$AA$1,FALSE))="",IF($E13="N/A","N/A",$A13),IF(AND(OFFSET(Participants!$F$1,$H13,MATCH(BS$5,Participants!$G$1:$AA$1,FALSE))="Meets",$E13="N/A"),"N/A",OFFSET(Participants!$F$1,$H13,MATCH(BS$5,Participants!$G$1:$AA$1,FALSE)))))</f>
        <v/>
      </c>
      <c r="BT13" s="17" t="str">
        <f t="shared" ca="1" si="107"/>
        <v/>
      </c>
    </row>
    <row r="14" spans="1:72" ht="36" customHeight="1" x14ac:dyDescent="0.2">
      <c r="A14" s="48" t="s">
        <v>11</v>
      </c>
      <c r="B14" s="48" t="s">
        <v>20</v>
      </c>
      <c r="C14" s="48"/>
      <c r="E14" s="64" t="str">
        <f ca="1">IF($Q$2="","",IF(OFFSET(NotApplicable!$A$1,MATCH(J14,NotApplicable!$A$2:$A$29,0),MATCH($Q$2,NotApplicable!$B$1:$G$1,0))="","",OFFSET(NotApplicable!$A$1,MATCH(J14,NotApplicable!$A$2:$A$29,0),MATCH($Q$2,NotApplicable!$B$1:$G$1,0))))</f>
        <v/>
      </c>
      <c r="H14" s="50">
        <f>IF(J14="","",MAX($H$9:H13)+1)</f>
        <v>6</v>
      </c>
      <c r="J14" s="28" t="s">
        <v>46</v>
      </c>
      <c r="K14" s="60">
        <f t="shared" ca="1" si="108"/>
        <v>0</v>
      </c>
      <c r="L14" s="74">
        <f t="shared" ca="1" si="108"/>
        <v>0</v>
      </c>
      <c r="M14" s="74"/>
      <c r="N14" s="74">
        <f t="shared" ca="1" si="109"/>
        <v>0</v>
      </c>
      <c r="O14" s="74"/>
      <c r="P14" s="18"/>
      <c r="Q14" s="15" t="str">
        <f t="shared" ca="1" si="110"/>
        <v/>
      </c>
      <c r="S14" s="11" t="str">
        <f t="shared" ca="1" si="81"/>
        <v/>
      </c>
      <c r="T14" s="2"/>
      <c r="U14" s="11" t="str">
        <f t="shared" ca="1" si="82"/>
        <v/>
      </c>
      <c r="V14" s="2"/>
      <c r="W14" s="11" t="str">
        <f t="shared" ca="1" si="83"/>
        <v/>
      </c>
      <c r="X14" s="2"/>
      <c r="Y14" s="11" t="str">
        <f t="shared" ca="1" si="84"/>
        <v/>
      </c>
      <c r="Z14" s="2"/>
      <c r="AA14" s="11" t="str">
        <f t="shared" ca="1" si="85"/>
        <v/>
      </c>
      <c r="AB14" s="2"/>
      <c r="AC14" s="11" t="str">
        <f t="shared" ca="1" si="86"/>
        <v/>
      </c>
      <c r="AE14" s="47" t="str">
        <f ca="1">IF(AE$5="","",IF(OFFSET(Participants!$F$1,$H14,MATCH(AE$5,Participants!$G$1:$AA$1,FALSE))="",IF($E14="N/A","N/A",$A14),IF(AND(OFFSET(Participants!$F$1,$H14,MATCH(AE$5,Participants!$G$1:$AA$1,FALSE))="Meets",$E14="N/A"),"N/A",OFFSET(Participants!$F$1,$H14,MATCH(AE$5,Participants!$G$1:$AA$1,FALSE)))))</f>
        <v/>
      </c>
      <c r="AF14" s="17" t="str">
        <f t="shared" ca="1" si="87"/>
        <v/>
      </c>
      <c r="AG14" s="47" t="str">
        <f ca="1">IF(AG$5="","",IF(OFFSET(Participants!$F$1,$H14,MATCH(AG$5,Participants!$G$1:$AA$1,FALSE))="",IF($E14="N/A","N/A",$A14),IF(AND(OFFSET(Participants!$F$1,$H14,MATCH(AG$5,Participants!$G$1:$AA$1,FALSE))="Meets",$E14="N/A"),"N/A",OFFSET(Participants!$F$1,$H14,MATCH(AG$5,Participants!$G$1:$AA$1,FALSE)))))</f>
        <v/>
      </c>
      <c r="AH14" s="17" t="str">
        <f t="shared" ca="1" si="88"/>
        <v/>
      </c>
      <c r="AI14" s="47" t="str">
        <f ca="1">IF(AI$5="","",IF(OFFSET(Participants!$F$1,$H14,MATCH(AI$5,Participants!$G$1:$AA$1,FALSE))="",IF($E14="N/A","N/A",$A14),IF(AND(OFFSET(Participants!$F$1,$H14,MATCH(AI$5,Participants!$G$1:$AA$1,FALSE))="Meets",$E14="N/A"),"N/A",OFFSET(Participants!$F$1,$H14,MATCH(AI$5,Participants!$G$1:$AA$1,FALSE)))))</f>
        <v/>
      </c>
      <c r="AJ14" s="17" t="str">
        <f t="shared" ca="1" si="89"/>
        <v/>
      </c>
      <c r="AK14" s="47" t="str">
        <f ca="1">IF(AK$5="","",IF(OFFSET(Participants!$F$1,$H14,MATCH(AK$5,Participants!$G$1:$AA$1,FALSE))="",IF($E14="N/A","N/A",$A14),IF(AND(OFFSET(Participants!$F$1,$H14,MATCH(AK$5,Participants!$G$1:$AA$1,FALSE))="Meets",$E14="N/A"),"N/A",OFFSET(Participants!$F$1,$H14,MATCH(AK$5,Participants!$G$1:$AA$1,FALSE)))))</f>
        <v/>
      </c>
      <c r="AL14" s="17" t="str">
        <f t="shared" ca="1" si="90"/>
        <v/>
      </c>
      <c r="AM14" s="47" t="str">
        <f ca="1">IF(AM$5="","",IF(OFFSET(Participants!$F$1,$H14,MATCH(AM$5,Participants!$G$1:$AA$1,FALSE))="",IF($E14="N/A","N/A",$A14),IF(AND(OFFSET(Participants!$F$1,$H14,MATCH(AM$5,Participants!$G$1:$AA$1,FALSE))="Meets",$E14="N/A"),"N/A",OFFSET(Participants!$F$1,$H14,MATCH(AM$5,Participants!$G$1:$AA$1,FALSE)))))</f>
        <v/>
      </c>
      <c r="AN14" s="17" t="str">
        <f t="shared" ca="1" si="91"/>
        <v/>
      </c>
      <c r="AO14" s="47" t="str">
        <f ca="1">IF(AO$5="","",IF(OFFSET(Participants!$F$1,$H14,MATCH(AO$5,Participants!$G$1:$AA$1,FALSE))="",IF($E14="N/A","N/A",$A14),IF(AND(OFFSET(Participants!$F$1,$H14,MATCH(AO$5,Participants!$G$1:$AA$1,FALSE))="Meets",$E14="N/A"),"N/A",OFFSET(Participants!$F$1,$H14,MATCH(AO$5,Participants!$G$1:$AA$1,FALSE)))))</f>
        <v/>
      </c>
      <c r="AP14" s="17" t="str">
        <f t="shared" ca="1" si="92"/>
        <v/>
      </c>
      <c r="AQ14" s="47" t="str">
        <f ca="1">IF(AQ$5="","",IF(OFFSET(Participants!$F$1,$H14,MATCH(AQ$5,Participants!$G$1:$AA$1,FALSE))="",IF($E14="N/A","N/A",$A14),IF(AND(OFFSET(Participants!$F$1,$H14,MATCH(AQ$5,Participants!$G$1:$AA$1,FALSE))="Meets",$E14="N/A"),"N/A",OFFSET(Participants!$F$1,$H14,MATCH(AQ$5,Participants!$G$1:$AA$1,FALSE)))))</f>
        <v/>
      </c>
      <c r="AR14" s="17" t="str">
        <f t="shared" ca="1" si="93"/>
        <v/>
      </c>
      <c r="AS14" s="47" t="str">
        <f ca="1">IF(AS$5="","",IF(OFFSET(Participants!$F$1,$H14,MATCH(AS$5,Participants!$G$1:$AA$1,FALSE))="",IF($E14="N/A","N/A",$A14),IF(AND(OFFSET(Participants!$F$1,$H14,MATCH(AS$5,Participants!$G$1:$AA$1,FALSE))="Meets",$E14="N/A"),"N/A",OFFSET(Participants!$F$1,$H14,MATCH(AS$5,Participants!$G$1:$AA$1,FALSE)))))</f>
        <v/>
      </c>
      <c r="AT14" s="17" t="str">
        <f t="shared" ca="1" si="94"/>
        <v/>
      </c>
      <c r="AU14" s="47" t="str">
        <f ca="1">IF(AU$5="","",IF(OFFSET(Participants!$F$1,$H14,MATCH(AU$5,Participants!$G$1:$AA$1,FALSE))="",IF($E14="N/A","N/A",$A14),IF(AND(OFFSET(Participants!$F$1,$H14,MATCH(AU$5,Participants!$G$1:$AA$1,FALSE))="Meets",$E14="N/A"),"N/A",OFFSET(Participants!$F$1,$H14,MATCH(AU$5,Participants!$G$1:$AA$1,FALSE)))))</f>
        <v/>
      </c>
      <c r="AV14" s="17" t="str">
        <f t="shared" ca="1" si="95"/>
        <v/>
      </c>
      <c r="AW14" s="47" t="str">
        <f ca="1">IF(AW$5="","",IF(OFFSET(Participants!$F$1,$H14,MATCH(AW$5,Participants!$G$1:$AA$1,FALSE))="",IF($E14="N/A","N/A",$A14),IF(AND(OFFSET(Participants!$F$1,$H14,MATCH(AW$5,Participants!$G$1:$AA$1,FALSE))="Meets",$E14="N/A"),"N/A",OFFSET(Participants!$F$1,$H14,MATCH(AW$5,Participants!$G$1:$AA$1,FALSE)))))</f>
        <v/>
      </c>
      <c r="AX14" s="17" t="str">
        <f t="shared" ca="1" si="96"/>
        <v/>
      </c>
      <c r="AY14" s="47" t="str">
        <f ca="1">IF(AY$5="","",IF(OFFSET(Participants!$F$1,$H14,MATCH(AY$5,Participants!$G$1:$AA$1,FALSE))="",IF($E14="N/A","N/A",$A14),IF(AND(OFFSET(Participants!$F$1,$H14,MATCH(AY$5,Participants!$G$1:$AA$1,FALSE))="Meets",$E14="N/A"),"N/A",OFFSET(Participants!$F$1,$H14,MATCH(AY$5,Participants!$G$1:$AA$1,FALSE)))))</f>
        <v/>
      </c>
      <c r="AZ14" s="17" t="str">
        <f t="shared" ca="1" si="97"/>
        <v/>
      </c>
      <c r="BA14" s="47" t="str">
        <f ca="1">IF(BA$5="","",IF(OFFSET(Participants!$F$1,$H14,MATCH(BA$5,Participants!$G$1:$AA$1,FALSE))="",IF($E14="N/A","N/A",$A14),IF(AND(OFFSET(Participants!$F$1,$H14,MATCH(BA$5,Participants!$G$1:$AA$1,FALSE))="Meets",$E14="N/A"),"N/A",OFFSET(Participants!$F$1,$H14,MATCH(BA$5,Participants!$G$1:$AA$1,FALSE)))))</f>
        <v/>
      </c>
      <c r="BB14" s="17" t="str">
        <f t="shared" ca="1" si="98"/>
        <v/>
      </c>
      <c r="BC14" s="47" t="str">
        <f ca="1">IF(BC$5="","",IF(OFFSET(Participants!$F$1,$H14,MATCH(BC$5,Participants!$G$1:$AA$1,FALSE))="",IF($E14="N/A","N/A",$A14),IF(AND(OFFSET(Participants!$F$1,$H14,MATCH(BC$5,Participants!$G$1:$AA$1,FALSE))="Meets",$E14="N/A"),"N/A",OFFSET(Participants!$F$1,$H14,MATCH(BC$5,Participants!$G$1:$AA$1,FALSE)))))</f>
        <v/>
      </c>
      <c r="BD14" s="17" t="str">
        <f t="shared" ca="1" si="99"/>
        <v/>
      </c>
      <c r="BE14" s="47" t="str">
        <f ca="1">IF(BE$5="","",IF(OFFSET(Participants!$F$1,$H14,MATCH(BE$5,Participants!$G$1:$AA$1,FALSE))="",IF($E14="N/A","N/A",$A14),IF(AND(OFFSET(Participants!$F$1,$H14,MATCH(BE$5,Participants!$G$1:$AA$1,FALSE))="Meets",$E14="N/A"),"N/A",OFFSET(Participants!$F$1,$H14,MATCH(BE$5,Participants!$G$1:$AA$1,FALSE)))))</f>
        <v/>
      </c>
      <c r="BF14" s="17" t="str">
        <f t="shared" ca="1" si="100"/>
        <v/>
      </c>
      <c r="BG14" s="47" t="str">
        <f ca="1">IF(BG$5="","",IF(OFFSET(Participants!$F$1,$H14,MATCH(BG$5,Participants!$G$1:$AA$1,FALSE))="",IF($E14="N/A","N/A",$A14),IF(AND(OFFSET(Participants!$F$1,$H14,MATCH(BG$5,Participants!$G$1:$AA$1,FALSE))="Meets",$E14="N/A"),"N/A",OFFSET(Participants!$F$1,$H14,MATCH(BG$5,Participants!$G$1:$AA$1,FALSE)))))</f>
        <v/>
      </c>
      <c r="BH14" s="17" t="str">
        <f t="shared" ca="1" si="101"/>
        <v/>
      </c>
      <c r="BI14" s="47" t="str">
        <f ca="1">IF(BI$5="","",IF(OFFSET(Participants!$F$1,$H14,MATCH(BI$5,Participants!$G$1:$AA$1,FALSE))="",IF($E14="N/A","N/A",$A14),IF(AND(OFFSET(Participants!$F$1,$H14,MATCH(BI$5,Participants!$G$1:$AA$1,FALSE))="Meets",$E14="N/A"),"N/A",OFFSET(Participants!$F$1,$H14,MATCH(BI$5,Participants!$G$1:$AA$1,FALSE)))))</f>
        <v/>
      </c>
      <c r="BJ14" s="17" t="str">
        <f t="shared" ca="1" si="102"/>
        <v/>
      </c>
      <c r="BK14" s="47" t="str">
        <f ca="1">IF(BK$5="","",IF(OFFSET(Participants!$F$1,$H14,MATCH(BK$5,Participants!$G$1:$AA$1,FALSE))="",IF($E14="N/A","N/A",$A14),IF(AND(OFFSET(Participants!$F$1,$H14,MATCH(BK$5,Participants!$G$1:$AA$1,FALSE))="Meets",$E14="N/A"),"N/A",OFFSET(Participants!$F$1,$H14,MATCH(BK$5,Participants!$G$1:$AA$1,FALSE)))))</f>
        <v/>
      </c>
      <c r="BL14" s="17" t="str">
        <f t="shared" ca="1" si="103"/>
        <v/>
      </c>
      <c r="BM14" s="47" t="str">
        <f ca="1">IF(BM$5="","",IF(OFFSET(Participants!$F$1,$H14,MATCH(BM$5,Participants!$G$1:$AA$1,FALSE))="",IF($E14="N/A","N/A",$A14),IF(AND(OFFSET(Participants!$F$1,$H14,MATCH(BM$5,Participants!$G$1:$AA$1,FALSE))="Meets",$E14="N/A"),"N/A",OFFSET(Participants!$F$1,$H14,MATCH(BM$5,Participants!$G$1:$AA$1,FALSE)))))</f>
        <v/>
      </c>
      <c r="BN14" s="17" t="str">
        <f t="shared" ca="1" si="104"/>
        <v/>
      </c>
      <c r="BO14" s="47" t="str">
        <f ca="1">IF(BO$5="","",IF(OFFSET(Participants!$F$1,$H14,MATCH(BO$5,Participants!$G$1:$AA$1,FALSE))="",IF($E14="N/A","N/A",$A14),IF(AND(OFFSET(Participants!$F$1,$H14,MATCH(BO$5,Participants!$G$1:$AA$1,FALSE))="Meets",$E14="N/A"),"N/A",OFFSET(Participants!$F$1,$H14,MATCH(BO$5,Participants!$G$1:$AA$1,FALSE)))))</f>
        <v/>
      </c>
      <c r="BP14" s="17" t="str">
        <f t="shared" ca="1" si="105"/>
        <v/>
      </c>
      <c r="BQ14" s="47" t="str">
        <f ca="1">IF(BQ$5="","",IF(OFFSET(Participants!$F$1,$H14,MATCH(BQ$5,Participants!$G$1:$AA$1,FALSE))="",IF($E14="N/A","N/A",$A14),IF(AND(OFFSET(Participants!$F$1,$H14,MATCH(BQ$5,Participants!$G$1:$AA$1,FALSE))="Meets",$E14="N/A"),"N/A",OFFSET(Participants!$F$1,$H14,MATCH(BQ$5,Participants!$G$1:$AA$1,FALSE)))))</f>
        <v/>
      </c>
      <c r="BR14" s="17" t="str">
        <f t="shared" ca="1" si="106"/>
        <v/>
      </c>
      <c r="BS14" s="47" t="str">
        <f ca="1">IF(BS$5="","",IF(OFFSET(Participants!$F$1,$H14,MATCH(BS$5,Participants!$G$1:$AA$1,FALSE))="",IF($E14="N/A","N/A",$A14),IF(AND(OFFSET(Participants!$F$1,$H14,MATCH(BS$5,Participants!$G$1:$AA$1,FALSE))="Meets",$E14="N/A"),"N/A",OFFSET(Participants!$F$1,$H14,MATCH(BS$5,Participants!$G$1:$AA$1,FALSE)))))</f>
        <v/>
      </c>
      <c r="BT14" s="17" t="str">
        <f t="shared" ca="1" si="107"/>
        <v/>
      </c>
    </row>
    <row r="15" spans="1:72" ht="36" customHeight="1" x14ac:dyDescent="0.2">
      <c r="A15" s="49">
        <v>1</v>
      </c>
      <c r="B15" s="49">
        <v>0.75</v>
      </c>
      <c r="C15" s="49">
        <v>0.5</v>
      </c>
      <c r="D15" s="54">
        <v>0</v>
      </c>
      <c r="E15" s="64" t="str">
        <f ca="1">IF($Q$2="","",IF(OFFSET(NotApplicable!$A$1,MATCH(J15,NotApplicable!$A$2:$A$29,0),MATCH($Q$2,NotApplicable!$B$1:$G$1,0))="","",OFFSET(NotApplicable!$A$1,MATCH(J15,NotApplicable!$A$2:$A$29,0),MATCH($Q$2,NotApplicable!$B$1:$G$1,0))))</f>
        <v/>
      </c>
      <c r="F15" s="48">
        <f ca="1">IF(Q15="",0,Q15*G15)</f>
        <v>0</v>
      </c>
      <c r="G15" s="48">
        <v>30</v>
      </c>
      <c r="H15" s="50">
        <f>IF(J15="","",MAX($H$9:H14)+1)</f>
        <v>7</v>
      </c>
      <c r="J15" s="24" t="s">
        <v>47</v>
      </c>
      <c r="K15" s="60">
        <f ca="1">COUNTIF($AE15:$BT15,K$6)</f>
        <v>0</v>
      </c>
      <c r="L15" s="60">
        <f ca="1">COUNTIF($AE15:$BT15,L$6)</f>
        <v>0</v>
      </c>
      <c r="M15" s="74">
        <f ca="1">COUNTIF($AE15:$BT15,M$6)</f>
        <v>0</v>
      </c>
      <c r="N15" s="74"/>
      <c r="O15" s="60">
        <f ca="1">COUNTIF($AE15:$BT15,O$6)</f>
        <v>0</v>
      </c>
      <c r="P15" s="18"/>
      <c r="Q15" s="47" t="str">
        <f ca="1">IF(SUM(K15:O15)=0,"",IF(E15="N/A","N/A",IF(K15+L15+M15=0,$O$6,IF(K15+L15+O15=0,$M$6,IF(K15+M15+O15=0,$L$6,IF(L15+M15+O15=0,$K$6,""))))))</f>
        <v/>
      </c>
      <c r="S15" s="11" t="str">
        <f t="shared" ca="1" si="81"/>
        <v/>
      </c>
      <c r="T15" s="2"/>
      <c r="U15" s="11" t="str">
        <f t="shared" ca="1" si="82"/>
        <v/>
      </c>
      <c r="V15" s="2"/>
      <c r="W15" s="11" t="str">
        <f t="shared" ca="1" si="83"/>
        <v/>
      </c>
      <c r="X15" s="2"/>
      <c r="Y15" s="11" t="str">
        <f t="shared" ca="1" si="84"/>
        <v/>
      </c>
      <c r="Z15" s="2"/>
      <c r="AA15" s="11" t="str">
        <f t="shared" ca="1" si="85"/>
        <v/>
      </c>
      <c r="AB15" s="2"/>
      <c r="AC15" s="11" t="str">
        <f t="shared" ca="1" si="86"/>
        <v/>
      </c>
      <c r="AE15" s="47" t="str">
        <f ca="1">IF(AE$5="","",IF(OFFSET(Participants!$F$1,$H15,MATCH(AE$5,Participants!$G$1:$AA$1,FALSE))="",IF($E15="N/A","N/A",$A15),IF(AND(OFFSET(Participants!$F$1,$H15,MATCH(AE$5,Participants!$G$1:$AA$1,FALSE))="Meets",$E15="N/A"),"N/A",OFFSET(Participants!$F$1,$H15,MATCH(AE$5,Participants!$G$1:$AA$1,FALSE)))))</f>
        <v/>
      </c>
      <c r="AF15" s="17" t="str">
        <f t="shared" ca="1" si="87"/>
        <v/>
      </c>
      <c r="AG15" s="47" t="str">
        <f ca="1">IF(AG$5="","",IF(OFFSET(Participants!$F$1,$H15,MATCH(AG$5,Participants!$G$1:$AA$1,FALSE))="",IF($E15="N/A","N/A",$A15),IF(AND(OFFSET(Participants!$F$1,$H15,MATCH(AG$5,Participants!$G$1:$AA$1,FALSE))="Meets",$E15="N/A"),"N/A",OFFSET(Participants!$F$1,$H15,MATCH(AG$5,Participants!$G$1:$AA$1,FALSE)))))</f>
        <v/>
      </c>
      <c r="AH15" s="17" t="str">
        <f t="shared" ca="1" si="88"/>
        <v/>
      </c>
      <c r="AI15" s="47" t="str">
        <f ca="1">IF(AI$5="","",IF(OFFSET(Participants!$F$1,$H15,MATCH(AI$5,Participants!$G$1:$AA$1,FALSE))="",IF($E15="N/A","N/A",$A15),IF(AND(OFFSET(Participants!$F$1,$H15,MATCH(AI$5,Participants!$G$1:$AA$1,FALSE))="Meets",$E15="N/A"),"N/A",OFFSET(Participants!$F$1,$H15,MATCH(AI$5,Participants!$G$1:$AA$1,FALSE)))))</f>
        <v/>
      </c>
      <c r="AJ15" s="17" t="str">
        <f t="shared" ca="1" si="89"/>
        <v/>
      </c>
      <c r="AK15" s="47" t="str">
        <f ca="1">IF(AK$5="","",IF(OFFSET(Participants!$F$1,$H15,MATCH(AK$5,Participants!$G$1:$AA$1,FALSE))="",IF($E15="N/A","N/A",$A15),IF(AND(OFFSET(Participants!$F$1,$H15,MATCH(AK$5,Participants!$G$1:$AA$1,FALSE))="Meets",$E15="N/A"),"N/A",OFFSET(Participants!$F$1,$H15,MATCH(AK$5,Participants!$G$1:$AA$1,FALSE)))))</f>
        <v/>
      </c>
      <c r="AL15" s="17" t="str">
        <f t="shared" ca="1" si="90"/>
        <v/>
      </c>
      <c r="AM15" s="47" t="str">
        <f ca="1">IF(AM$5="","",IF(OFFSET(Participants!$F$1,$H15,MATCH(AM$5,Participants!$G$1:$AA$1,FALSE))="",IF($E15="N/A","N/A",$A15),IF(AND(OFFSET(Participants!$F$1,$H15,MATCH(AM$5,Participants!$G$1:$AA$1,FALSE))="Meets",$E15="N/A"),"N/A",OFFSET(Participants!$F$1,$H15,MATCH(AM$5,Participants!$G$1:$AA$1,FALSE)))))</f>
        <v/>
      </c>
      <c r="AN15" s="17" t="str">
        <f t="shared" ca="1" si="91"/>
        <v/>
      </c>
      <c r="AO15" s="47" t="str">
        <f ca="1">IF(AO$5="","",IF(OFFSET(Participants!$F$1,$H15,MATCH(AO$5,Participants!$G$1:$AA$1,FALSE))="",IF($E15="N/A","N/A",$A15),IF(AND(OFFSET(Participants!$F$1,$H15,MATCH(AO$5,Participants!$G$1:$AA$1,FALSE))="Meets",$E15="N/A"),"N/A",OFFSET(Participants!$F$1,$H15,MATCH(AO$5,Participants!$G$1:$AA$1,FALSE)))))</f>
        <v/>
      </c>
      <c r="AP15" s="17" t="str">
        <f t="shared" ca="1" si="92"/>
        <v/>
      </c>
      <c r="AQ15" s="47" t="str">
        <f ca="1">IF(AQ$5="","",IF(OFFSET(Participants!$F$1,$H15,MATCH(AQ$5,Participants!$G$1:$AA$1,FALSE))="",IF($E15="N/A","N/A",$A15),IF(AND(OFFSET(Participants!$F$1,$H15,MATCH(AQ$5,Participants!$G$1:$AA$1,FALSE))="Meets",$E15="N/A"),"N/A",OFFSET(Participants!$F$1,$H15,MATCH(AQ$5,Participants!$G$1:$AA$1,FALSE)))))</f>
        <v/>
      </c>
      <c r="AR15" s="17" t="str">
        <f t="shared" ca="1" si="93"/>
        <v/>
      </c>
      <c r="AS15" s="47" t="str">
        <f ca="1">IF(AS$5="","",IF(OFFSET(Participants!$F$1,$H15,MATCH(AS$5,Participants!$G$1:$AA$1,FALSE))="",IF($E15="N/A","N/A",$A15),IF(AND(OFFSET(Participants!$F$1,$H15,MATCH(AS$5,Participants!$G$1:$AA$1,FALSE))="Meets",$E15="N/A"),"N/A",OFFSET(Participants!$F$1,$H15,MATCH(AS$5,Participants!$G$1:$AA$1,FALSE)))))</f>
        <v/>
      </c>
      <c r="AT15" s="17" t="str">
        <f t="shared" ca="1" si="94"/>
        <v/>
      </c>
      <c r="AU15" s="47" t="str">
        <f ca="1">IF(AU$5="","",IF(OFFSET(Participants!$F$1,$H15,MATCH(AU$5,Participants!$G$1:$AA$1,FALSE))="",IF($E15="N/A","N/A",$A15),IF(AND(OFFSET(Participants!$F$1,$H15,MATCH(AU$5,Participants!$G$1:$AA$1,FALSE))="Meets",$E15="N/A"),"N/A",OFFSET(Participants!$F$1,$H15,MATCH(AU$5,Participants!$G$1:$AA$1,FALSE)))))</f>
        <v/>
      </c>
      <c r="AV15" s="17" t="str">
        <f t="shared" ca="1" si="95"/>
        <v/>
      </c>
      <c r="AW15" s="47" t="str">
        <f ca="1">IF(AW$5="","",IF(OFFSET(Participants!$F$1,$H15,MATCH(AW$5,Participants!$G$1:$AA$1,FALSE))="",IF($E15="N/A","N/A",$A15),IF(AND(OFFSET(Participants!$F$1,$H15,MATCH(AW$5,Participants!$G$1:$AA$1,FALSE))="Meets",$E15="N/A"),"N/A",OFFSET(Participants!$F$1,$H15,MATCH(AW$5,Participants!$G$1:$AA$1,FALSE)))))</f>
        <v/>
      </c>
      <c r="AX15" s="17" t="str">
        <f t="shared" ca="1" si="96"/>
        <v/>
      </c>
      <c r="AY15" s="47" t="str">
        <f ca="1">IF(AY$5="","",IF(OFFSET(Participants!$F$1,$H15,MATCH(AY$5,Participants!$G$1:$AA$1,FALSE))="",IF($E15="N/A","N/A",$A15),IF(AND(OFFSET(Participants!$F$1,$H15,MATCH(AY$5,Participants!$G$1:$AA$1,FALSE))="Meets",$E15="N/A"),"N/A",OFFSET(Participants!$F$1,$H15,MATCH(AY$5,Participants!$G$1:$AA$1,FALSE)))))</f>
        <v/>
      </c>
      <c r="AZ15" s="17" t="str">
        <f t="shared" ca="1" si="97"/>
        <v/>
      </c>
      <c r="BA15" s="47" t="str">
        <f ca="1">IF(BA$5="","",IF(OFFSET(Participants!$F$1,$H15,MATCH(BA$5,Participants!$G$1:$AA$1,FALSE))="",IF($E15="N/A","N/A",$A15),IF(AND(OFFSET(Participants!$F$1,$H15,MATCH(BA$5,Participants!$G$1:$AA$1,FALSE))="Meets",$E15="N/A"),"N/A",OFFSET(Participants!$F$1,$H15,MATCH(BA$5,Participants!$G$1:$AA$1,FALSE)))))</f>
        <v/>
      </c>
      <c r="BB15" s="17" t="str">
        <f t="shared" ca="1" si="98"/>
        <v/>
      </c>
      <c r="BC15" s="47" t="str">
        <f ca="1">IF(BC$5="","",IF(OFFSET(Participants!$F$1,$H15,MATCH(BC$5,Participants!$G$1:$AA$1,FALSE))="",IF($E15="N/A","N/A",$A15),IF(AND(OFFSET(Participants!$F$1,$H15,MATCH(BC$5,Participants!$G$1:$AA$1,FALSE))="Meets",$E15="N/A"),"N/A",OFFSET(Participants!$F$1,$H15,MATCH(BC$5,Participants!$G$1:$AA$1,FALSE)))))</f>
        <v/>
      </c>
      <c r="BD15" s="17" t="str">
        <f t="shared" ca="1" si="99"/>
        <v/>
      </c>
      <c r="BE15" s="47" t="str">
        <f ca="1">IF(BE$5="","",IF(OFFSET(Participants!$F$1,$H15,MATCH(BE$5,Participants!$G$1:$AA$1,FALSE))="",IF($E15="N/A","N/A",$A15),IF(AND(OFFSET(Participants!$F$1,$H15,MATCH(BE$5,Participants!$G$1:$AA$1,FALSE))="Meets",$E15="N/A"),"N/A",OFFSET(Participants!$F$1,$H15,MATCH(BE$5,Participants!$G$1:$AA$1,FALSE)))))</f>
        <v/>
      </c>
      <c r="BF15" s="17" t="str">
        <f t="shared" ca="1" si="100"/>
        <v/>
      </c>
      <c r="BG15" s="47" t="str">
        <f ca="1">IF(BG$5="","",IF(OFFSET(Participants!$F$1,$H15,MATCH(BG$5,Participants!$G$1:$AA$1,FALSE))="",IF($E15="N/A","N/A",$A15),IF(AND(OFFSET(Participants!$F$1,$H15,MATCH(BG$5,Participants!$G$1:$AA$1,FALSE))="Meets",$E15="N/A"),"N/A",OFFSET(Participants!$F$1,$H15,MATCH(BG$5,Participants!$G$1:$AA$1,FALSE)))))</f>
        <v/>
      </c>
      <c r="BH15" s="17" t="str">
        <f t="shared" ca="1" si="101"/>
        <v/>
      </c>
      <c r="BI15" s="47" t="str">
        <f ca="1">IF(BI$5="","",IF(OFFSET(Participants!$F$1,$H15,MATCH(BI$5,Participants!$G$1:$AA$1,FALSE))="",IF($E15="N/A","N/A",$A15),IF(AND(OFFSET(Participants!$F$1,$H15,MATCH(BI$5,Participants!$G$1:$AA$1,FALSE))="Meets",$E15="N/A"),"N/A",OFFSET(Participants!$F$1,$H15,MATCH(BI$5,Participants!$G$1:$AA$1,FALSE)))))</f>
        <v/>
      </c>
      <c r="BJ15" s="17" t="str">
        <f t="shared" ca="1" si="102"/>
        <v/>
      </c>
      <c r="BK15" s="47" t="str">
        <f ca="1">IF(BK$5="","",IF(OFFSET(Participants!$F$1,$H15,MATCH(BK$5,Participants!$G$1:$AA$1,FALSE))="",IF($E15="N/A","N/A",$A15),IF(AND(OFFSET(Participants!$F$1,$H15,MATCH(BK$5,Participants!$G$1:$AA$1,FALSE))="Meets",$E15="N/A"),"N/A",OFFSET(Participants!$F$1,$H15,MATCH(BK$5,Participants!$G$1:$AA$1,FALSE)))))</f>
        <v/>
      </c>
      <c r="BL15" s="17" t="str">
        <f t="shared" ca="1" si="103"/>
        <v/>
      </c>
      <c r="BM15" s="47" t="str">
        <f ca="1">IF(BM$5="","",IF(OFFSET(Participants!$F$1,$H15,MATCH(BM$5,Participants!$G$1:$AA$1,FALSE))="",IF($E15="N/A","N/A",$A15),IF(AND(OFFSET(Participants!$F$1,$H15,MATCH(BM$5,Participants!$G$1:$AA$1,FALSE))="Meets",$E15="N/A"),"N/A",OFFSET(Participants!$F$1,$H15,MATCH(BM$5,Participants!$G$1:$AA$1,FALSE)))))</f>
        <v/>
      </c>
      <c r="BN15" s="17" t="str">
        <f t="shared" ca="1" si="104"/>
        <v/>
      </c>
      <c r="BO15" s="47" t="str">
        <f ca="1">IF(BO$5="","",IF(OFFSET(Participants!$F$1,$H15,MATCH(BO$5,Participants!$G$1:$AA$1,FALSE))="",IF($E15="N/A","N/A",$A15),IF(AND(OFFSET(Participants!$F$1,$H15,MATCH(BO$5,Participants!$G$1:$AA$1,FALSE))="Meets",$E15="N/A"),"N/A",OFFSET(Participants!$F$1,$H15,MATCH(BO$5,Participants!$G$1:$AA$1,FALSE)))))</f>
        <v/>
      </c>
      <c r="BP15" s="17" t="str">
        <f t="shared" ca="1" si="105"/>
        <v/>
      </c>
      <c r="BQ15" s="47" t="str">
        <f ca="1">IF(BQ$5="","",IF(OFFSET(Participants!$F$1,$H15,MATCH(BQ$5,Participants!$G$1:$AA$1,FALSE))="",IF($E15="N/A","N/A",$A15),IF(AND(OFFSET(Participants!$F$1,$H15,MATCH(BQ$5,Participants!$G$1:$AA$1,FALSE))="Meets",$E15="N/A"),"N/A",OFFSET(Participants!$F$1,$H15,MATCH(BQ$5,Participants!$G$1:$AA$1,FALSE)))))</f>
        <v/>
      </c>
      <c r="BR15" s="17" t="str">
        <f t="shared" ca="1" si="106"/>
        <v/>
      </c>
      <c r="BS15" s="47" t="str">
        <f ca="1">IF(BS$5="","",IF(OFFSET(Participants!$F$1,$H15,MATCH(BS$5,Participants!$G$1:$AA$1,FALSE))="",IF($E15="N/A","N/A",$A15),IF(AND(OFFSET(Participants!$F$1,$H15,MATCH(BS$5,Participants!$G$1:$AA$1,FALSE))="Meets",$E15="N/A"),"N/A",OFFSET(Participants!$F$1,$H15,MATCH(BS$5,Participants!$G$1:$AA$1,FALSE)))))</f>
        <v/>
      </c>
      <c r="BT15" s="17" t="str">
        <f t="shared" ca="1" si="107"/>
        <v/>
      </c>
    </row>
    <row r="16" spans="1:72" ht="36" customHeight="1" x14ac:dyDescent="0.2">
      <c r="A16" s="48" t="s">
        <v>11</v>
      </c>
      <c r="B16" s="48" t="s">
        <v>20</v>
      </c>
      <c r="C16" s="48"/>
      <c r="E16" s="64" t="str">
        <f ca="1">IF($Q$2="","",IF(OFFSET(NotApplicable!$A$1,MATCH(J16,NotApplicable!$A$2:$A$29,0),MATCH($Q$2,NotApplicable!$B$1:$G$1,0))="","",OFFSET(NotApplicable!$A$1,MATCH(J16,NotApplicable!$A$2:$A$29,0),MATCH($Q$2,NotApplicable!$B$1:$G$1,0))))</f>
        <v/>
      </c>
      <c r="F16" s="48"/>
      <c r="G16" s="48"/>
      <c r="H16" s="50">
        <f>IF(J16="","",MAX($H$9:H15)+1)</f>
        <v>8</v>
      </c>
      <c r="J16" s="28" t="s">
        <v>48</v>
      </c>
      <c r="K16" s="59">
        <f t="shared" ref="K16:L29" ca="1" si="111">COUNTIF($AE16:$BT16,K$7)</f>
        <v>0</v>
      </c>
      <c r="L16" s="74">
        <f t="shared" ca="1" si="111"/>
        <v>0</v>
      </c>
      <c r="M16" s="74"/>
      <c r="N16" s="74">
        <f t="shared" ref="N16:N33" ca="1" si="112">COUNTIF($AE16:$BT16,N$7)</f>
        <v>0</v>
      </c>
      <c r="O16" s="74"/>
      <c r="P16" s="18"/>
      <c r="Q16" s="15" t="str">
        <f t="shared" ca="1" si="110"/>
        <v/>
      </c>
      <c r="S16" s="11" t="str">
        <f t="shared" ca="1" si="81"/>
        <v/>
      </c>
      <c r="T16" s="2"/>
      <c r="U16" s="11" t="str">
        <f t="shared" ca="1" si="82"/>
        <v/>
      </c>
      <c r="V16" s="2"/>
      <c r="W16" s="11" t="str">
        <f t="shared" ca="1" si="83"/>
        <v/>
      </c>
      <c r="X16" s="2"/>
      <c r="Y16" s="11" t="str">
        <f t="shared" ca="1" si="84"/>
        <v/>
      </c>
      <c r="Z16" s="2"/>
      <c r="AA16" s="11" t="str">
        <f t="shared" ca="1" si="85"/>
        <v/>
      </c>
      <c r="AB16" s="2"/>
      <c r="AC16" s="11" t="str">
        <f t="shared" ca="1" si="86"/>
        <v/>
      </c>
      <c r="AE16" s="47" t="str">
        <f ca="1">IF(AE$5="","",IF(OFFSET(Participants!$F$1,$H16,MATCH(AE$5,Participants!$G$1:$AA$1,FALSE))="",IF($E16="N/A","N/A",$A16),IF(AND(OFFSET(Participants!$F$1,$H16,MATCH(AE$5,Participants!$G$1:$AA$1,FALSE))="Meets",$E16="N/A"),"N/A",OFFSET(Participants!$F$1,$H16,MATCH(AE$5,Participants!$G$1:$AA$1,FALSE)))))</f>
        <v/>
      </c>
      <c r="AF16" s="17" t="str">
        <f t="shared" ca="1" si="87"/>
        <v/>
      </c>
      <c r="AG16" s="47" t="str">
        <f ca="1">IF(AG$5="","",IF(OFFSET(Participants!$F$1,$H16,MATCH(AG$5,Participants!$G$1:$AA$1,FALSE))="",IF($E16="N/A","N/A",$A16),IF(AND(OFFSET(Participants!$F$1,$H16,MATCH(AG$5,Participants!$G$1:$AA$1,FALSE))="Meets",$E16="N/A"),"N/A",OFFSET(Participants!$F$1,$H16,MATCH(AG$5,Participants!$G$1:$AA$1,FALSE)))))</f>
        <v/>
      </c>
      <c r="AH16" s="17" t="str">
        <f t="shared" ca="1" si="88"/>
        <v/>
      </c>
      <c r="AI16" s="47" t="str">
        <f ca="1">IF(AI$5="","",IF(OFFSET(Participants!$F$1,$H16,MATCH(AI$5,Participants!$G$1:$AA$1,FALSE))="",IF($E16="N/A","N/A",$A16),IF(AND(OFFSET(Participants!$F$1,$H16,MATCH(AI$5,Participants!$G$1:$AA$1,FALSE))="Meets",$E16="N/A"),"N/A",OFFSET(Participants!$F$1,$H16,MATCH(AI$5,Participants!$G$1:$AA$1,FALSE)))))</f>
        <v/>
      </c>
      <c r="AJ16" s="17" t="str">
        <f t="shared" ca="1" si="89"/>
        <v/>
      </c>
      <c r="AK16" s="47" t="str">
        <f ca="1">IF(AK$5="","",IF(OFFSET(Participants!$F$1,$H16,MATCH(AK$5,Participants!$G$1:$AA$1,FALSE))="",IF($E16="N/A","N/A",$A16),IF(AND(OFFSET(Participants!$F$1,$H16,MATCH(AK$5,Participants!$G$1:$AA$1,FALSE))="Meets",$E16="N/A"),"N/A",OFFSET(Participants!$F$1,$H16,MATCH(AK$5,Participants!$G$1:$AA$1,FALSE)))))</f>
        <v/>
      </c>
      <c r="AL16" s="17" t="str">
        <f t="shared" ca="1" si="90"/>
        <v/>
      </c>
      <c r="AM16" s="47" t="str">
        <f ca="1">IF(AM$5="","",IF(OFFSET(Participants!$F$1,$H16,MATCH(AM$5,Participants!$G$1:$AA$1,FALSE))="",IF($E16="N/A","N/A",$A16),IF(AND(OFFSET(Participants!$F$1,$H16,MATCH(AM$5,Participants!$G$1:$AA$1,FALSE))="Meets",$E16="N/A"),"N/A",OFFSET(Participants!$F$1,$H16,MATCH(AM$5,Participants!$G$1:$AA$1,FALSE)))))</f>
        <v/>
      </c>
      <c r="AN16" s="17" t="str">
        <f t="shared" ca="1" si="91"/>
        <v/>
      </c>
      <c r="AO16" s="47" t="str">
        <f ca="1">IF(AO$5="","",IF(OFFSET(Participants!$F$1,$H16,MATCH(AO$5,Participants!$G$1:$AA$1,FALSE))="",IF($E16="N/A","N/A",$A16),IF(AND(OFFSET(Participants!$F$1,$H16,MATCH(AO$5,Participants!$G$1:$AA$1,FALSE))="Meets",$E16="N/A"),"N/A",OFFSET(Participants!$F$1,$H16,MATCH(AO$5,Participants!$G$1:$AA$1,FALSE)))))</f>
        <v/>
      </c>
      <c r="AP16" s="17" t="str">
        <f t="shared" ca="1" si="92"/>
        <v/>
      </c>
      <c r="AQ16" s="47" t="str">
        <f ca="1">IF(AQ$5="","",IF(OFFSET(Participants!$F$1,$H16,MATCH(AQ$5,Participants!$G$1:$AA$1,FALSE))="",IF($E16="N/A","N/A",$A16),IF(AND(OFFSET(Participants!$F$1,$H16,MATCH(AQ$5,Participants!$G$1:$AA$1,FALSE))="Meets",$E16="N/A"),"N/A",OFFSET(Participants!$F$1,$H16,MATCH(AQ$5,Participants!$G$1:$AA$1,FALSE)))))</f>
        <v/>
      </c>
      <c r="AR16" s="17" t="str">
        <f t="shared" ca="1" si="93"/>
        <v/>
      </c>
      <c r="AS16" s="47" t="str">
        <f ca="1">IF(AS$5="","",IF(OFFSET(Participants!$F$1,$H16,MATCH(AS$5,Participants!$G$1:$AA$1,FALSE))="",IF($E16="N/A","N/A",$A16),IF(AND(OFFSET(Participants!$F$1,$H16,MATCH(AS$5,Participants!$G$1:$AA$1,FALSE))="Meets",$E16="N/A"),"N/A",OFFSET(Participants!$F$1,$H16,MATCH(AS$5,Participants!$G$1:$AA$1,FALSE)))))</f>
        <v/>
      </c>
      <c r="AT16" s="17" t="str">
        <f t="shared" ca="1" si="94"/>
        <v/>
      </c>
      <c r="AU16" s="47" t="str">
        <f ca="1">IF(AU$5="","",IF(OFFSET(Participants!$F$1,$H16,MATCH(AU$5,Participants!$G$1:$AA$1,FALSE))="",IF($E16="N/A","N/A",$A16),IF(AND(OFFSET(Participants!$F$1,$H16,MATCH(AU$5,Participants!$G$1:$AA$1,FALSE))="Meets",$E16="N/A"),"N/A",OFFSET(Participants!$F$1,$H16,MATCH(AU$5,Participants!$G$1:$AA$1,FALSE)))))</f>
        <v/>
      </c>
      <c r="AV16" s="17" t="str">
        <f t="shared" ca="1" si="95"/>
        <v/>
      </c>
      <c r="AW16" s="47" t="str">
        <f ca="1">IF(AW$5="","",IF(OFFSET(Participants!$F$1,$H16,MATCH(AW$5,Participants!$G$1:$AA$1,FALSE))="",IF($E16="N/A","N/A",$A16),IF(AND(OFFSET(Participants!$F$1,$H16,MATCH(AW$5,Participants!$G$1:$AA$1,FALSE))="Meets",$E16="N/A"),"N/A",OFFSET(Participants!$F$1,$H16,MATCH(AW$5,Participants!$G$1:$AA$1,FALSE)))))</f>
        <v/>
      </c>
      <c r="AX16" s="17" t="str">
        <f t="shared" ca="1" si="96"/>
        <v/>
      </c>
      <c r="AY16" s="47" t="str">
        <f ca="1">IF(AY$5="","",IF(OFFSET(Participants!$F$1,$H16,MATCH(AY$5,Participants!$G$1:$AA$1,FALSE))="",IF($E16="N/A","N/A",$A16),IF(AND(OFFSET(Participants!$F$1,$H16,MATCH(AY$5,Participants!$G$1:$AA$1,FALSE))="Meets",$E16="N/A"),"N/A",OFFSET(Participants!$F$1,$H16,MATCH(AY$5,Participants!$G$1:$AA$1,FALSE)))))</f>
        <v/>
      </c>
      <c r="AZ16" s="17" t="str">
        <f t="shared" ca="1" si="97"/>
        <v/>
      </c>
      <c r="BA16" s="47" t="str">
        <f ca="1">IF(BA$5="","",IF(OFFSET(Participants!$F$1,$H16,MATCH(BA$5,Participants!$G$1:$AA$1,FALSE))="",IF($E16="N/A","N/A",$A16),IF(AND(OFFSET(Participants!$F$1,$H16,MATCH(BA$5,Participants!$G$1:$AA$1,FALSE))="Meets",$E16="N/A"),"N/A",OFFSET(Participants!$F$1,$H16,MATCH(BA$5,Participants!$G$1:$AA$1,FALSE)))))</f>
        <v/>
      </c>
      <c r="BB16" s="17" t="str">
        <f t="shared" ca="1" si="98"/>
        <v/>
      </c>
      <c r="BC16" s="47" t="str">
        <f ca="1">IF(BC$5="","",IF(OFFSET(Participants!$F$1,$H16,MATCH(BC$5,Participants!$G$1:$AA$1,FALSE))="",IF($E16="N/A","N/A",$A16),IF(AND(OFFSET(Participants!$F$1,$H16,MATCH(BC$5,Participants!$G$1:$AA$1,FALSE))="Meets",$E16="N/A"),"N/A",OFFSET(Participants!$F$1,$H16,MATCH(BC$5,Participants!$G$1:$AA$1,FALSE)))))</f>
        <v/>
      </c>
      <c r="BD16" s="17" t="str">
        <f t="shared" ca="1" si="99"/>
        <v/>
      </c>
      <c r="BE16" s="47" t="str">
        <f ca="1">IF(BE$5="","",IF(OFFSET(Participants!$F$1,$H16,MATCH(BE$5,Participants!$G$1:$AA$1,FALSE))="",IF($E16="N/A","N/A",$A16),IF(AND(OFFSET(Participants!$F$1,$H16,MATCH(BE$5,Participants!$G$1:$AA$1,FALSE))="Meets",$E16="N/A"),"N/A",OFFSET(Participants!$F$1,$H16,MATCH(BE$5,Participants!$G$1:$AA$1,FALSE)))))</f>
        <v/>
      </c>
      <c r="BF16" s="17" t="str">
        <f t="shared" ca="1" si="100"/>
        <v/>
      </c>
      <c r="BG16" s="47" t="str">
        <f ca="1">IF(BG$5="","",IF(OFFSET(Participants!$F$1,$H16,MATCH(BG$5,Participants!$G$1:$AA$1,FALSE))="",IF($E16="N/A","N/A",$A16),IF(AND(OFFSET(Participants!$F$1,$H16,MATCH(BG$5,Participants!$G$1:$AA$1,FALSE))="Meets",$E16="N/A"),"N/A",OFFSET(Participants!$F$1,$H16,MATCH(BG$5,Participants!$G$1:$AA$1,FALSE)))))</f>
        <v/>
      </c>
      <c r="BH16" s="17" t="str">
        <f t="shared" ca="1" si="101"/>
        <v/>
      </c>
      <c r="BI16" s="47" t="str">
        <f ca="1">IF(BI$5="","",IF(OFFSET(Participants!$F$1,$H16,MATCH(BI$5,Participants!$G$1:$AA$1,FALSE))="",IF($E16="N/A","N/A",$A16),IF(AND(OFFSET(Participants!$F$1,$H16,MATCH(BI$5,Participants!$G$1:$AA$1,FALSE))="Meets",$E16="N/A"),"N/A",OFFSET(Participants!$F$1,$H16,MATCH(BI$5,Participants!$G$1:$AA$1,FALSE)))))</f>
        <v/>
      </c>
      <c r="BJ16" s="17" t="str">
        <f t="shared" ca="1" si="102"/>
        <v/>
      </c>
      <c r="BK16" s="47" t="str">
        <f ca="1">IF(BK$5="","",IF(OFFSET(Participants!$F$1,$H16,MATCH(BK$5,Participants!$G$1:$AA$1,FALSE))="",IF($E16="N/A","N/A",$A16),IF(AND(OFFSET(Participants!$F$1,$H16,MATCH(BK$5,Participants!$G$1:$AA$1,FALSE))="Meets",$E16="N/A"),"N/A",OFFSET(Participants!$F$1,$H16,MATCH(BK$5,Participants!$G$1:$AA$1,FALSE)))))</f>
        <v/>
      </c>
      <c r="BL16" s="17" t="str">
        <f t="shared" ca="1" si="103"/>
        <v/>
      </c>
      <c r="BM16" s="47" t="str">
        <f ca="1">IF(BM$5="","",IF(OFFSET(Participants!$F$1,$H16,MATCH(BM$5,Participants!$G$1:$AA$1,FALSE))="",IF($E16="N/A","N/A",$A16),IF(AND(OFFSET(Participants!$F$1,$H16,MATCH(BM$5,Participants!$G$1:$AA$1,FALSE))="Meets",$E16="N/A"),"N/A",OFFSET(Participants!$F$1,$H16,MATCH(BM$5,Participants!$G$1:$AA$1,FALSE)))))</f>
        <v/>
      </c>
      <c r="BN16" s="17" t="str">
        <f t="shared" ca="1" si="104"/>
        <v/>
      </c>
      <c r="BO16" s="47" t="str">
        <f ca="1">IF(BO$5="","",IF(OFFSET(Participants!$F$1,$H16,MATCH(BO$5,Participants!$G$1:$AA$1,FALSE))="",IF($E16="N/A","N/A",$A16),IF(AND(OFFSET(Participants!$F$1,$H16,MATCH(BO$5,Participants!$G$1:$AA$1,FALSE))="Meets",$E16="N/A"),"N/A",OFFSET(Participants!$F$1,$H16,MATCH(BO$5,Participants!$G$1:$AA$1,FALSE)))))</f>
        <v/>
      </c>
      <c r="BP16" s="17" t="str">
        <f t="shared" ca="1" si="105"/>
        <v/>
      </c>
      <c r="BQ16" s="47" t="str">
        <f ca="1">IF(BQ$5="","",IF(OFFSET(Participants!$F$1,$H16,MATCH(BQ$5,Participants!$G$1:$AA$1,FALSE))="",IF($E16="N/A","N/A",$A16),IF(AND(OFFSET(Participants!$F$1,$H16,MATCH(BQ$5,Participants!$G$1:$AA$1,FALSE))="Meets",$E16="N/A"),"N/A",OFFSET(Participants!$F$1,$H16,MATCH(BQ$5,Participants!$G$1:$AA$1,FALSE)))))</f>
        <v/>
      </c>
      <c r="BR16" s="17" t="str">
        <f t="shared" ca="1" si="106"/>
        <v/>
      </c>
      <c r="BS16" s="47" t="str">
        <f ca="1">IF(BS$5="","",IF(OFFSET(Participants!$F$1,$H16,MATCH(BS$5,Participants!$G$1:$AA$1,FALSE))="",IF($E16="N/A","N/A",$A16),IF(AND(OFFSET(Participants!$F$1,$H16,MATCH(BS$5,Participants!$G$1:$AA$1,FALSE))="Meets",$E16="N/A"),"N/A",OFFSET(Participants!$F$1,$H16,MATCH(BS$5,Participants!$G$1:$AA$1,FALSE)))))</f>
        <v/>
      </c>
      <c r="BT16" s="17" t="str">
        <f t="shared" ca="1" si="107"/>
        <v/>
      </c>
    </row>
    <row r="17" spans="1:72" ht="36" customHeight="1" x14ac:dyDescent="0.2">
      <c r="A17" s="48" t="s">
        <v>11</v>
      </c>
      <c r="B17" s="48" t="s">
        <v>20</v>
      </c>
      <c r="C17" s="48"/>
      <c r="E17" s="64" t="str">
        <f ca="1">IF($Q$2="","",IF(OFFSET(NotApplicable!$A$1,MATCH(J17,NotApplicable!$A$2:$A$29,0),MATCH($Q$2,NotApplicable!$B$1:$G$1,0))="","",OFFSET(NotApplicable!$A$1,MATCH(J17,NotApplicable!$A$2:$A$29,0),MATCH($Q$2,NotApplicable!$B$1:$G$1,0))))</f>
        <v/>
      </c>
      <c r="F17" s="48"/>
      <c r="G17" s="48"/>
      <c r="H17" s="50">
        <f>IF(J17="","",MAX($H$9:H16)+1)</f>
        <v>9</v>
      </c>
      <c r="J17" s="28" t="s">
        <v>26</v>
      </c>
      <c r="K17" s="60">
        <f t="shared" ca="1" si="111"/>
        <v>0</v>
      </c>
      <c r="L17" s="74">
        <f t="shared" ca="1" si="111"/>
        <v>0</v>
      </c>
      <c r="M17" s="74"/>
      <c r="N17" s="74">
        <f t="shared" ca="1" si="112"/>
        <v>0</v>
      </c>
      <c r="O17" s="74"/>
      <c r="P17" s="18"/>
      <c r="Q17" s="15" t="str">
        <f t="shared" ca="1" si="110"/>
        <v/>
      </c>
      <c r="S17" s="11" t="str">
        <f t="shared" ca="1" si="81"/>
        <v/>
      </c>
      <c r="T17" s="2"/>
      <c r="U17" s="11" t="str">
        <f t="shared" ca="1" si="82"/>
        <v/>
      </c>
      <c r="V17" s="2"/>
      <c r="W17" s="11" t="str">
        <f t="shared" ca="1" si="83"/>
        <v/>
      </c>
      <c r="X17" s="2"/>
      <c r="Y17" s="11" t="str">
        <f t="shared" ca="1" si="84"/>
        <v/>
      </c>
      <c r="Z17" s="2"/>
      <c r="AA17" s="11" t="str">
        <f t="shared" ca="1" si="85"/>
        <v/>
      </c>
      <c r="AB17" s="2"/>
      <c r="AC17" s="11" t="str">
        <f t="shared" ca="1" si="86"/>
        <v/>
      </c>
      <c r="AE17" s="47" t="str">
        <f ca="1">IF(AE$5="","",IF(OFFSET(Participants!$F$1,$H17,MATCH(AE$5,Participants!$G$1:$AA$1,FALSE))="",IF($E17="N/A","N/A",$A17),IF(AND(OFFSET(Participants!$F$1,$H17,MATCH(AE$5,Participants!$G$1:$AA$1,FALSE))="Meets",$E17="N/A"),"N/A",OFFSET(Participants!$F$1,$H17,MATCH(AE$5,Participants!$G$1:$AA$1,FALSE)))))</f>
        <v/>
      </c>
      <c r="AF17" s="17" t="str">
        <f t="shared" ca="1" si="87"/>
        <v/>
      </c>
      <c r="AG17" s="47" t="str">
        <f ca="1">IF(AG$5="","",IF(OFFSET(Participants!$F$1,$H17,MATCH(AG$5,Participants!$G$1:$AA$1,FALSE))="",IF($E17="N/A","N/A",$A17),IF(AND(OFFSET(Participants!$F$1,$H17,MATCH(AG$5,Participants!$G$1:$AA$1,FALSE))="Meets",$E17="N/A"),"N/A",OFFSET(Participants!$F$1,$H17,MATCH(AG$5,Participants!$G$1:$AA$1,FALSE)))))</f>
        <v/>
      </c>
      <c r="AH17" s="17" t="str">
        <f t="shared" ca="1" si="88"/>
        <v/>
      </c>
      <c r="AI17" s="47" t="str">
        <f ca="1">IF(AI$5="","",IF(OFFSET(Participants!$F$1,$H17,MATCH(AI$5,Participants!$G$1:$AA$1,FALSE))="",IF($E17="N/A","N/A",$A17),IF(AND(OFFSET(Participants!$F$1,$H17,MATCH(AI$5,Participants!$G$1:$AA$1,FALSE))="Meets",$E17="N/A"),"N/A",OFFSET(Participants!$F$1,$H17,MATCH(AI$5,Participants!$G$1:$AA$1,FALSE)))))</f>
        <v/>
      </c>
      <c r="AJ17" s="17" t="str">
        <f t="shared" ca="1" si="89"/>
        <v/>
      </c>
      <c r="AK17" s="47" t="str">
        <f ca="1">IF(AK$5="","",IF(OFFSET(Participants!$F$1,$H17,MATCH(AK$5,Participants!$G$1:$AA$1,FALSE))="",IF($E17="N/A","N/A",$A17),IF(AND(OFFSET(Participants!$F$1,$H17,MATCH(AK$5,Participants!$G$1:$AA$1,FALSE))="Meets",$E17="N/A"),"N/A",OFFSET(Participants!$F$1,$H17,MATCH(AK$5,Participants!$G$1:$AA$1,FALSE)))))</f>
        <v/>
      </c>
      <c r="AL17" s="17" t="str">
        <f t="shared" ca="1" si="90"/>
        <v/>
      </c>
      <c r="AM17" s="47" t="str">
        <f ca="1">IF(AM$5="","",IF(OFFSET(Participants!$F$1,$H17,MATCH(AM$5,Participants!$G$1:$AA$1,FALSE))="",IF($E17="N/A","N/A",$A17),IF(AND(OFFSET(Participants!$F$1,$H17,MATCH(AM$5,Participants!$G$1:$AA$1,FALSE))="Meets",$E17="N/A"),"N/A",OFFSET(Participants!$F$1,$H17,MATCH(AM$5,Participants!$G$1:$AA$1,FALSE)))))</f>
        <v/>
      </c>
      <c r="AN17" s="17" t="str">
        <f t="shared" ca="1" si="91"/>
        <v/>
      </c>
      <c r="AO17" s="47" t="str">
        <f ca="1">IF(AO$5="","",IF(OFFSET(Participants!$F$1,$H17,MATCH(AO$5,Participants!$G$1:$AA$1,FALSE))="",IF($E17="N/A","N/A",$A17),IF(AND(OFFSET(Participants!$F$1,$H17,MATCH(AO$5,Participants!$G$1:$AA$1,FALSE))="Meets",$E17="N/A"),"N/A",OFFSET(Participants!$F$1,$H17,MATCH(AO$5,Participants!$G$1:$AA$1,FALSE)))))</f>
        <v/>
      </c>
      <c r="AP17" s="17" t="str">
        <f t="shared" ca="1" si="92"/>
        <v/>
      </c>
      <c r="AQ17" s="47" t="str">
        <f ca="1">IF(AQ$5="","",IF(OFFSET(Participants!$F$1,$H17,MATCH(AQ$5,Participants!$G$1:$AA$1,FALSE))="",IF($E17="N/A","N/A",$A17),IF(AND(OFFSET(Participants!$F$1,$H17,MATCH(AQ$5,Participants!$G$1:$AA$1,FALSE))="Meets",$E17="N/A"),"N/A",OFFSET(Participants!$F$1,$H17,MATCH(AQ$5,Participants!$G$1:$AA$1,FALSE)))))</f>
        <v/>
      </c>
      <c r="AR17" s="17" t="str">
        <f t="shared" ca="1" si="93"/>
        <v/>
      </c>
      <c r="AS17" s="47" t="str">
        <f ca="1">IF(AS$5="","",IF(OFFSET(Participants!$F$1,$H17,MATCH(AS$5,Participants!$G$1:$AA$1,FALSE))="",IF($E17="N/A","N/A",$A17),IF(AND(OFFSET(Participants!$F$1,$H17,MATCH(AS$5,Participants!$G$1:$AA$1,FALSE))="Meets",$E17="N/A"),"N/A",OFFSET(Participants!$F$1,$H17,MATCH(AS$5,Participants!$G$1:$AA$1,FALSE)))))</f>
        <v/>
      </c>
      <c r="AT17" s="17" t="str">
        <f t="shared" ca="1" si="94"/>
        <v/>
      </c>
      <c r="AU17" s="47" t="str">
        <f ca="1">IF(AU$5="","",IF(OFFSET(Participants!$F$1,$H17,MATCH(AU$5,Participants!$G$1:$AA$1,FALSE))="",IF($E17="N/A","N/A",$A17),IF(AND(OFFSET(Participants!$F$1,$H17,MATCH(AU$5,Participants!$G$1:$AA$1,FALSE))="Meets",$E17="N/A"),"N/A",OFFSET(Participants!$F$1,$H17,MATCH(AU$5,Participants!$G$1:$AA$1,FALSE)))))</f>
        <v/>
      </c>
      <c r="AV17" s="17" t="str">
        <f t="shared" ca="1" si="95"/>
        <v/>
      </c>
      <c r="AW17" s="47" t="str">
        <f ca="1">IF(AW$5="","",IF(OFFSET(Participants!$F$1,$H17,MATCH(AW$5,Participants!$G$1:$AA$1,FALSE))="",IF($E17="N/A","N/A",$A17),IF(AND(OFFSET(Participants!$F$1,$H17,MATCH(AW$5,Participants!$G$1:$AA$1,FALSE))="Meets",$E17="N/A"),"N/A",OFFSET(Participants!$F$1,$H17,MATCH(AW$5,Participants!$G$1:$AA$1,FALSE)))))</f>
        <v/>
      </c>
      <c r="AX17" s="17" t="str">
        <f t="shared" ca="1" si="96"/>
        <v/>
      </c>
      <c r="AY17" s="47" t="str">
        <f ca="1">IF(AY$5="","",IF(OFFSET(Participants!$F$1,$H17,MATCH(AY$5,Participants!$G$1:$AA$1,FALSE))="",IF($E17="N/A","N/A",$A17),IF(AND(OFFSET(Participants!$F$1,$H17,MATCH(AY$5,Participants!$G$1:$AA$1,FALSE))="Meets",$E17="N/A"),"N/A",OFFSET(Participants!$F$1,$H17,MATCH(AY$5,Participants!$G$1:$AA$1,FALSE)))))</f>
        <v/>
      </c>
      <c r="AZ17" s="17" t="str">
        <f t="shared" ca="1" si="97"/>
        <v/>
      </c>
      <c r="BA17" s="47" t="str">
        <f ca="1">IF(BA$5="","",IF(OFFSET(Participants!$F$1,$H17,MATCH(BA$5,Participants!$G$1:$AA$1,FALSE))="",IF($E17="N/A","N/A",$A17),IF(AND(OFFSET(Participants!$F$1,$H17,MATCH(BA$5,Participants!$G$1:$AA$1,FALSE))="Meets",$E17="N/A"),"N/A",OFFSET(Participants!$F$1,$H17,MATCH(BA$5,Participants!$G$1:$AA$1,FALSE)))))</f>
        <v/>
      </c>
      <c r="BB17" s="17" t="str">
        <f t="shared" ca="1" si="98"/>
        <v/>
      </c>
      <c r="BC17" s="47" t="str">
        <f ca="1">IF(BC$5="","",IF(OFFSET(Participants!$F$1,$H17,MATCH(BC$5,Participants!$G$1:$AA$1,FALSE))="",IF($E17="N/A","N/A",$A17),IF(AND(OFFSET(Participants!$F$1,$H17,MATCH(BC$5,Participants!$G$1:$AA$1,FALSE))="Meets",$E17="N/A"),"N/A",OFFSET(Participants!$F$1,$H17,MATCH(BC$5,Participants!$G$1:$AA$1,FALSE)))))</f>
        <v/>
      </c>
      <c r="BD17" s="17" t="str">
        <f t="shared" ca="1" si="99"/>
        <v/>
      </c>
      <c r="BE17" s="47" t="str">
        <f ca="1">IF(BE$5="","",IF(OFFSET(Participants!$F$1,$H17,MATCH(BE$5,Participants!$G$1:$AA$1,FALSE))="",IF($E17="N/A","N/A",$A17),IF(AND(OFFSET(Participants!$F$1,$H17,MATCH(BE$5,Participants!$G$1:$AA$1,FALSE))="Meets",$E17="N/A"),"N/A",OFFSET(Participants!$F$1,$H17,MATCH(BE$5,Participants!$G$1:$AA$1,FALSE)))))</f>
        <v/>
      </c>
      <c r="BF17" s="17" t="str">
        <f t="shared" ca="1" si="100"/>
        <v/>
      </c>
      <c r="BG17" s="47" t="str">
        <f ca="1">IF(BG$5="","",IF(OFFSET(Participants!$F$1,$H17,MATCH(BG$5,Participants!$G$1:$AA$1,FALSE))="",IF($E17="N/A","N/A",$A17),IF(AND(OFFSET(Participants!$F$1,$H17,MATCH(BG$5,Participants!$G$1:$AA$1,FALSE))="Meets",$E17="N/A"),"N/A",OFFSET(Participants!$F$1,$H17,MATCH(BG$5,Participants!$G$1:$AA$1,FALSE)))))</f>
        <v/>
      </c>
      <c r="BH17" s="17" t="str">
        <f t="shared" ca="1" si="101"/>
        <v/>
      </c>
      <c r="BI17" s="47" t="str">
        <f ca="1">IF(BI$5="","",IF(OFFSET(Participants!$F$1,$H17,MATCH(BI$5,Participants!$G$1:$AA$1,FALSE))="",IF($E17="N/A","N/A",$A17),IF(AND(OFFSET(Participants!$F$1,$H17,MATCH(BI$5,Participants!$G$1:$AA$1,FALSE))="Meets",$E17="N/A"),"N/A",OFFSET(Participants!$F$1,$H17,MATCH(BI$5,Participants!$G$1:$AA$1,FALSE)))))</f>
        <v/>
      </c>
      <c r="BJ17" s="17" t="str">
        <f t="shared" ca="1" si="102"/>
        <v/>
      </c>
      <c r="BK17" s="47" t="str">
        <f ca="1">IF(BK$5="","",IF(OFFSET(Participants!$F$1,$H17,MATCH(BK$5,Participants!$G$1:$AA$1,FALSE))="",IF($E17="N/A","N/A",$A17),IF(AND(OFFSET(Participants!$F$1,$H17,MATCH(BK$5,Participants!$G$1:$AA$1,FALSE))="Meets",$E17="N/A"),"N/A",OFFSET(Participants!$F$1,$H17,MATCH(BK$5,Participants!$G$1:$AA$1,FALSE)))))</f>
        <v/>
      </c>
      <c r="BL17" s="17" t="str">
        <f t="shared" ca="1" si="103"/>
        <v/>
      </c>
      <c r="BM17" s="47" t="str">
        <f ca="1">IF(BM$5="","",IF(OFFSET(Participants!$F$1,$H17,MATCH(BM$5,Participants!$G$1:$AA$1,FALSE))="",IF($E17="N/A","N/A",$A17),IF(AND(OFFSET(Participants!$F$1,$H17,MATCH(BM$5,Participants!$G$1:$AA$1,FALSE))="Meets",$E17="N/A"),"N/A",OFFSET(Participants!$F$1,$H17,MATCH(BM$5,Participants!$G$1:$AA$1,FALSE)))))</f>
        <v/>
      </c>
      <c r="BN17" s="17" t="str">
        <f t="shared" ca="1" si="104"/>
        <v/>
      </c>
      <c r="BO17" s="47" t="str">
        <f ca="1">IF(BO$5="","",IF(OFFSET(Participants!$F$1,$H17,MATCH(BO$5,Participants!$G$1:$AA$1,FALSE))="",IF($E17="N/A","N/A",$A17),IF(AND(OFFSET(Participants!$F$1,$H17,MATCH(BO$5,Participants!$G$1:$AA$1,FALSE))="Meets",$E17="N/A"),"N/A",OFFSET(Participants!$F$1,$H17,MATCH(BO$5,Participants!$G$1:$AA$1,FALSE)))))</f>
        <v/>
      </c>
      <c r="BP17" s="17" t="str">
        <f t="shared" ca="1" si="105"/>
        <v/>
      </c>
      <c r="BQ17" s="47" t="str">
        <f ca="1">IF(BQ$5="","",IF(OFFSET(Participants!$F$1,$H17,MATCH(BQ$5,Participants!$G$1:$AA$1,FALSE))="",IF($E17="N/A","N/A",$A17),IF(AND(OFFSET(Participants!$F$1,$H17,MATCH(BQ$5,Participants!$G$1:$AA$1,FALSE))="Meets",$E17="N/A"),"N/A",OFFSET(Participants!$F$1,$H17,MATCH(BQ$5,Participants!$G$1:$AA$1,FALSE)))))</f>
        <v/>
      </c>
      <c r="BR17" s="17" t="str">
        <f t="shared" ca="1" si="106"/>
        <v/>
      </c>
      <c r="BS17" s="47" t="str">
        <f ca="1">IF(BS$5="","",IF(OFFSET(Participants!$F$1,$H17,MATCH(BS$5,Participants!$G$1:$AA$1,FALSE))="",IF($E17="N/A","N/A",$A17),IF(AND(OFFSET(Participants!$F$1,$H17,MATCH(BS$5,Participants!$G$1:$AA$1,FALSE))="Meets",$E17="N/A"),"N/A",OFFSET(Participants!$F$1,$H17,MATCH(BS$5,Participants!$G$1:$AA$1,FALSE)))))</f>
        <v/>
      </c>
      <c r="BT17" s="17" t="str">
        <f t="shared" ca="1" si="107"/>
        <v/>
      </c>
    </row>
    <row r="18" spans="1:72" ht="36" customHeight="1" x14ac:dyDescent="0.2">
      <c r="A18" s="48" t="s">
        <v>11</v>
      </c>
      <c r="B18" s="48" t="s">
        <v>20</v>
      </c>
      <c r="C18" s="48"/>
      <c r="E18" s="64" t="str">
        <f ca="1">IF($Q$2="","",IF(OFFSET(NotApplicable!$A$1,MATCH(J18,NotApplicable!$A$2:$A$29,0),MATCH($Q$2,NotApplicable!$B$1:$G$1,0))="","",OFFSET(NotApplicable!$A$1,MATCH(J18,NotApplicable!$A$2:$A$29,0),MATCH($Q$2,NotApplicable!$B$1:$G$1,0))))</f>
        <v/>
      </c>
      <c r="F18" s="48"/>
      <c r="G18" s="48"/>
      <c r="H18" s="50">
        <f>IF(J18="","",MAX($H$9:H17)+1)</f>
        <v>10</v>
      </c>
      <c r="J18" s="28" t="s">
        <v>49</v>
      </c>
      <c r="K18" s="60">
        <f t="shared" ca="1" si="111"/>
        <v>0</v>
      </c>
      <c r="L18" s="74">
        <f t="shared" ca="1" si="111"/>
        <v>0</v>
      </c>
      <c r="M18" s="74"/>
      <c r="N18" s="74">
        <f t="shared" ca="1" si="112"/>
        <v>0</v>
      </c>
      <c r="O18" s="74"/>
      <c r="P18" s="18"/>
      <c r="Q18" s="15" t="str">
        <f t="shared" ca="1" si="110"/>
        <v/>
      </c>
      <c r="S18" s="11" t="str">
        <f t="shared" ca="1" si="81"/>
        <v/>
      </c>
      <c r="T18" s="2"/>
      <c r="U18" s="11" t="str">
        <f t="shared" ca="1" si="82"/>
        <v/>
      </c>
      <c r="V18" s="2"/>
      <c r="W18" s="11" t="str">
        <f t="shared" ca="1" si="83"/>
        <v/>
      </c>
      <c r="X18" s="2"/>
      <c r="Y18" s="11" t="str">
        <f t="shared" ca="1" si="84"/>
        <v/>
      </c>
      <c r="Z18" s="2"/>
      <c r="AA18" s="11" t="str">
        <f t="shared" ca="1" si="85"/>
        <v/>
      </c>
      <c r="AB18" s="2"/>
      <c r="AC18" s="11" t="str">
        <f t="shared" ca="1" si="86"/>
        <v/>
      </c>
      <c r="AE18" s="47" t="str">
        <f ca="1">IF(AE$5="","",IF(OFFSET(Participants!$F$1,$H18,MATCH(AE$5,Participants!$G$1:$AA$1,FALSE))="",IF($E18="N/A","N/A",$A18),IF(AND(OFFSET(Participants!$F$1,$H18,MATCH(AE$5,Participants!$G$1:$AA$1,FALSE))="Meets",$E18="N/A"),"N/A",OFFSET(Participants!$F$1,$H18,MATCH(AE$5,Participants!$G$1:$AA$1,FALSE)))))</f>
        <v/>
      </c>
      <c r="AF18" s="17" t="str">
        <f t="shared" ca="1" si="87"/>
        <v/>
      </c>
      <c r="AG18" s="47" t="str">
        <f ca="1">IF(AG$5="","",IF(OFFSET(Participants!$F$1,$H18,MATCH(AG$5,Participants!$G$1:$AA$1,FALSE))="",IF($E18="N/A","N/A",$A18),IF(AND(OFFSET(Participants!$F$1,$H18,MATCH(AG$5,Participants!$G$1:$AA$1,FALSE))="Meets",$E18="N/A"),"N/A",OFFSET(Participants!$F$1,$H18,MATCH(AG$5,Participants!$G$1:$AA$1,FALSE)))))</f>
        <v/>
      </c>
      <c r="AH18" s="17" t="str">
        <f t="shared" ca="1" si="88"/>
        <v/>
      </c>
      <c r="AI18" s="47" t="str">
        <f ca="1">IF(AI$5="","",IF(OFFSET(Participants!$F$1,$H18,MATCH(AI$5,Participants!$G$1:$AA$1,FALSE))="",IF($E18="N/A","N/A",$A18),IF(AND(OFFSET(Participants!$F$1,$H18,MATCH(AI$5,Participants!$G$1:$AA$1,FALSE))="Meets",$E18="N/A"),"N/A",OFFSET(Participants!$F$1,$H18,MATCH(AI$5,Participants!$G$1:$AA$1,FALSE)))))</f>
        <v/>
      </c>
      <c r="AJ18" s="17" t="str">
        <f t="shared" ca="1" si="89"/>
        <v/>
      </c>
      <c r="AK18" s="47" t="str">
        <f ca="1">IF(AK$5="","",IF(OFFSET(Participants!$F$1,$H18,MATCH(AK$5,Participants!$G$1:$AA$1,FALSE))="",IF($E18="N/A","N/A",$A18),IF(AND(OFFSET(Participants!$F$1,$H18,MATCH(AK$5,Participants!$G$1:$AA$1,FALSE))="Meets",$E18="N/A"),"N/A",OFFSET(Participants!$F$1,$H18,MATCH(AK$5,Participants!$G$1:$AA$1,FALSE)))))</f>
        <v/>
      </c>
      <c r="AL18" s="17" t="str">
        <f t="shared" ca="1" si="90"/>
        <v/>
      </c>
      <c r="AM18" s="47" t="str">
        <f ca="1">IF(AM$5="","",IF(OFFSET(Participants!$F$1,$H18,MATCH(AM$5,Participants!$G$1:$AA$1,FALSE))="",IF($E18="N/A","N/A",$A18),IF(AND(OFFSET(Participants!$F$1,$H18,MATCH(AM$5,Participants!$G$1:$AA$1,FALSE))="Meets",$E18="N/A"),"N/A",OFFSET(Participants!$F$1,$H18,MATCH(AM$5,Participants!$G$1:$AA$1,FALSE)))))</f>
        <v/>
      </c>
      <c r="AN18" s="17" t="str">
        <f t="shared" ca="1" si="91"/>
        <v/>
      </c>
      <c r="AO18" s="47" t="str">
        <f ca="1">IF(AO$5="","",IF(OFFSET(Participants!$F$1,$H18,MATCH(AO$5,Participants!$G$1:$AA$1,FALSE))="",IF($E18="N/A","N/A",$A18),IF(AND(OFFSET(Participants!$F$1,$H18,MATCH(AO$5,Participants!$G$1:$AA$1,FALSE))="Meets",$E18="N/A"),"N/A",OFFSET(Participants!$F$1,$H18,MATCH(AO$5,Participants!$G$1:$AA$1,FALSE)))))</f>
        <v/>
      </c>
      <c r="AP18" s="17" t="str">
        <f t="shared" ca="1" si="92"/>
        <v/>
      </c>
      <c r="AQ18" s="47" t="str">
        <f ca="1">IF(AQ$5="","",IF(OFFSET(Participants!$F$1,$H18,MATCH(AQ$5,Participants!$G$1:$AA$1,FALSE))="",IF($E18="N/A","N/A",$A18),IF(AND(OFFSET(Participants!$F$1,$H18,MATCH(AQ$5,Participants!$G$1:$AA$1,FALSE))="Meets",$E18="N/A"),"N/A",OFFSET(Participants!$F$1,$H18,MATCH(AQ$5,Participants!$G$1:$AA$1,FALSE)))))</f>
        <v/>
      </c>
      <c r="AR18" s="17" t="str">
        <f t="shared" ca="1" si="93"/>
        <v/>
      </c>
      <c r="AS18" s="47" t="str">
        <f ca="1">IF(AS$5="","",IF(OFFSET(Participants!$F$1,$H18,MATCH(AS$5,Participants!$G$1:$AA$1,FALSE))="",IF($E18="N/A","N/A",$A18),IF(AND(OFFSET(Participants!$F$1,$H18,MATCH(AS$5,Participants!$G$1:$AA$1,FALSE))="Meets",$E18="N/A"),"N/A",OFFSET(Participants!$F$1,$H18,MATCH(AS$5,Participants!$G$1:$AA$1,FALSE)))))</f>
        <v/>
      </c>
      <c r="AT18" s="17" t="str">
        <f t="shared" ca="1" si="94"/>
        <v/>
      </c>
      <c r="AU18" s="47" t="str">
        <f ca="1">IF(AU$5="","",IF(OFFSET(Participants!$F$1,$H18,MATCH(AU$5,Participants!$G$1:$AA$1,FALSE))="",IF($E18="N/A","N/A",$A18),IF(AND(OFFSET(Participants!$F$1,$H18,MATCH(AU$5,Participants!$G$1:$AA$1,FALSE))="Meets",$E18="N/A"),"N/A",OFFSET(Participants!$F$1,$H18,MATCH(AU$5,Participants!$G$1:$AA$1,FALSE)))))</f>
        <v/>
      </c>
      <c r="AV18" s="17" t="str">
        <f t="shared" ca="1" si="95"/>
        <v/>
      </c>
      <c r="AW18" s="47" t="str">
        <f ca="1">IF(AW$5="","",IF(OFFSET(Participants!$F$1,$H18,MATCH(AW$5,Participants!$G$1:$AA$1,FALSE))="",IF($E18="N/A","N/A",$A18),IF(AND(OFFSET(Participants!$F$1,$H18,MATCH(AW$5,Participants!$G$1:$AA$1,FALSE))="Meets",$E18="N/A"),"N/A",OFFSET(Participants!$F$1,$H18,MATCH(AW$5,Participants!$G$1:$AA$1,FALSE)))))</f>
        <v/>
      </c>
      <c r="AX18" s="17" t="str">
        <f t="shared" ca="1" si="96"/>
        <v/>
      </c>
      <c r="AY18" s="47" t="str">
        <f ca="1">IF(AY$5="","",IF(OFFSET(Participants!$F$1,$H18,MATCH(AY$5,Participants!$G$1:$AA$1,FALSE))="",IF($E18="N/A","N/A",$A18),IF(AND(OFFSET(Participants!$F$1,$H18,MATCH(AY$5,Participants!$G$1:$AA$1,FALSE))="Meets",$E18="N/A"),"N/A",OFFSET(Participants!$F$1,$H18,MATCH(AY$5,Participants!$G$1:$AA$1,FALSE)))))</f>
        <v/>
      </c>
      <c r="AZ18" s="17" t="str">
        <f t="shared" ca="1" si="97"/>
        <v/>
      </c>
      <c r="BA18" s="47" t="str">
        <f ca="1">IF(BA$5="","",IF(OFFSET(Participants!$F$1,$H18,MATCH(BA$5,Participants!$G$1:$AA$1,FALSE))="",IF($E18="N/A","N/A",$A18),IF(AND(OFFSET(Participants!$F$1,$H18,MATCH(BA$5,Participants!$G$1:$AA$1,FALSE))="Meets",$E18="N/A"),"N/A",OFFSET(Participants!$F$1,$H18,MATCH(BA$5,Participants!$G$1:$AA$1,FALSE)))))</f>
        <v/>
      </c>
      <c r="BB18" s="17" t="str">
        <f t="shared" ca="1" si="98"/>
        <v/>
      </c>
      <c r="BC18" s="47" t="str">
        <f ca="1">IF(BC$5="","",IF(OFFSET(Participants!$F$1,$H18,MATCH(BC$5,Participants!$G$1:$AA$1,FALSE))="",IF($E18="N/A","N/A",$A18),IF(AND(OFFSET(Participants!$F$1,$H18,MATCH(BC$5,Participants!$G$1:$AA$1,FALSE))="Meets",$E18="N/A"),"N/A",OFFSET(Participants!$F$1,$H18,MATCH(BC$5,Participants!$G$1:$AA$1,FALSE)))))</f>
        <v/>
      </c>
      <c r="BD18" s="17" t="str">
        <f t="shared" ca="1" si="99"/>
        <v/>
      </c>
      <c r="BE18" s="47" t="str">
        <f ca="1">IF(BE$5="","",IF(OFFSET(Participants!$F$1,$H18,MATCH(BE$5,Participants!$G$1:$AA$1,FALSE))="",IF($E18="N/A","N/A",$A18),IF(AND(OFFSET(Participants!$F$1,$H18,MATCH(BE$5,Participants!$G$1:$AA$1,FALSE))="Meets",$E18="N/A"),"N/A",OFFSET(Participants!$F$1,$H18,MATCH(BE$5,Participants!$G$1:$AA$1,FALSE)))))</f>
        <v/>
      </c>
      <c r="BF18" s="17" t="str">
        <f t="shared" ca="1" si="100"/>
        <v/>
      </c>
      <c r="BG18" s="47" t="str">
        <f ca="1">IF(BG$5="","",IF(OFFSET(Participants!$F$1,$H18,MATCH(BG$5,Participants!$G$1:$AA$1,FALSE))="",IF($E18="N/A","N/A",$A18),IF(AND(OFFSET(Participants!$F$1,$H18,MATCH(BG$5,Participants!$G$1:$AA$1,FALSE))="Meets",$E18="N/A"),"N/A",OFFSET(Participants!$F$1,$H18,MATCH(BG$5,Participants!$G$1:$AA$1,FALSE)))))</f>
        <v/>
      </c>
      <c r="BH18" s="17" t="str">
        <f t="shared" ca="1" si="101"/>
        <v/>
      </c>
      <c r="BI18" s="47" t="str">
        <f ca="1">IF(BI$5="","",IF(OFFSET(Participants!$F$1,$H18,MATCH(BI$5,Participants!$G$1:$AA$1,FALSE))="",IF($E18="N/A","N/A",$A18),IF(AND(OFFSET(Participants!$F$1,$H18,MATCH(BI$5,Participants!$G$1:$AA$1,FALSE))="Meets",$E18="N/A"),"N/A",OFFSET(Participants!$F$1,$H18,MATCH(BI$5,Participants!$G$1:$AA$1,FALSE)))))</f>
        <v/>
      </c>
      <c r="BJ18" s="17" t="str">
        <f t="shared" ca="1" si="102"/>
        <v/>
      </c>
      <c r="BK18" s="47" t="str">
        <f ca="1">IF(BK$5="","",IF(OFFSET(Participants!$F$1,$H18,MATCH(BK$5,Participants!$G$1:$AA$1,FALSE))="",IF($E18="N/A","N/A",$A18),IF(AND(OFFSET(Participants!$F$1,$H18,MATCH(BK$5,Participants!$G$1:$AA$1,FALSE))="Meets",$E18="N/A"),"N/A",OFFSET(Participants!$F$1,$H18,MATCH(BK$5,Participants!$G$1:$AA$1,FALSE)))))</f>
        <v/>
      </c>
      <c r="BL18" s="17" t="str">
        <f t="shared" ca="1" si="103"/>
        <v/>
      </c>
      <c r="BM18" s="47" t="str">
        <f ca="1">IF(BM$5="","",IF(OFFSET(Participants!$F$1,$H18,MATCH(BM$5,Participants!$G$1:$AA$1,FALSE))="",IF($E18="N/A","N/A",$A18),IF(AND(OFFSET(Participants!$F$1,$H18,MATCH(BM$5,Participants!$G$1:$AA$1,FALSE))="Meets",$E18="N/A"),"N/A",OFFSET(Participants!$F$1,$H18,MATCH(BM$5,Participants!$G$1:$AA$1,FALSE)))))</f>
        <v/>
      </c>
      <c r="BN18" s="17" t="str">
        <f t="shared" ca="1" si="104"/>
        <v/>
      </c>
      <c r="BO18" s="47" t="str">
        <f ca="1">IF(BO$5="","",IF(OFFSET(Participants!$F$1,$H18,MATCH(BO$5,Participants!$G$1:$AA$1,FALSE))="",IF($E18="N/A","N/A",$A18),IF(AND(OFFSET(Participants!$F$1,$H18,MATCH(BO$5,Participants!$G$1:$AA$1,FALSE))="Meets",$E18="N/A"),"N/A",OFFSET(Participants!$F$1,$H18,MATCH(BO$5,Participants!$G$1:$AA$1,FALSE)))))</f>
        <v/>
      </c>
      <c r="BP18" s="17" t="str">
        <f t="shared" ca="1" si="105"/>
        <v/>
      </c>
      <c r="BQ18" s="47" t="str">
        <f ca="1">IF(BQ$5="","",IF(OFFSET(Participants!$F$1,$H18,MATCH(BQ$5,Participants!$G$1:$AA$1,FALSE))="",IF($E18="N/A","N/A",$A18),IF(AND(OFFSET(Participants!$F$1,$H18,MATCH(BQ$5,Participants!$G$1:$AA$1,FALSE))="Meets",$E18="N/A"),"N/A",OFFSET(Participants!$F$1,$H18,MATCH(BQ$5,Participants!$G$1:$AA$1,FALSE)))))</f>
        <v/>
      </c>
      <c r="BR18" s="17" t="str">
        <f t="shared" ca="1" si="106"/>
        <v/>
      </c>
      <c r="BS18" s="47" t="str">
        <f ca="1">IF(BS$5="","",IF(OFFSET(Participants!$F$1,$H18,MATCH(BS$5,Participants!$G$1:$AA$1,FALSE))="",IF($E18="N/A","N/A",$A18),IF(AND(OFFSET(Participants!$F$1,$H18,MATCH(BS$5,Participants!$G$1:$AA$1,FALSE))="Meets",$E18="N/A"),"N/A",OFFSET(Participants!$F$1,$H18,MATCH(BS$5,Participants!$G$1:$AA$1,FALSE)))))</f>
        <v/>
      </c>
      <c r="BT18" s="17" t="str">
        <f t="shared" ca="1" si="107"/>
        <v/>
      </c>
    </row>
    <row r="19" spans="1:72" ht="36" customHeight="1" x14ac:dyDescent="0.2">
      <c r="A19" s="48" t="s">
        <v>11</v>
      </c>
      <c r="B19" s="48" t="s">
        <v>20</v>
      </c>
      <c r="C19" s="48"/>
      <c r="E19" s="64" t="str">
        <f ca="1">IF($Q$2="","",IF(OFFSET(NotApplicable!$A$1,MATCH(J19,NotApplicable!$A$2:$A$29,0),MATCH($Q$2,NotApplicable!$B$1:$G$1,0))="","",OFFSET(NotApplicable!$A$1,MATCH(J19,NotApplicable!$A$2:$A$29,0),MATCH($Q$2,NotApplicable!$B$1:$G$1,0))))</f>
        <v/>
      </c>
      <c r="F19" s="48"/>
      <c r="G19" s="48"/>
      <c r="H19" s="50">
        <f>IF(J19="","",MAX($H$9:H18)+1)</f>
        <v>11</v>
      </c>
      <c r="J19" s="28" t="s">
        <v>50</v>
      </c>
      <c r="K19" s="60">
        <f t="shared" ca="1" si="111"/>
        <v>0</v>
      </c>
      <c r="L19" s="74">
        <f t="shared" ca="1" si="111"/>
        <v>0</v>
      </c>
      <c r="M19" s="74"/>
      <c r="N19" s="74">
        <f t="shared" ca="1" si="112"/>
        <v>0</v>
      </c>
      <c r="O19" s="74"/>
      <c r="P19" s="18"/>
      <c r="Q19" s="15" t="str">
        <f t="shared" ca="1" si="110"/>
        <v/>
      </c>
      <c r="S19" s="11" t="str">
        <f t="shared" ca="1" si="81"/>
        <v/>
      </c>
      <c r="T19" s="2"/>
      <c r="U19" s="11" t="str">
        <f t="shared" ca="1" si="82"/>
        <v/>
      </c>
      <c r="V19" s="2"/>
      <c r="W19" s="11" t="str">
        <f t="shared" ca="1" si="83"/>
        <v/>
      </c>
      <c r="X19" s="2"/>
      <c r="Y19" s="11" t="str">
        <f t="shared" ca="1" si="84"/>
        <v/>
      </c>
      <c r="Z19" s="2"/>
      <c r="AA19" s="11" t="str">
        <f t="shared" ca="1" si="85"/>
        <v/>
      </c>
      <c r="AB19" s="2"/>
      <c r="AC19" s="11" t="str">
        <f t="shared" ca="1" si="86"/>
        <v/>
      </c>
      <c r="AE19" s="47" t="str">
        <f ca="1">IF(AE$5="","",IF(OFFSET(Participants!$F$1,$H19,MATCH(AE$5,Participants!$G$1:$AA$1,FALSE))="",IF($E19="N/A","N/A",$A19),IF(AND(OFFSET(Participants!$F$1,$H19,MATCH(AE$5,Participants!$G$1:$AA$1,FALSE))="Meets",$E19="N/A"),"N/A",OFFSET(Participants!$F$1,$H19,MATCH(AE$5,Participants!$G$1:$AA$1,FALSE)))))</f>
        <v/>
      </c>
      <c r="AF19" s="17" t="str">
        <f t="shared" ca="1" si="87"/>
        <v/>
      </c>
      <c r="AG19" s="47" t="str">
        <f ca="1">IF(AG$5="","",IF(OFFSET(Participants!$F$1,$H19,MATCH(AG$5,Participants!$G$1:$AA$1,FALSE))="",IF($E19="N/A","N/A",$A19),IF(AND(OFFSET(Participants!$F$1,$H19,MATCH(AG$5,Participants!$G$1:$AA$1,FALSE))="Meets",$E19="N/A"),"N/A",OFFSET(Participants!$F$1,$H19,MATCH(AG$5,Participants!$G$1:$AA$1,FALSE)))))</f>
        <v/>
      </c>
      <c r="AH19" s="17" t="str">
        <f t="shared" ca="1" si="88"/>
        <v/>
      </c>
      <c r="AI19" s="47" t="str">
        <f ca="1">IF(AI$5="","",IF(OFFSET(Participants!$F$1,$H19,MATCH(AI$5,Participants!$G$1:$AA$1,FALSE))="",IF($E19="N/A","N/A",$A19),IF(AND(OFFSET(Participants!$F$1,$H19,MATCH(AI$5,Participants!$G$1:$AA$1,FALSE))="Meets",$E19="N/A"),"N/A",OFFSET(Participants!$F$1,$H19,MATCH(AI$5,Participants!$G$1:$AA$1,FALSE)))))</f>
        <v/>
      </c>
      <c r="AJ19" s="17" t="str">
        <f t="shared" ca="1" si="89"/>
        <v/>
      </c>
      <c r="AK19" s="47" t="str">
        <f ca="1">IF(AK$5="","",IF(OFFSET(Participants!$F$1,$H19,MATCH(AK$5,Participants!$G$1:$AA$1,FALSE))="",IF($E19="N/A","N/A",$A19),IF(AND(OFFSET(Participants!$F$1,$H19,MATCH(AK$5,Participants!$G$1:$AA$1,FALSE))="Meets",$E19="N/A"),"N/A",OFFSET(Participants!$F$1,$H19,MATCH(AK$5,Participants!$G$1:$AA$1,FALSE)))))</f>
        <v/>
      </c>
      <c r="AL19" s="17" t="str">
        <f t="shared" ca="1" si="90"/>
        <v/>
      </c>
      <c r="AM19" s="47" t="str">
        <f ca="1">IF(AM$5="","",IF(OFFSET(Participants!$F$1,$H19,MATCH(AM$5,Participants!$G$1:$AA$1,FALSE))="",IF($E19="N/A","N/A",$A19),IF(AND(OFFSET(Participants!$F$1,$H19,MATCH(AM$5,Participants!$G$1:$AA$1,FALSE))="Meets",$E19="N/A"),"N/A",OFFSET(Participants!$F$1,$H19,MATCH(AM$5,Participants!$G$1:$AA$1,FALSE)))))</f>
        <v/>
      </c>
      <c r="AN19" s="17" t="str">
        <f t="shared" ca="1" si="91"/>
        <v/>
      </c>
      <c r="AO19" s="47" t="str">
        <f ca="1">IF(AO$5="","",IF(OFFSET(Participants!$F$1,$H19,MATCH(AO$5,Participants!$G$1:$AA$1,FALSE))="",IF($E19="N/A","N/A",$A19),IF(AND(OFFSET(Participants!$F$1,$H19,MATCH(AO$5,Participants!$G$1:$AA$1,FALSE))="Meets",$E19="N/A"),"N/A",OFFSET(Participants!$F$1,$H19,MATCH(AO$5,Participants!$G$1:$AA$1,FALSE)))))</f>
        <v/>
      </c>
      <c r="AP19" s="17" t="str">
        <f t="shared" ca="1" si="92"/>
        <v/>
      </c>
      <c r="AQ19" s="47" t="str">
        <f ca="1">IF(AQ$5="","",IF(OFFSET(Participants!$F$1,$H19,MATCH(AQ$5,Participants!$G$1:$AA$1,FALSE))="",IF($E19="N/A","N/A",$A19),IF(AND(OFFSET(Participants!$F$1,$H19,MATCH(AQ$5,Participants!$G$1:$AA$1,FALSE))="Meets",$E19="N/A"),"N/A",OFFSET(Participants!$F$1,$H19,MATCH(AQ$5,Participants!$G$1:$AA$1,FALSE)))))</f>
        <v/>
      </c>
      <c r="AR19" s="17" t="str">
        <f t="shared" ca="1" si="93"/>
        <v/>
      </c>
      <c r="AS19" s="47" t="str">
        <f ca="1">IF(AS$5="","",IF(OFFSET(Participants!$F$1,$H19,MATCH(AS$5,Participants!$G$1:$AA$1,FALSE))="",IF($E19="N/A","N/A",$A19),IF(AND(OFFSET(Participants!$F$1,$H19,MATCH(AS$5,Participants!$G$1:$AA$1,FALSE))="Meets",$E19="N/A"),"N/A",OFFSET(Participants!$F$1,$H19,MATCH(AS$5,Participants!$G$1:$AA$1,FALSE)))))</f>
        <v/>
      </c>
      <c r="AT19" s="17" t="str">
        <f t="shared" ca="1" si="94"/>
        <v/>
      </c>
      <c r="AU19" s="47" t="str">
        <f ca="1">IF(AU$5="","",IF(OFFSET(Participants!$F$1,$H19,MATCH(AU$5,Participants!$G$1:$AA$1,FALSE))="",IF($E19="N/A","N/A",$A19),IF(AND(OFFSET(Participants!$F$1,$H19,MATCH(AU$5,Participants!$G$1:$AA$1,FALSE))="Meets",$E19="N/A"),"N/A",OFFSET(Participants!$F$1,$H19,MATCH(AU$5,Participants!$G$1:$AA$1,FALSE)))))</f>
        <v/>
      </c>
      <c r="AV19" s="17" t="str">
        <f t="shared" ca="1" si="95"/>
        <v/>
      </c>
      <c r="AW19" s="47" t="str">
        <f ca="1">IF(AW$5="","",IF(OFFSET(Participants!$F$1,$H19,MATCH(AW$5,Participants!$G$1:$AA$1,FALSE))="",IF($E19="N/A","N/A",$A19),IF(AND(OFFSET(Participants!$F$1,$H19,MATCH(AW$5,Participants!$G$1:$AA$1,FALSE))="Meets",$E19="N/A"),"N/A",OFFSET(Participants!$F$1,$H19,MATCH(AW$5,Participants!$G$1:$AA$1,FALSE)))))</f>
        <v/>
      </c>
      <c r="AX19" s="17" t="str">
        <f t="shared" ca="1" si="96"/>
        <v/>
      </c>
      <c r="AY19" s="47" t="str">
        <f ca="1">IF(AY$5="","",IF(OFFSET(Participants!$F$1,$H19,MATCH(AY$5,Participants!$G$1:$AA$1,FALSE))="",IF($E19="N/A","N/A",$A19),IF(AND(OFFSET(Participants!$F$1,$H19,MATCH(AY$5,Participants!$G$1:$AA$1,FALSE))="Meets",$E19="N/A"),"N/A",OFFSET(Participants!$F$1,$H19,MATCH(AY$5,Participants!$G$1:$AA$1,FALSE)))))</f>
        <v/>
      </c>
      <c r="AZ19" s="17" t="str">
        <f t="shared" ca="1" si="97"/>
        <v/>
      </c>
      <c r="BA19" s="47" t="str">
        <f ca="1">IF(BA$5="","",IF(OFFSET(Participants!$F$1,$H19,MATCH(BA$5,Participants!$G$1:$AA$1,FALSE))="",IF($E19="N/A","N/A",$A19),IF(AND(OFFSET(Participants!$F$1,$H19,MATCH(BA$5,Participants!$G$1:$AA$1,FALSE))="Meets",$E19="N/A"),"N/A",OFFSET(Participants!$F$1,$H19,MATCH(BA$5,Participants!$G$1:$AA$1,FALSE)))))</f>
        <v/>
      </c>
      <c r="BB19" s="17" t="str">
        <f t="shared" ca="1" si="98"/>
        <v/>
      </c>
      <c r="BC19" s="47" t="str">
        <f ca="1">IF(BC$5="","",IF(OFFSET(Participants!$F$1,$H19,MATCH(BC$5,Participants!$G$1:$AA$1,FALSE))="",IF($E19="N/A","N/A",$A19),IF(AND(OFFSET(Participants!$F$1,$H19,MATCH(BC$5,Participants!$G$1:$AA$1,FALSE))="Meets",$E19="N/A"),"N/A",OFFSET(Participants!$F$1,$H19,MATCH(BC$5,Participants!$G$1:$AA$1,FALSE)))))</f>
        <v/>
      </c>
      <c r="BD19" s="17" t="str">
        <f t="shared" ca="1" si="99"/>
        <v/>
      </c>
      <c r="BE19" s="47" t="str">
        <f ca="1">IF(BE$5="","",IF(OFFSET(Participants!$F$1,$H19,MATCH(BE$5,Participants!$G$1:$AA$1,FALSE))="",IF($E19="N/A","N/A",$A19),IF(AND(OFFSET(Participants!$F$1,$H19,MATCH(BE$5,Participants!$G$1:$AA$1,FALSE))="Meets",$E19="N/A"),"N/A",OFFSET(Participants!$F$1,$H19,MATCH(BE$5,Participants!$G$1:$AA$1,FALSE)))))</f>
        <v/>
      </c>
      <c r="BF19" s="17" t="str">
        <f t="shared" ca="1" si="100"/>
        <v/>
      </c>
      <c r="BG19" s="47" t="str">
        <f ca="1">IF(BG$5="","",IF(OFFSET(Participants!$F$1,$H19,MATCH(BG$5,Participants!$G$1:$AA$1,FALSE))="",IF($E19="N/A","N/A",$A19),IF(AND(OFFSET(Participants!$F$1,$H19,MATCH(BG$5,Participants!$G$1:$AA$1,FALSE))="Meets",$E19="N/A"),"N/A",OFFSET(Participants!$F$1,$H19,MATCH(BG$5,Participants!$G$1:$AA$1,FALSE)))))</f>
        <v/>
      </c>
      <c r="BH19" s="17" t="str">
        <f t="shared" ca="1" si="101"/>
        <v/>
      </c>
      <c r="BI19" s="47" t="str">
        <f ca="1">IF(BI$5="","",IF(OFFSET(Participants!$F$1,$H19,MATCH(BI$5,Participants!$G$1:$AA$1,FALSE))="",IF($E19="N/A","N/A",$A19),IF(AND(OFFSET(Participants!$F$1,$H19,MATCH(BI$5,Participants!$G$1:$AA$1,FALSE))="Meets",$E19="N/A"),"N/A",OFFSET(Participants!$F$1,$H19,MATCH(BI$5,Participants!$G$1:$AA$1,FALSE)))))</f>
        <v/>
      </c>
      <c r="BJ19" s="17" t="str">
        <f t="shared" ca="1" si="102"/>
        <v/>
      </c>
      <c r="BK19" s="47" t="str">
        <f ca="1">IF(BK$5="","",IF(OFFSET(Participants!$F$1,$H19,MATCH(BK$5,Participants!$G$1:$AA$1,FALSE))="",IF($E19="N/A","N/A",$A19),IF(AND(OFFSET(Participants!$F$1,$H19,MATCH(BK$5,Participants!$G$1:$AA$1,FALSE))="Meets",$E19="N/A"),"N/A",OFFSET(Participants!$F$1,$H19,MATCH(BK$5,Participants!$G$1:$AA$1,FALSE)))))</f>
        <v/>
      </c>
      <c r="BL19" s="17" t="str">
        <f t="shared" ca="1" si="103"/>
        <v/>
      </c>
      <c r="BM19" s="47" t="str">
        <f ca="1">IF(BM$5="","",IF(OFFSET(Participants!$F$1,$H19,MATCH(BM$5,Participants!$G$1:$AA$1,FALSE))="",IF($E19="N/A","N/A",$A19),IF(AND(OFFSET(Participants!$F$1,$H19,MATCH(BM$5,Participants!$G$1:$AA$1,FALSE))="Meets",$E19="N/A"),"N/A",OFFSET(Participants!$F$1,$H19,MATCH(BM$5,Participants!$G$1:$AA$1,FALSE)))))</f>
        <v/>
      </c>
      <c r="BN19" s="17" t="str">
        <f t="shared" ca="1" si="104"/>
        <v/>
      </c>
      <c r="BO19" s="47" t="str">
        <f ca="1">IF(BO$5="","",IF(OFFSET(Participants!$F$1,$H19,MATCH(BO$5,Participants!$G$1:$AA$1,FALSE))="",IF($E19="N/A","N/A",$A19),IF(AND(OFFSET(Participants!$F$1,$H19,MATCH(BO$5,Participants!$G$1:$AA$1,FALSE))="Meets",$E19="N/A"),"N/A",OFFSET(Participants!$F$1,$H19,MATCH(BO$5,Participants!$G$1:$AA$1,FALSE)))))</f>
        <v/>
      </c>
      <c r="BP19" s="17" t="str">
        <f t="shared" ca="1" si="105"/>
        <v/>
      </c>
      <c r="BQ19" s="47" t="str">
        <f ca="1">IF(BQ$5="","",IF(OFFSET(Participants!$F$1,$H19,MATCH(BQ$5,Participants!$G$1:$AA$1,FALSE))="",IF($E19="N/A","N/A",$A19),IF(AND(OFFSET(Participants!$F$1,$H19,MATCH(BQ$5,Participants!$G$1:$AA$1,FALSE))="Meets",$E19="N/A"),"N/A",OFFSET(Participants!$F$1,$H19,MATCH(BQ$5,Participants!$G$1:$AA$1,FALSE)))))</f>
        <v/>
      </c>
      <c r="BR19" s="17" t="str">
        <f t="shared" ca="1" si="106"/>
        <v/>
      </c>
      <c r="BS19" s="47" t="str">
        <f ca="1">IF(BS$5="","",IF(OFFSET(Participants!$F$1,$H19,MATCH(BS$5,Participants!$G$1:$AA$1,FALSE))="",IF($E19="N/A","N/A",$A19),IF(AND(OFFSET(Participants!$F$1,$H19,MATCH(BS$5,Participants!$G$1:$AA$1,FALSE))="Meets",$E19="N/A"),"N/A",OFFSET(Participants!$F$1,$H19,MATCH(BS$5,Participants!$G$1:$AA$1,FALSE)))))</f>
        <v/>
      </c>
      <c r="BT19" s="17" t="str">
        <f t="shared" ca="1" si="107"/>
        <v/>
      </c>
    </row>
    <row r="20" spans="1:72" ht="36" customHeight="1" x14ac:dyDescent="0.2">
      <c r="A20" s="48" t="s">
        <v>11</v>
      </c>
      <c r="B20" s="48" t="s">
        <v>20</v>
      </c>
      <c r="E20" s="64" t="str">
        <f ca="1">IF($Q$2="","",IF(OFFSET(NotApplicable!$A$1,MATCH(J20,NotApplicable!$A$2:$A$29,0),MATCH($Q$2,NotApplicable!$B$1:$G$1,0))="","",OFFSET(NotApplicable!$A$1,MATCH(J20,NotApplicable!$A$2:$A$29,0),MATCH($Q$2,NotApplicable!$B$1:$G$1,0))))</f>
        <v/>
      </c>
      <c r="F20" s="48"/>
      <c r="G20" s="48"/>
      <c r="H20" s="50">
        <f>IF(J20="","",MAX($H$9:H19)+1)</f>
        <v>12</v>
      </c>
      <c r="J20" s="28" t="s">
        <v>51</v>
      </c>
      <c r="K20" s="60">
        <f t="shared" ca="1" si="111"/>
        <v>0</v>
      </c>
      <c r="L20" s="74">
        <f t="shared" ca="1" si="111"/>
        <v>0</v>
      </c>
      <c r="M20" s="74"/>
      <c r="N20" s="74">
        <f t="shared" ca="1" si="112"/>
        <v>0</v>
      </c>
      <c r="O20" s="74"/>
      <c r="P20" s="18"/>
      <c r="Q20" s="15" t="str">
        <f t="shared" ca="1" si="110"/>
        <v/>
      </c>
      <c r="S20" s="11" t="str">
        <f t="shared" ca="1" si="81"/>
        <v/>
      </c>
      <c r="T20" s="2"/>
      <c r="U20" s="11" t="str">
        <f t="shared" ca="1" si="82"/>
        <v/>
      </c>
      <c r="V20" s="2"/>
      <c r="W20" s="11" t="str">
        <f t="shared" ca="1" si="83"/>
        <v/>
      </c>
      <c r="X20" s="2"/>
      <c r="Y20" s="11" t="str">
        <f t="shared" ca="1" si="84"/>
        <v/>
      </c>
      <c r="Z20" s="2"/>
      <c r="AA20" s="11" t="str">
        <f t="shared" ca="1" si="85"/>
        <v/>
      </c>
      <c r="AB20" s="2"/>
      <c r="AC20" s="11" t="str">
        <f t="shared" ca="1" si="86"/>
        <v/>
      </c>
      <c r="AE20" s="47" t="str">
        <f ca="1">IF(AE$5="","",IF(OFFSET(Participants!$F$1,$H20,MATCH(AE$5,Participants!$G$1:$AA$1,FALSE))="",IF($E20="N/A","N/A",$A20),IF(AND(OFFSET(Participants!$F$1,$H20,MATCH(AE$5,Participants!$G$1:$AA$1,FALSE))="Meets",$E20="N/A"),"N/A",OFFSET(Participants!$F$1,$H20,MATCH(AE$5,Participants!$G$1:$AA$1,FALSE)))))</f>
        <v/>
      </c>
      <c r="AF20" s="17" t="str">
        <f t="shared" ca="1" si="87"/>
        <v/>
      </c>
      <c r="AG20" s="47" t="str">
        <f ca="1">IF(AG$5="","",IF(OFFSET(Participants!$F$1,$H20,MATCH(AG$5,Participants!$G$1:$AA$1,FALSE))="",IF($E20="N/A","N/A",$A20),IF(AND(OFFSET(Participants!$F$1,$H20,MATCH(AG$5,Participants!$G$1:$AA$1,FALSE))="Meets",$E20="N/A"),"N/A",OFFSET(Participants!$F$1,$H20,MATCH(AG$5,Participants!$G$1:$AA$1,FALSE)))))</f>
        <v/>
      </c>
      <c r="AH20" s="17" t="str">
        <f t="shared" ca="1" si="88"/>
        <v/>
      </c>
      <c r="AI20" s="47" t="str">
        <f ca="1">IF(AI$5="","",IF(OFFSET(Participants!$F$1,$H20,MATCH(AI$5,Participants!$G$1:$AA$1,FALSE))="",IF($E20="N/A","N/A",$A20),IF(AND(OFFSET(Participants!$F$1,$H20,MATCH(AI$5,Participants!$G$1:$AA$1,FALSE))="Meets",$E20="N/A"),"N/A",OFFSET(Participants!$F$1,$H20,MATCH(AI$5,Participants!$G$1:$AA$1,FALSE)))))</f>
        <v/>
      </c>
      <c r="AJ20" s="17" t="str">
        <f t="shared" ca="1" si="89"/>
        <v/>
      </c>
      <c r="AK20" s="47" t="str">
        <f ca="1">IF(AK$5="","",IF(OFFSET(Participants!$F$1,$H20,MATCH(AK$5,Participants!$G$1:$AA$1,FALSE))="",IF($E20="N/A","N/A",$A20),IF(AND(OFFSET(Participants!$F$1,$H20,MATCH(AK$5,Participants!$G$1:$AA$1,FALSE))="Meets",$E20="N/A"),"N/A",OFFSET(Participants!$F$1,$H20,MATCH(AK$5,Participants!$G$1:$AA$1,FALSE)))))</f>
        <v/>
      </c>
      <c r="AL20" s="17" t="str">
        <f t="shared" ca="1" si="90"/>
        <v/>
      </c>
      <c r="AM20" s="47" t="str">
        <f ca="1">IF(AM$5="","",IF(OFFSET(Participants!$F$1,$H20,MATCH(AM$5,Participants!$G$1:$AA$1,FALSE))="",IF($E20="N/A","N/A",$A20),IF(AND(OFFSET(Participants!$F$1,$H20,MATCH(AM$5,Participants!$G$1:$AA$1,FALSE))="Meets",$E20="N/A"),"N/A",OFFSET(Participants!$F$1,$H20,MATCH(AM$5,Participants!$G$1:$AA$1,FALSE)))))</f>
        <v/>
      </c>
      <c r="AN20" s="17" t="str">
        <f t="shared" ca="1" si="91"/>
        <v/>
      </c>
      <c r="AO20" s="47" t="str">
        <f ca="1">IF(AO$5="","",IF(OFFSET(Participants!$F$1,$H20,MATCH(AO$5,Participants!$G$1:$AA$1,FALSE))="",IF($E20="N/A","N/A",$A20),IF(AND(OFFSET(Participants!$F$1,$H20,MATCH(AO$5,Participants!$G$1:$AA$1,FALSE))="Meets",$E20="N/A"),"N/A",OFFSET(Participants!$F$1,$H20,MATCH(AO$5,Participants!$G$1:$AA$1,FALSE)))))</f>
        <v/>
      </c>
      <c r="AP20" s="17" t="str">
        <f t="shared" ca="1" si="92"/>
        <v/>
      </c>
      <c r="AQ20" s="47" t="str">
        <f ca="1">IF(AQ$5="","",IF(OFFSET(Participants!$F$1,$H20,MATCH(AQ$5,Participants!$G$1:$AA$1,FALSE))="",IF($E20="N/A","N/A",$A20),IF(AND(OFFSET(Participants!$F$1,$H20,MATCH(AQ$5,Participants!$G$1:$AA$1,FALSE))="Meets",$E20="N/A"),"N/A",OFFSET(Participants!$F$1,$H20,MATCH(AQ$5,Participants!$G$1:$AA$1,FALSE)))))</f>
        <v/>
      </c>
      <c r="AR20" s="17" t="str">
        <f t="shared" ca="1" si="93"/>
        <v/>
      </c>
      <c r="AS20" s="47" t="str">
        <f ca="1">IF(AS$5="","",IF(OFFSET(Participants!$F$1,$H20,MATCH(AS$5,Participants!$G$1:$AA$1,FALSE))="",IF($E20="N/A","N/A",$A20),IF(AND(OFFSET(Participants!$F$1,$H20,MATCH(AS$5,Participants!$G$1:$AA$1,FALSE))="Meets",$E20="N/A"),"N/A",OFFSET(Participants!$F$1,$H20,MATCH(AS$5,Participants!$G$1:$AA$1,FALSE)))))</f>
        <v/>
      </c>
      <c r="AT20" s="17" t="str">
        <f t="shared" ca="1" si="94"/>
        <v/>
      </c>
      <c r="AU20" s="47" t="str">
        <f ca="1">IF(AU$5="","",IF(OFFSET(Participants!$F$1,$H20,MATCH(AU$5,Participants!$G$1:$AA$1,FALSE))="",IF($E20="N/A","N/A",$A20),IF(AND(OFFSET(Participants!$F$1,$H20,MATCH(AU$5,Participants!$G$1:$AA$1,FALSE))="Meets",$E20="N/A"),"N/A",OFFSET(Participants!$F$1,$H20,MATCH(AU$5,Participants!$G$1:$AA$1,FALSE)))))</f>
        <v/>
      </c>
      <c r="AV20" s="17" t="str">
        <f t="shared" ca="1" si="95"/>
        <v/>
      </c>
      <c r="AW20" s="47" t="str">
        <f ca="1">IF(AW$5="","",IF(OFFSET(Participants!$F$1,$H20,MATCH(AW$5,Participants!$G$1:$AA$1,FALSE))="",IF($E20="N/A","N/A",$A20),IF(AND(OFFSET(Participants!$F$1,$H20,MATCH(AW$5,Participants!$G$1:$AA$1,FALSE))="Meets",$E20="N/A"),"N/A",OFFSET(Participants!$F$1,$H20,MATCH(AW$5,Participants!$G$1:$AA$1,FALSE)))))</f>
        <v/>
      </c>
      <c r="AX20" s="17" t="str">
        <f t="shared" ca="1" si="96"/>
        <v/>
      </c>
      <c r="AY20" s="47" t="str">
        <f ca="1">IF(AY$5="","",IF(OFFSET(Participants!$F$1,$H20,MATCH(AY$5,Participants!$G$1:$AA$1,FALSE))="",IF($E20="N/A","N/A",$A20),IF(AND(OFFSET(Participants!$F$1,$H20,MATCH(AY$5,Participants!$G$1:$AA$1,FALSE))="Meets",$E20="N/A"),"N/A",OFFSET(Participants!$F$1,$H20,MATCH(AY$5,Participants!$G$1:$AA$1,FALSE)))))</f>
        <v/>
      </c>
      <c r="AZ20" s="17" t="str">
        <f t="shared" ca="1" si="97"/>
        <v/>
      </c>
      <c r="BA20" s="47" t="str">
        <f ca="1">IF(BA$5="","",IF(OFFSET(Participants!$F$1,$H20,MATCH(BA$5,Participants!$G$1:$AA$1,FALSE))="",IF($E20="N/A","N/A",$A20),IF(AND(OFFSET(Participants!$F$1,$H20,MATCH(BA$5,Participants!$G$1:$AA$1,FALSE))="Meets",$E20="N/A"),"N/A",OFFSET(Participants!$F$1,$H20,MATCH(BA$5,Participants!$G$1:$AA$1,FALSE)))))</f>
        <v/>
      </c>
      <c r="BB20" s="17" t="str">
        <f t="shared" ca="1" si="98"/>
        <v/>
      </c>
      <c r="BC20" s="47" t="str">
        <f ca="1">IF(BC$5="","",IF(OFFSET(Participants!$F$1,$H20,MATCH(BC$5,Participants!$G$1:$AA$1,FALSE))="",IF($E20="N/A","N/A",$A20),IF(AND(OFFSET(Participants!$F$1,$H20,MATCH(BC$5,Participants!$G$1:$AA$1,FALSE))="Meets",$E20="N/A"),"N/A",OFFSET(Participants!$F$1,$H20,MATCH(BC$5,Participants!$G$1:$AA$1,FALSE)))))</f>
        <v/>
      </c>
      <c r="BD20" s="17" t="str">
        <f t="shared" ca="1" si="99"/>
        <v/>
      </c>
      <c r="BE20" s="47" t="str">
        <f ca="1">IF(BE$5="","",IF(OFFSET(Participants!$F$1,$H20,MATCH(BE$5,Participants!$G$1:$AA$1,FALSE))="",IF($E20="N/A","N/A",$A20),IF(AND(OFFSET(Participants!$F$1,$H20,MATCH(BE$5,Participants!$G$1:$AA$1,FALSE))="Meets",$E20="N/A"),"N/A",OFFSET(Participants!$F$1,$H20,MATCH(BE$5,Participants!$G$1:$AA$1,FALSE)))))</f>
        <v/>
      </c>
      <c r="BF20" s="17" t="str">
        <f t="shared" ca="1" si="100"/>
        <v/>
      </c>
      <c r="BG20" s="47" t="str">
        <f ca="1">IF(BG$5="","",IF(OFFSET(Participants!$F$1,$H20,MATCH(BG$5,Participants!$G$1:$AA$1,FALSE))="",IF($E20="N/A","N/A",$A20),IF(AND(OFFSET(Participants!$F$1,$H20,MATCH(BG$5,Participants!$G$1:$AA$1,FALSE))="Meets",$E20="N/A"),"N/A",OFFSET(Participants!$F$1,$H20,MATCH(BG$5,Participants!$G$1:$AA$1,FALSE)))))</f>
        <v/>
      </c>
      <c r="BH20" s="17" t="str">
        <f t="shared" ca="1" si="101"/>
        <v/>
      </c>
      <c r="BI20" s="47" t="str">
        <f ca="1">IF(BI$5="","",IF(OFFSET(Participants!$F$1,$H20,MATCH(BI$5,Participants!$G$1:$AA$1,FALSE))="",IF($E20="N/A","N/A",$A20),IF(AND(OFFSET(Participants!$F$1,$H20,MATCH(BI$5,Participants!$G$1:$AA$1,FALSE))="Meets",$E20="N/A"),"N/A",OFFSET(Participants!$F$1,$H20,MATCH(BI$5,Participants!$G$1:$AA$1,FALSE)))))</f>
        <v/>
      </c>
      <c r="BJ20" s="17" t="str">
        <f t="shared" ca="1" si="102"/>
        <v/>
      </c>
      <c r="BK20" s="47" t="str">
        <f ca="1">IF(BK$5="","",IF(OFFSET(Participants!$F$1,$H20,MATCH(BK$5,Participants!$G$1:$AA$1,FALSE))="",IF($E20="N/A","N/A",$A20),IF(AND(OFFSET(Participants!$F$1,$H20,MATCH(BK$5,Participants!$G$1:$AA$1,FALSE))="Meets",$E20="N/A"),"N/A",OFFSET(Participants!$F$1,$H20,MATCH(BK$5,Participants!$G$1:$AA$1,FALSE)))))</f>
        <v/>
      </c>
      <c r="BL20" s="17" t="str">
        <f t="shared" ca="1" si="103"/>
        <v/>
      </c>
      <c r="BM20" s="47" t="str">
        <f ca="1">IF(BM$5="","",IF(OFFSET(Participants!$F$1,$H20,MATCH(BM$5,Participants!$G$1:$AA$1,FALSE))="",IF($E20="N/A","N/A",$A20),IF(AND(OFFSET(Participants!$F$1,$H20,MATCH(BM$5,Participants!$G$1:$AA$1,FALSE))="Meets",$E20="N/A"),"N/A",OFFSET(Participants!$F$1,$H20,MATCH(BM$5,Participants!$G$1:$AA$1,FALSE)))))</f>
        <v/>
      </c>
      <c r="BN20" s="17" t="str">
        <f t="shared" ca="1" si="104"/>
        <v/>
      </c>
      <c r="BO20" s="47" t="str">
        <f ca="1">IF(BO$5="","",IF(OFFSET(Participants!$F$1,$H20,MATCH(BO$5,Participants!$G$1:$AA$1,FALSE))="",IF($E20="N/A","N/A",$A20),IF(AND(OFFSET(Participants!$F$1,$H20,MATCH(BO$5,Participants!$G$1:$AA$1,FALSE))="Meets",$E20="N/A"),"N/A",OFFSET(Participants!$F$1,$H20,MATCH(BO$5,Participants!$G$1:$AA$1,FALSE)))))</f>
        <v/>
      </c>
      <c r="BP20" s="17" t="str">
        <f t="shared" ca="1" si="105"/>
        <v/>
      </c>
      <c r="BQ20" s="47" t="str">
        <f ca="1">IF(BQ$5="","",IF(OFFSET(Participants!$F$1,$H20,MATCH(BQ$5,Participants!$G$1:$AA$1,FALSE))="",IF($E20="N/A","N/A",$A20),IF(AND(OFFSET(Participants!$F$1,$H20,MATCH(BQ$5,Participants!$G$1:$AA$1,FALSE))="Meets",$E20="N/A"),"N/A",OFFSET(Participants!$F$1,$H20,MATCH(BQ$5,Participants!$G$1:$AA$1,FALSE)))))</f>
        <v/>
      </c>
      <c r="BR20" s="17" t="str">
        <f t="shared" ca="1" si="106"/>
        <v/>
      </c>
      <c r="BS20" s="47" t="str">
        <f ca="1">IF(BS$5="","",IF(OFFSET(Participants!$F$1,$H20,MATCH(BS$5,Participants!$G$1:$AA$1,FALSE))="",IF($E20="N/A","N/A",$A20),IF(AND(OFFSET(Participants!$F$1,$H20,MATCH(BS$5,Participants!$G$1:$AA$1,FALSE))="Meets",$E20="N/A"),"N/A",OFFSET(Participants!$F$1,$H20,MATCH(BS$5,Participants!$G$1:$AA$1,FALSE)))))</f>
        <v/>
      </c>
      <c r="BT20" s="17" t="str">
        <f t="shared" ca="1" si="107"/>
        <v/>
      </c>
    </row>
    <row r="21" spans="1:72" ht="36" customHeight="1" x14ac:dyDescent="0.2">
      <c r="A21" s="48" t="s">
        <v>11</v>
      </c>
      <c r="B21" s="48" t="s">
        <v>20</v>
      </c>
      <c r="C21" s="48"/>
      <c r="E21" s="64" t="str">
        <f ca="1">IF($Q$2="","",IF(OFFSET(NotApplicable!$A$1,MATCH(J21,NotApplicable!$A$2:$A$29,0),MATCH($Q$2,NotApplicable!$B$1:$G$1,0))="","",OFFSET(NotApplicable!$A$1,MATCH(J21,NotApplicable!$A$2:$A$29,0),MATCH($Q$2,NotApplicable!$B$1:$G$1,0))))</f>
        <v/>
      </c>
      <c r="F21" s="48"/>
      <c r="G21" s="48"/>
      <c r="H21" s="50">
        <f>IF(J21="","",MAX($H$9:H20)+1)</f>
        <v>13</v>
      </c>
      <c r="J21" s="28" t="s">
        <v>52</v>
      </c>
      <c r="K21" s="60">
        <f t="shared" ca="1" si="111"/>
        <v>0</v>
      </c>
      <c r="L21" s="74">
        <f t="shared" ca="1" si="111"/>
        <v>0</v>
      </c>
      <c r="M21" s="74"/>
      <c r="N21" s="74">
        <f t="shared" ca="1" si="112"/>
        <v>0</v>
      </c>
      <c r="O21" s="74"/>
      <c r="P21" s="18"/>
      <c r="Q21" s="15" t="str">
        <f t="shared" ca="1" si="110"/>
        <v/>
      </c>
      <c r="R21" s="2"/>
      <c r="S21" s="11" t="str">
        <f t="shared" ca="1" si="81"/>
        <v/>
      </c>
      <c r="T21" s="2"/>
      <c r="U21" s="11" t="str">
        <f t="shared" ca="1" si="82"/>
        <v/>
      </c>
      <c r="V21" s="2"/>
      <c r="W21" s="11" t="str">
        <f t="shared" ca="1" si="83"/>
        <v/>
      </c>
      <c r="X21" s="2"/>
      <c r="Y21" s="11" t="str">
        <f t="shared" ca="1" si="84"/>
        <v/>
      </c>
      <c r="Z21" s="2"/>
      <c r="AA21" s="11" t="str">
        <f t="shared" ca="1" si="85"/>
        <v/>
      </c>
      <c r="AB21" s="2"/>
      <c r="AC21" s="11" t="str">
        <f t="shared" ca="1" si="86"/>
        <v/>
      </c>
      <c r="AD21" s="2"/>
      <c r="AE21" s="47" t="str">
        <f ca="1">IF(AE$5="","",IF(OFFSET(Participants!$F$1,$H21,MATCH(AE$5,Participants!$G$1:$AA$1,FALSE))="",IF($E21="N/A","N/A",$A21),IF(AND(OFFSET(Participants!$F$1,$H21,MATCH(AE$5,Participants!$G$1:$AA$1,FALSE))="Meets",$E21="N/A"),"N/A",OFFSET(Participants!$F$1,$H21,MATCH(AE$5,Participants!$G$1:$AA$1,FALSE)))))</f>
        <v/>
      </c>
      <c r="AF21" s="17" t="str">
        <f t="shared" ca="1" si="87"/>
        <v/>
      </c>
      <c r="AG21" s="47" t="str">
        <f ca="1">IF(AG$5="","",IF(OFFSET(Participants!$F$1,$H21,MATCH(AG$5,Participants!$G$1:$AA$1,FALSE))="",IF($E21="N/A","N/A",$A21),IF(AND(OFFSET(Participants!$F$1,$H21,MATCH(AG$5,Participants!$G$1:$AA$1,FALSE))="Meets",$E21="N/A"),"N/A",OFFSET(Participants!$F$1,$H21,MATCH(AG$5,Participants!$G$1:$AA$1,FALSE)))))</f>
        <v/>
      </c>
      <c r="AH21" s="17" t="str">
        <f t="shared" ca="1" si="88"/>
        <v/>
      </c>
      <c r="AI21" s="47" t="str">
        <f ca="1">IF(AI$5="","",IF(OFFSET(Participants!$F$1,$H21,MATCH(AI$5,Participants!$G$1:$AA$1,FALSE))="",IF($E21="N/A","N/A",$A21),IF(AND(OFFSET(Participants!$F$1,$H21,MATCH(AI$5,Participants!$G$1:$AA$1,FALSE))="Meets",$E21="N/A"),"N/A",OFFSET(Participants!$F$1,$H21,MATCH(AI$5,Participants!$G$1:$AA$1,FALSE)))))</f>
        <v/>
      </c>
      <c r="AJ21" s="17" t="str">
        <f t="shared" ca="1" si="89"/>
        <v/>
      </c>
      <c r="AK21" s="47" t="str">
        <f ca="1">IF(AK$5="","",IF(OFFSET(Participants!$F$1,$H21,MATCH(AK$5,Participants!$G$1:$AA$1,FALSE))="",IF($E21="N/A","N/A",$A21),IF(AND(OFFSET(Participants!$F$1,$H21,MATCH(AK$5,Participants!$G$1:$AA$1,FALSE))="Meets",$E21="N/A"),"N/A",OFFSET(Participants!$F$1,$H21,MATCH(AK$5,Participants!$G$1:$AA$1,FALSE)))))</f>
        <v/>
      </c>
      <c r="AL21" s="17" t="str">
        <f t="shared" ca="1" si="90"/>
        <v/>
      </c>
      <c r="AM21" s="47" t="str">
        <f ca="1">IF(AM$5="","",IF(OFFSET(Participants!$F$1,$H21,MATCH(AM$5,Participants!$G$1:$AA$1,FALSE))="",IF($E21="N/A","N/A",$A21),IF(AND(OFFSET(Participants!$F$1,$H21,MATCH(AM$5,Participants!$G$1:$AA$1,FALSE))="Meets",$E21="N/A"),"N/A",OFFSET(Participants!$F$1,$H21,MATCH(AM$5,Participants!$G$1:$AA$1,FALSE)))))</f>
        <v/>
      </c>
      <c r="AN21" s="17" t="str">
        <f t="shared" ca="1" si="91"/>
        <v/>
      </c>
      <c r="AO21" s="47" t="str">
        <f ca="1">IF(AO$5="","",IF(OFFSET(Participants!$F$1,$H21,MATCH(AO$5,Participants!$G$1:$AA$1,FALSE))="",IF($E21="N/A","N/A",$A21),IF(AND(OFFSET(Participants!$F$1,$H21,MATCH(AO$5,Participants!$G$1:$AA$1,FALSE))="Meets",$E21="N/A"),"N/A",OFFSET(Participants!$F$1,$H21,MATCH(AO$5,Participants!$G$1:$AA$1,FALSE)))))</f>
        <v/>
      </c>
      <c r="AP21" s="17" t="str">
        <f t="shared" ca="1" si="92"/>
        <v/>
      </c>
      <c r="AQ21" s="47" t="str">
        <f ca="1">IF(AQ$5="","",IF(OFFSET(Participants!$F$1,$H21,MATCH(AQ$5,Participants!$G$1:$AA$1,FALSE))="",IF($E21="N/A","N/A",$A21),IF(AND(OFFSET(Participants!$F$1,$H21,MATCH(AQ$5,Participants!$G$1:$AA$1,FALSE))="Meets",$E21="N/A"),"N/A",OFFSET(Participants!$F$1,$H21,MATCH(AQ$5,Participants!$G$1:$AA$1,FALSE)))))</f>
        <v/>
      </c>
      <c r="AR21" s="17" t="str">
        <f t="shared" ca="1" si="93"/>
        <v/>
      </c>
      <c r="AS21" s="47" t="str">
        <f ca="1">IF(AS$5="","",IF(OFFSET(Participants!$F$1,$H21,MATCH(AS$5,Participants!$G$1:$AA$1,FALSE))="",IF($E21="N/A","N/A",$A21),IF(AND(OFFSET(Participants!$F$1,$H21,MATCH(AS$5,Participants!$G$1:$AA$1,FALSE))="Meets",$E21="N/A"),"N/A",OFFSET(Participants!$F$1,$H21,MATCH(AS$5,Participants!$G$1:$AA$1,FALSE)))))</f>
        <v/>
      </c>
      <c r="AT21" s="17" t="str">
        <f t="shared" ca="1" si="94"/>
        <v/>
      </c>
      <c r="AU21" s="47" t="str">
        <f ca="1">IF(AU$5="","",IF(OFFSET(Participants!$F$1,$H21,MATCH(AU$5,Participants!$G$1:$AA$1,FALSE))="",IF($E21="N/A","N/A",$A21),IF(AND(OFFSET(Participants!$F$1,$H21,MATCH(AU$5,Participants!$G$1:$AA$1,FALSE))="Meets",$E21="N/A"),"N/A",OFFSET(Participants!$F$1,$H21,MATCH(AU$5,Participants!$G$1:$AA$1,FALSE)))))</f>
        <v/>
      </c>
      <c r="AV21" s="17" t="str">
        <f t="shared" ca="1" si="95"/>
        <v/>
      </c>
      <c r="AW21" s="47" t="str">
        <f ca="1">IF(AW$5="","",IF(OFFSET(Participants!$F$1,$H21,MATCH(AW$5,Participants!$G$1:$AA$1,FALSE))="",IF($E21="N/A","N/A",$A21),IF(AND(OFFSET(Participants!$F$1,$H21,MATCH(AW$5,Participants!$G$1:$AA$1,FALSE))="Meets",$E21="N/A"),"N/A",OFFSET(Participants!$F$1,$H21,MATCH(AW$5,Participants!$G$1:$AA$1,FALSE)))))</f>
        <v/>
      </c>
      <c r="AX21" s="17" t="str">
        <f t="shared" ca="1" si="96"/>
        <v/>
      </c>
      <c r="AY21" s="47" t="str">
        <f ca="1">IF(AY$5="","",IF(OFFSET(Participants!$F$1,$H21,MATCH(AY$5,Participants!$G$1:$AA$1,FALSE))="",IF($E21="N/A","N/A",$A21),IF(AND(OFFSET(Participants!$F$1,$H21,MATCH(AY$5,Participants!$G$1:$AA$1,FALSE))="Meets",$E21="N/A"),"N/A",OFFSET(Participants!$F$1,$H21,MATCH(AY$5,Participants!$G$1:$AA$1,FALSE)))))</f>
        <v/>
      </c>
      <c r="AZ21" s="17" t="str">
        <f t="shared" ca="1" si="97"/>
        <v/>
      </c>
      <c r="BA21" s="47" t="str">
        <f ca="1">IF(BA$5="","",IF(OFFSET(Participants!$F$1,$H21,MATCH(BA$5,Participants!$G$1:$AA$1,FALSE))="",IF($E21="N/A","N/A",$A21),IF(AND(OFFSET(Participants!$F$1,$H21,MATCH(BA$5,Participants!$G$1:$AA$1,FALSE))="Meets",$E21="N/A"),"N/A",OFFSET(Participants!$F$1,$H21,MATCH(BA$5,Participants!$G$1:$AA$1,FALSE)))))</f>
        <v/>
      </c>
      <c r="BB21" s="17" t="str">
        <f t="shared" ca="1" si="98"/>
        <v/>
      </c>
      <c r="BC21" s="47" t="str">
        <f ca="1">IF(BC$5="","",IF(OFFSET(Participants!$F$1,$H21,MATCH(BC$5,Participants!$G$1:$AA$1,FALSE))="",IF($E21="N/A","N/A",$A21),IF(AND(OFFSET(Participants!$F$1,$H21,MATCH(BC$5,Participants!$G$1:$AA$1,FALSE))="Meets",$E21="N/A"),"N/A",OFFSET(Participants!$F$1,$H21,MATCH(BC$5,Participants!$G$1:$AA$1,FALSE)))))</f>
        <v/>
      </c>
      <c r="BD21" s="17" t="str">
        <f t="shared" ca="1" si="99"/>
        <v/>
      </c>
      <c r="BE21" s="47" t="str">
        <f ca="1">IF(BE$5="","",IF(OFFSET(Participants!$F$1,$H21,MATCH(BE$5,Participants!$G$1:$AA$1,FALSE))="",IF($E21="N/A","N/A",$A21),IF(AND(OFFSET(Participants!$F$1,$H21,MATCH(BE$5,Participants!$G$1:$AA$1,FALSE))="Meets",$E21="N/A"),"N/A",OFFSET(Participants!$F$1,$H21,MATCH(BE$5,Participants!$G$1:$AA$1,FALSE)))))</f>
        <v/>
      </c>
      <c r="BF21" s="17" t="str">
        <f t="shared" ca="1" si="100"/>
        <v/>
      </c>
      <c r="BG21" s="47" t="str">
        <f ca="1">IF(BG$5="","",IF(OFFSET(Participants!$F$1,$H21,MATCH(BG$5,Participants!$G$1:$AA$1,FALSE))="",IF($E21="N/A","N/A",$A21),IF(AND(OFFSET(Participants!$F$1,$H21,MATCH(BG$5,Participants!$G$1:$AA$1,FALSE))="Meets",$E21="N/A"),"N/A",OFFSET(Participants!$F$1,$H21,MATCH(BG$5,Participants!$G$1:$AA$1,FALSE)))))</f>
        <v/>
      </c>
      <c r="BH21" s="17" t="str">
        <f t="shared" ca="1" si="101"/>
        <v/>
      </c>
      <c r="BI21" s="47" t="str">
        <f ca="1">IF(BI$5="","",IF(OFFSET(Participants!$F$1,$H21,MATCH(BI$5,Participants!$G$1:$AA$1,FALSE))="",IF($E21="N/A","N/A",$A21),IF(AND(OFFSET(Participants!$F$1,$H21,MATCH(BI$5,Participants!$G$1:$AA$1,FALSE))="Meets",$E21="N/A"),"N/A",OFFSET(Participants!$F$1,$H21,MATCH(BI$5,Participants!$G$1:$AA$1,FALSE)))))</f>
        <v/>
      </c>
      <c r="BJ21" s="17" t="str">
        <f t="shared" ca="1" si="102"/>
        <v/>
      </c>
      <c r="BK21" s="47" t="str">
        <f ca="1">IF(BK$5="","",IF(OFFSET(Participants!$F$1,$H21,MATCH(BK$5,Participants!$G$1:$AA$1,FALSE))="",IF($E21="N/A","N/A",$A21),IF(AND(OFFSET(Participants!$F$1,$H21,MATCH(BK$5,Participants!$G$1:$AA$1,FALSE))="Meets",$E21="N/A"),"N/A",OFFSET(Participants!$F$1,$H21,MATCH(BK$5,Participants!$G$1:$AA$1,FALSE)))))</f>
        <v/>
      </c>
      <c r="BL21" s="17" t="str">
        <f t="shared" ca="1" si="103"/>
        <v/>
      </c>
      <c r="BM21" s="47" t="str">
        <f ca="1">IF(BM$5="","",IF(OFFSET(Participants!$F$1,$H21,MATCH(BM$5,Participants!$G$1:$AA$1,FALSE))="",IF($E21="N/A","N/A",$A21),IF(AND(OFFSET(Participants!$F$1,$H21,MATCH(BM$5,Participants!$G$1:$AA$1,FALSE))="Meets",$E21="N/A"),"N/A",OFFSET(Participants!$F$1,$H21,MATCH(BM$5,Participants!$G$1:$AA$1,FALSE)))))</f>
        <v/>
      </c>
      <c r="BN21" s="17" t="str">
        <f t="shared" ca="1" si="104"/>
        <v/>
      </c>
      <c r="BO21" s="47" t="str">
        <f ca="1">IF(BO$5="","",IF(OFFSET(Participants!$F$1,$H21,MATCH(BO$5,Participants!$G$1:$AA$1,FALSE))="",IF($E21="N/A","N/A",$A21),IF(AND(OFFSET(Participants!$F$1,$H21,MATCH(BO$5,Participants!$G$1:$AA$1,FALSE))="Meets",$E21="N/A"),"N/A",OFFSET(Participants!$F$1,$H21,MATCH(BO$5,Participants!$G$1:$AA$1,FALSE)))))</f>
        <v/>
      </c>
      <c r="BP21" s="17" t="str">
        <f t="shared" ca="1" si="105"/>
        <v/>
      </c>
      <c r="BQ21" s="47" t="str">
        <f ca="1">IF(BQ$5="","",IF(OFFSET(Participants!$F$1,$H21,MATCH(BQ$5,Participants!$G$1:$AA$1,FALSE))="",IF($E21="N/A","N/A",$A21),IF(AND(OFFSET(Participants!$F$1,$H21,MATCH(BQ$5,Participants!$G$1:$AA$1,FALSE))="Meets",$E21="N/A"),"N/A",OFFSET(Participants!$F$1,$H21,MATCH(BQ$5,Participants!$G$1:$AA$1,FALSE)))))</f>
        <v/>
      </c>
      <c r="BR21" s="17" t="str">
        <f t="shared" ca="1" si="106"/>
        <v/>
      </c>
      <c r="BS21" s="47" t="str">
        <f ca="1">IF(BS$5="","",IF(OFFSET(Participants!$F$1,$H21,MATCH(BS$5,Participants!$G$1:$AA$1,FALSE))="",IF($E21="N/A","N/A",$A21),IF(AND(OFFSET(Participants!$F$1,$H21,MATCH(BS$5,Participants!$G$1:$AA$1,FALSE))="Meets",$E21="N/A"),"N/A",OFFSET(Participants!$F$1,$H21,MATCH(BS$5,Participants!$G$1:$AA$1,FALSE)))))</f>
        <v/>
      </c>
      <c r="BT21" s="17" t="str">
        <f t="shared" ca="1" si="107"/>
        <v/>
      </c>
    </row>
    <row r="22" spans="1:72" ht="36" customHeight="1" x14ac:dyDescent="0.2">
      <c r="A22" s="48" t="s">
        <v>11</v>
      </c>
      <c r="B22" s="48" t="s">
        <v>20</v>
      </c>
      <c r="C22" s="48"/>
      <c r="E22" s="64" t="str">
        <f ca="1">IF($Q$2="","",IF(OFFSET(NotApplicable!$A$1,MATCH(J22,NotApplicable!$A$2:$A$29,0),MATCH($Q$2,NotApplicable!$B$1:$G$1,0))="","",OFFSET(NotApplicable!$A$1,MATCH(J22,NotApplicable!$A$2:$A$29,0),MATCH($Q$2,NotApplicable!$B$1:$G$1,0))))</f>
        <v/>
      </c>
      <c r="F22" s="48"/>
      <c r="G22" s="48"/>
      <c r="H22" s="50">
        <f>IF(J22="","",MAX($H$9:H21)+1)</f>
        <v>14</v>
      </c>
      <c r="J22" s="28" t="s">
        <v>53</v>
      </c>
      <c r="K22" s="60">
        <f t="shared" ca="1" si="111"/>
        <v>0</v>
      </c>
      <c r="L22" s="74">
        <f t="shared" ca="1" si="111"/>
        <v>0</v>
      </c>
      <c r="M22" s="74"/>
      <c r="N22" s="74">
        <f t="shared" ca="1" si="112"/>
        <v>0</v>
      </c>
      <c r="O22" s="74"/>
      <c r="P22" s="18"/>
      <c r="Q22" s="15" t="str">
        <f t="shared" ca="1" si="110"/>
        <v/>
      </c>
      <c r="S22" s="11" t="str">
        <f t="shared" ca="1" si="81"/>
        <v/>
      </c>
      <c r="T22" s="2"/>
      <c r="U22" s="11" t="str">
        <f t="shared" ca="1" si="82"/>
        <v/>
      </c>
      <c r="V22" s="2"/>
      <c r="W22" s="11" t="str">
        <f t="shared" ca="1" si="83"/>
        <v/>
      </c>
      <c r="X22" s="2"/>
      <c r="Y22" s="11" t="str">
        <f t="shared" ca="1" si="84"/>
        <v/>
      </c>
      <c r="Z22" s="2"/>
      <c r="AA22" s="11" t="str">
        <f t="shared" ca="1" si="85"/>
        <v/>
      </c>
      <c r="AB22" s="2"/>
      <c r="AC22" s="11" t="str">
        <f t="shared" ca="1" si="86"/>
        <v/>
      </c>
      <c r="AE22" s="47" t="str">
        <f ca="1">IF(AE$5="","",IF(OFFSET(Participants!$F$1,$H22,MATCH(AE$5,Participants!$G$1:$AA$1,FALSE))="",IF($E22="N/A","N/A",$A22),IF(AND(OFFSET(Participants!$F$1,$H22,MATCH(AE$5,Participants!$G$1:$AA$1,FALSE))="Meets",$E22="N/A"),"N/A",OFFSET(Participants!$F$1,$H22,MATCH(AE$5,Participants!$G$1:$AA$1,FALSE)))))</f>
        <v/>
      </c>
      <c r="AF22" s="17" t="str">
        <f t="shared" ca="1" si="87"/>
        <v/>
      </c>
      <c r="AG22" s="47" t="str">
        <f ca="1">IF(AG$5="","",IF(OFFSET(Participants!$F$1,$H22,MATCH(AG$5,Participants!$G$1:$AA$1,FALSE))="",IF($E22="N/A","N/A",$A22),IF(AND(OFFSET(Participants!$F$1,$H22,MATCH(AG$5,Participants!$G$1:$AA$1,FALSE))="Meets",$E22="N/A"),"N/A",OFFSET(Participants!$F$1,$H22,MATCH(AG$5,Participants!$G$1:$AA$1,FALSE)))))</f>
        <v/>
      </c>
      <c r="AH22" s="17" t="str">
        <f t="shared" ca="1" si="88"/>
        <v/>
      </c>
      <c r="AI22" s="47" t="str">
        <f ca="1">IF(AI$5="","",IF(OFFSET(Participants!$F$1,$H22,MATCH(AI$5,Participants!$G$1:$AA$1,FALSE))="",IF($E22="N/A","N/A",$A22),IF(AND(OFFSET(Participants!$F$1,$H22,MATCH(AI$5,Participants!$G$1:$AA$1,FALSE))="Meets",$E22="N/A"),"N/A",OFFSET(Participants!$F$1,$H22,MATCH(AI$5,Participants!$G$1:$AA$1,FALSE)))))</f>
        <v/>
      </c>
      <c r="AJ22" s="17" t="str">
        <f t="shared" ca="1" si="89"/>
        <v/>
      </c>
      <c r="AK22" s="47" t="str">
        <f ca="1">IF(AK$5="","",IF(OFFSET(Participants!$F$1,$H22,MATCH(AK$5,Participants!$G$1:$AA$1,FALSE))="",IF($E22="N/A","N/A",$A22),IF(AND(OFFSET(Participants!$F$1,$H22,MATCH(AK$5,Participants!$G$1:$AA$1,FALSE))="Meets",$E22="N/A"),"N/A",OFFSET(Participants!$F$1,$H22,MATCH(AK$5,Participants!$G$1:$AA$1,FALSE)))))</f>
        <v/>
      </c>
      <c r="AL22" s="17" t="str">
        <f t="shared" ca="1" si="90"/>
        <v/>
      </c>
      <c r="AM22" s="47" t="str">
        <f ca="1">IF(AM$5="","",IF(OFFSET(Participants!$F$1,$H22,MATCH(AM$5,Participants!$G$1:$AA$1,FALSE))="",IF($E22="N/A","N/A",$A22),IF(AND(OFFSET(Participants!$F$1,$H22,MATCH(AM$5,Participants!$G$1:$AA$1,FALSE))="Meets",$E22="N/A"),"N/A",OFFSET(Participants!$F$1,$H22,MATCH(AM$5,Participants!$G$1:$AA$1,FALSE)))))</f>
        <v/>
      </c>
      <c r="AN22" s="17" t="str">
        <f t="shared" ca="1" si="91"/>
        <v/>
      </c>
      <c r="AO22" s="47" t="str">
        <f ca="1">IF(AO$5="","",IF(OFFSET(Participants!$F$1,$H22,MATCH(AO$5,Participants!$G$1:$AA$1,FALSE))="",IF($E22="N/A","N/A",$A22),IF(AND(OFFSET(Participants!$F$1,$H22,MATCH(AO$5,Participants!$G$1:$AA$1,FALSE))="Meets",$E22="N/A"),"N/A",OFFSET(Participants!$F$1,$H22,MATCH(AO$5,Participants!$G$1:$AA$1,FALSE)))))</f>
        <v/>
      </c>
      <c r="AP22" s="17" t="str">
        <f t="shared" ca="1" si="92"/>
        <v/>
      </c>
      <c r="AQ22" s="47" t="str">
        <f ca="1">IF(AQ$5="","",IF(OFFSET(Participants!$F$1,$H22,MATCH(AQ$5,Participants!$G$1:$AA$1,FALSE))="",IF($E22="N/A","N/A",$A22),IF(AND(OFFSET(Participants!$F$1,$H22,MATCH(AQ$5,Participants!$G$1:$AA$1,FALSE))="Meets",$E22="N/A"),"N/A",OFFSET(Participants!$F$1,$H22,MATCH(AQ$5,Participants!$G$1:$AA$1,FALSE)))))</f>
        <v/>
      </c>
      <c r="AR22" s="17" t="str">
        <f t="shared" ca="1" si="93"/>
        <v/>
      </c>
      <c r="AS22" s="47" t="str">
        <f ca="1">IF(AS$5="","",IF(OFFSET(Participants!$F$1,$H22,MATCH(AS$5,Participants!$G$1:$AA$1,FALSE))="",IF($E22="N/A","N/A",$A22),IF(AND(OFFSET(Participants!$F$1,$H22,MATCH(AS$5,Participants!$G$1:$AA$1,FALSE))="Meets",$E22="N/A"),"N/A",OFFSET(Participants!$F$1,$H22,MATCH(AS$5,Participants!$G$1:$AA$1,FALSE)))))</f>
        <v/>
      </c>
      <c r="AT22" s="17" t="str">
        <f t="shared" ca="1" si="94"/>
        <v/>
      </c>
      <c r="AU22" s="47" t="str">
        <f ca="1">IF(AU$5="","",IF(OFFSET(Participants!$F$1,$H22,MATCH(AU$5,Participants!$G$1:$AA$1,FALSE))="",IF($E22="N/A","N/A",$A22),IF(AND(OFFSET(Participants!$F$1,$H22,MATCH(AU$5,Participants!$G$1:$AA$1,FALSE))="Meets",$E22="N/A"),"N/A",OFFSET(Participants!$F$1,$H22,MATCH(AU$5,Participants!$G$1:$AA$1,FALSE)))))</f>
        <v/>
      </c>
      <c r="AV22" s="17" t="str">
        <f t="shared" ca="1" si="95"/>
        <v/>
      </c>
      <c r="AW22" s="47" t="str">
        <f ca="1">IF(AW$5="","",IF(OFFSET(Participants!$F$1,$H22,MATCH(AW$5,Participants!$G$1:$AA$1,FALSE))="",IF($E22="N/A","N/A",$A22),IF(AND(OFFSET(Participants!$F$1,$H22,MATCH(AW$5,Participants!$G$1:$AA$1,FALSE))="Meets",$E22="N/A"),"N/A",OFFSET(Participants!$F$1,$H22,MATCH(AW$5,Participants!$G$1:$AA$1,FALSE)))))</f>
        <v/>
      </c>
      <c r="AX22" s="17" t="str">
        <f t="shared" ca="1" si="96"/>
        <v/>
      </c>
      <c r="AY22" s="47" t="str">
        <f ca="1">IF(AY$5="","",IF(OFFSET(Participants!$F$1,$H22,MATCH(AY$5,Participants!$G$1:$AA$1,FALSE))="",IF($E22="N/A","N/A",$A22),IF(AND(OFFSET(Participants!$F$1,$H22,MATCH(AY$5,Participants!$G$1:$AA$1,FALSE))="Meets",$E22="N/A"),"N/A",OFFSET(Participants!$F$1,$H22,MATCH(AY$5,Participants!$G$1:$AA$1,FALSE)))))</f>
        <v/>
      </c>
      <c r="AZ22" s="17" t="str">
        <f t="shared" ca="1" si="97"/>
        <v/>
      </c>
      <c r="BA22" s="47" t="str">
        <f ca="1">IF(BA$5="","",IF(OFFSET(Participants!$F$1,$H22,MATCH(BA$5,Participants!$G$1:$AA$1,FALSE))="",IF($E22="N/A","N/A",$A22),IF(AND(OFFSET(Participants!$F$1,$H22,MATCH(BA$5,Participants!$G$1:$AA$1,FALSE))="Meets",$E22="N/A"),"N/A",OFFSET(Participants!$F$1,$H22,MATCH(BA$5,Participants!$G$1:$AA$1,FALSE)))))</f>
        <v/>
      </c>
      <c r="BB22" s="17" t="str">
        <f t="shared" ca="1" si="98"/>
        <v/>
      </c>
      <c r="BC22" s="47" t="str">
        <f ca="1">IF(BC$5="","",IF(OFFSET(Participants!$F$1,$H22,MATCH(BC$5,Participants!$G$1:$AA$1,FALSE))="",IF($E22="N/A","N/A",$A22),IF(AND(OFFSET(Participants!$F$1,$H22,MATCH(BC$5,Participants!$G$1:$AA$1,FALSE))="Meets",$E22="N/A"),"N/A",OFFSET(Participants!$F$1,$H22,MATCH(BC$5,Participants!$G$1:$AA$1,FALSE)))))</f>
        <v/>
      </c>
      <c r="BD22" s="17" t="str">
        <f t="shared" ca="1" si="99"/>
        <v/>
      </c>
      <c r="BE22" s="47" t="str">
        <f ca="1">IF(BE$5="","",IF(OFFSET(Participants!$F$1,$H22,MATCH(BE$5,Participants!$G$1:$AA$1,FALSE))="",IF($E22="N/A","N/A",$A22),IF(AND(OFFSET(Participants!$F$1,$H22,MATCH(BE$5,Participants!$G$1:$AA$1,FALSE))="Meets",$E22="N/A"),"N/A",OFFSET(Participants!$F$1,$H22,MATCH(BE$5,Participants!$G$1:$AA$1,FALSE)))))</f>
        <v/>
      </c>
      <c r="BF22" s="17" t="str">
        <f t="shared" ca="1" si="100"/>
        <v/>
      </c>
      <c r="BG22" s="47" t="str">
        <f ca="1">IF(BG$5="","",IF(OFFSET(Participants!$F$1,$H22,MATCH(BG$5,Participants!$G$1:$AA$1,FALSE))="",IF($E22="N/A","N/A",$A22),IF(AND(OFFSET(Participants!$F$1,$H22,MATCH(BG$5,Participants!$G$1:$AA$1,FALSE))="Meets",$E22="N/A"),"N/A",OFFSET(Participants!$F$1,$H22,MATCH(BG$5,Participants!$G$1:$AA$1,FALSE)))))</f>
        <v/>
      </c>
      <c r="BH22" s="17" t="str">
        <f t="shared" ca="1" si="101"/>
        <v/>
      </c>
      <c r="BI22" s="47" t="str">
        <f ca="1">IF(BI$5="","",IF(OFFSET(Participants!$F$1,$H22,MATCH(BI$5,Participants!$G$1:$AA$1,FALSE))="",IF($E22="N/A","N/A",$A22),IF(AND(OFFSET(Participants!$F$1,$H22,MATCH(BI$5,Participants!$G$1:$AA$1,FALSE))="Meets",$E22="N/A"),"N/A",OFFSET(Participants!$F$1,$H22,MATCH(BI$5,Participants!$G$1:$AA$1,FALSE)))))</f>
        <v/>
      </c>
      <c r="BJ22" s="17" t="str">
        <f t="shared" ca="1" si="102"/>
        <v/>
      </c>
      <c r="BK22" s="47" t="str">
        <f ca="1">IF(BK$5="","",IF(OFFSET(Participants!$F$1,$H22,MATCH(BK$5,Participants!$G$1:$AA$1,FALSE))="",IF($E22="N/A","N/A",$A22),IF(AND(OFFSET(Participants!$F$1,$H22,MATCH(BK$5,Participants!$G$1:$AA$1,FALSE))="Meets",$E22="N/A"),"N/A",OFFSET(Participants!$F$1,$H22,MATCH(BK$5,Participants!$G$1:$AA$1,FALSE)))))</f>
        <v/>
      </c>
      <c r="BL22" s="17" t="str">
        <f t="shared" ca="1" si="103"/>
        <v/>
      </c>
      <c r="BM22" s="47" t="str">
        <f ca="1">IF(BM$5="","",IF(OFFSET(Participants!$F$1,$H22,MATCH(BM$5,Participants!$G$1:$AA$1,FALSE))="",IF($E22="N/A","N/A",$A22),IF(AND(OFFSET(Participants!$F$1,$H22,MATCH(BM$5,Participants!$G$1:$AA$1,FALSE))="Meets",$E22="N/A"),"N/A",OFFSET(Participants!$F$1,$H22,MATCH(BM$5,Participants!$G$1:$AA$1,FALSE)))))</f>
        <v/>
      </c>
      <c r="BN22" s="17" t="str">
        <f t="shared" ca="1" si="104"/>
        <v/>
      </c>
      <c r="BO22" s="47" t="str">
        <f ca="1">IF(BO$5="","",IF(OFFSET(Participants!$F$1,$H22,MATCH(BO$5,Participants!$G$1:$AA$1,FALSE))="",IF($E22="N/A","N/A",$A22),IF(AND(OFFSET(Participants!$F$1,$H22,MATCH(BO$5,Participants!$G$1:$AA$1,FALSE))="Meets",$E22="N/A"),"N/A",OFFSET(Participants!$F$1,$H22,MATCH(BO$5,Participants!$G$1:$AA$1,FALSE)))))</f>
        <v/>
      </c>
      <c r="BP22" s="17" t="str">
        <f t="shared" ca="1" si="105"/>
        <v/>
      </c>
      <c r="BQ22" s="47" t="str">
        <f ca="1">IF(BQ$5="","",IF(OFFSET(Participants!$F$1,$H22,MATCH(BQ$5,Participants!$G$1:$AA$1,FALSE))="",IF($E22="N/A","N/A",$A22),IF(AND(OFFSET(Participants!$F$1,$H22,MATCH(BQ$5,Participants!$G$1:$AA$1,FALSE))="Meets",$E22="N/A"),"N/A",OFFSET(Participants!$F$1,$H22,MATCH(BQ$5,Participants!$G$1:$AA$1,FALSE)))))</f>
        <v/>
      </c>
      <c r="BR22" s="17" t="str">
        <f t="shared" ca="1" si="106"/>
        <v/>
      </c>
      <c r="BS22" s="47" t="str">
        <f ca="1">IF(BS$5="","",IF(OFFSET(Participants!$F$1,$H22,MATCH(BS$5,Participants!$G$1:$AA$1,FALSE))="",IF($E22="N/A","N/A",$A22),IF(AND(OFFSET(Participants!$F$1,$H22,MATCH(BS$5,Participants!$G$1:$AA$1,FALSE))="Meets",$E22="N/A"),"N/A",OFFSET(Participants!$F$1,$H22,MATCH(BS$5,Participants!$G$1:$AA$1,FALSE)))))</f>
        <v/>
      </c>
      <c r="BT22" s="17" t="str">
        <f t="shared" ca="1" si="107"/>
        <v/>
      </c>
    </row>
    <row r="23" spans="1:72" ht="36" customHeight="1" x14ac:dyDescent="0.2">
      <c r="A23" s="48" t="s">
        <v>11</v>
      </c>
      <c r="B23" s="48" t="s">
        <v>20</v>
      </c>
      <c r="C23" s="48"/>
      <c r="E23" s="64" t="str">
        <f ca="1">IF($Q$2="","",IF(OFFSET(NotApplicable!$A$1,MATCH(J23,NotApplicable!$A$2:$A$29,0),MATCH($Q$2,NotApplicable!$B$1:$G$1,0))="","",OFFSET(NotApplicable!$A$1,MATCH(J23,NotApplicable!$A$2:$A$29,0),MATCH($Q$2,NotApplicable!$B$1:$G$1,0))))</f>
        <v/>
      </c>
      <c r="F23" s="48"/>
      <c r="G23" s="48"/>
      <c r="H23" s="50">
        <f>IF(J23="","",MAX($H$9:H22)+1)</f>
        <v>15</v>
      </c>
      <c r="J23" s="28" t="s">
        <v>54</v>
      </c>
      <c r="K23" s="60">
        <f t="shared" ca="1" si="111"/>
        <v>0</v>
      </c>
      <c r="L23" s="74">
        <f t="shared" ca="1" si="111"/>
        <v>0</v>
      </c>
      <c r="M23" s="74"/>
      <c r="N23" s="74">
        <f t="shared" ca="1" si="112"/>
        <v>0</v>
      </c>
      <c r="O23" s="74"/>
      <c r="P23" s="18"/>
      <c r="Q23" s="15" t="str">
        <f t="shared" ca="1" si="110"/>
        <v/>
      </c>
      <c r="S23" s="11" t="str">
        <f t="shared" ca="1" si="81"/>
        <v/>
      </c>
      <c r="T23" s="2"/>
      <c r="U23" s="11" t="str">
        <f t="shared" ca="1" si="82"/>
        <v/>
      </c>
      <c r="V23" s="2"/>
      <c r="W23" s="11" t="str">
        <f t="shared" ca="1" si="83"/>
        <v/>
      </c>
      <c r="X23" s="2"/>
      <c r="Y23" s="11" t="str">
        <f t="shared" ca="1" si="84"/>
        <v/>
      </c>
      <c r="Z23" s="2"/>
      <c r="AA23" s="11" t="str">
        <f t="shared" ca="1" si="85"/>
        <v/>
      </c>
      <c r="AB23" s="2"/>
      <c r="AC23" s="11" t="str">
        <f t="shared" ca="1" si="86"/>
        <v/>
      </c>
      <c r="AE23" s="47" t="str">
        <f ca="1">IF(AE$5="","",IF(OFFSET(Participants!$F$1,$H23,MATCH(AE$5,Participants!$G$1:$AA$1,FALSE))="",IF($E23="N/A","N/A",$A23),IF(AND(OFFSET(Participants!$F$1,$H23,MATCH(AE$5,Participants!$G$1:$AA$1,FALSE))="Meets",$E23="N/A"),"N/A",OFFSET(Participants!$F$1,$H23,MATCH(AE$5,Participants!$G$1:$AA$1,FALSE)))))</f>
        <v/>
      </c>
      <c r="AF23" s="17" t="str">
        <f t="shared" ca="1" si="87"/>
        <v/>
      </c>
      <c r="AG23" s="47" t="str">
        <f ca="1">IF(AG$5="","",IF(OFFSET(Participants!$F$1,$H23,MATCH(AG$5,Participants!$G$1:$AA$1,FALSE))="",IF($E23="N/A","N/A",$A23),IF(AND(OFFSET(Participants!$F$1,$H23,MATCH(AG$5,Participants!$G$1:$AA$1,FALSE))="Meets",$E23="N/A"),"N/A",OFFSET(Participants!$F$1,$H23,MATCH(AG$5,Participants!$G$1:$AA$1,FALSE)))))</f>
        <v/>
      </c>
      <c r="AH23" s="17" t="str">
        <f t="shared" ca="1" si="88"/>
        <v/>
      </c>
      <c r="AI23" s="47" t="str">
        <f ca="1">IF(AI$5="","",IF(OFFSET(Participants!$F$1,$H23,MATCH(AI$5,Participants!$G$1:$AA$1,FALSE))="",IF($E23="N/A","N/A",$A23),IF(AND(OFFSET(Participants!$F$1,$H23,MATCH(AI$5,Participants!$G$1:$AA$1,FALSE))="Meets",$E23="N/A"),"N/A",OFFSET(Participants!$F$1,$H23,MATCH(AI$5,Participants!$G$1:$AA$1,FALSE)))))</f>
        <v/>
      </c>
      <c r="AJ23" s="17" t="str">
        <f t="shared" ca="1" si="89"/>
        <v/>
      </c>
      <c r="AK23" s="47" t="str">
        <f ca="1">IF(AK$5="","",IF(OFFSET(Participants!$F$1,$H23,MATCH(AK$5,Participants!$G$1:$AA$1,FALSE))="",IF($E23="N/A","N/A",$A23),IF(AND(OFFSET(Participants!$F$1,$H23,MATCH(AK$5,Participants!$G$1:$AA$1,FALSE))="Meets",$E23="N/A"),"N/A",OFFSET(Participants!$F$1,$H23,MATCH(AK$5,Participants!$G$1:$AA$1,FALSE)))))</f>
        <v/>
      </c>
      <c r="AL23" s="17" t="str">
        <f t="shared" ca="1" si="90"/>
        <v/>
      </c>
      <c r="AM23" s="47" t="str">
        <f ca="1">IF(AM$5="","",IF(OFFSET(Participants!$F$1,$H23,MATCH(AM$5,Participants!$G$1:$AA$1,FALSE))="",IF($E23="N/A","N/A",$A23),IF(AND(OFFSET(Participants!$F$1,$H23,MATCH(AM$5,Participants!$G$1:$AA$1,FALSE))="Meets",$E23="N/A"),"N/A",OFFSET(Participants!$F$1,$H23,MATCH(AM$5,Participants!$G$1:$AA$1,FALSE)))))</f>
        <v/>
      </c>
      <c r="AN23" s="17" t="str">
        <f t="shared" ca="1" si="91"/>
        <v/>
      </c>
      <c r="AO23" s="47" t="str">
        <f ca="1">IF(AO$5="","",IF(OFFSET(Participants!$F$1,$H23,MATCH(AO$5,Participants!$G$1:$AA$1,FALSE))="",IF($E23="N/A","N/A",$A23),IF(AND(OFFSET(Participants!$F$1,$H23,MATCH(AO$5,Participants!$G$1:$AA$1,FALSE))="Meets",$E23="N/A"),"N/A",OFFSET(Participants!$F$1,$H23,MATCH(AO$5,Participants!$G$1:$AA$1,FALSE)))))</f>
        <v/>
      </c>
      <c r="AP23" s="17" t="str">
        <f t="shared" ca="1" si="92"/>
        <v/>
      </c>
      <c r="AQ23" s="47" t="str">
        <f ca="1">IF(AQ$5="","",IF(OFFSET(Participants!$F$1,$H23,MATCH(AQ$5,Participants!$G$1:$AA$1,FALSE))="",IF($E23="N/A","N/A",$A23),IF(AND(OFFSET(Participants!$F$1,$H23,MATCH(AQ$5,Participants!$G$1:$AA$1,FALSE))="Meets",$E23="N/A"),"N/A",OFFSET(Participants!$F$1,$H23,MATCH(AQ$5,Participants!$G$1:$AA$1,FALSE)))))</f>
        <v/>
      </c>
      <c r="AR23" s="17" t="str">
        <f t="shared" ca="1" si="93"/>
        <v/>
      </c>
      <c r="AS23" s="47" t="str">
        <f ca="1">IF(AS$5="","",IF(OFFSET(Participants!$F$1,$H23,MATCH(AS$5,Participants!$G$1:$AA$1,FALSE))="",IF($E23="N/A","N/A",$A23),IF(AND(OFFSET(Participants!$F$1,$H23,MATCH(AS$5,Participants!$G$1:$AA$1,FALSE))="Meets",$E23="N/A"),"N/A",OFFSET(Participants!$F$1,$H23,MATCH(AS$5,Participants!$G$1:$AA$1,FALSE)))))</f>
        <v/>
      </c>
      <c r="AT23" s="17" t="str">
        <f t="shared" ca="1" si="94"/>
        <v/>
      </c>
      <c r="AU23" s="47" t="str">
        <f ca="1">IF(AU$5="","",IF(OFFSET(Participants!$F$1,$H23,MATCH(AU$5,Participants!$G$1:$AA$1,FALSE))="",IF($E23="N/A","N/A",$A23),IF(AND(OFFSET(Participants!$F$1,$H23,MATCH(AU$5,Participants!$G$1:$AA$1,FALSE))="Meets",$E23="N/A"),"N/A",OFFSET(Participants!$F$1,$H23,MATCH(AU$5,Participants!$G$1:$AA$1,FALSE)))))</f>
        <v/>
      </c>
      <c r="AV23" s="17" t="str">
        <f t="shared" ca="1" si="95"/>
        <v/>
      </c>
      <c r="AW23" s="47" t="str">
        <f ca="1">IF(AW$5="","",IF(OFFSET(Participants!$F$1,$H23,MATCH(AW$5,Participants!$G$1:$AA$1,FALSE))="",IF($E23="N/A","N/A",$A23),IF(AND(OFFSET(Participants!$F$1,$H23,MATCH(AW$5,Participants!$G$1:$AA$1,FALSE))="Meets",$E23="N/A"),"N/A",OFFSET(Participants!$F$1,$H23,MATCH(AW$5,Participants!$G$1:$AA$1,FALSE)))))</f>
        <v/>
      </c>
      <c r="AX23" s="17" t="str">
        <f t="shared" ca="1" si="96"/>
        <v/>
      </c>
      <c r="AY23" s="47" t="str">
        <f ca="1">IF(AY$5="","",IF(OFFSET(Participants!$F$1,$H23,MATCH(AY$5,Participants!$G$1:$AA$1,FALSE))="",IF($E23="N/A","N/A",$A23),IF(AND(OFFSET(Participants!$F$1,$H23,MATCH(AY$5,Participants!$G$1:$AA$1,FALSE))="Meets",$E23="N/A"),"N/A",OFFSET(Participants!$F$1,$H23,MATCH(AY$5,Participants!$G$1:$AA$1,FALSE)))))</f>
        <v/>
      </c>
      <c r="AZ23" s="17" t="str">
        <f t="shared" ca="1" si="97"/>
        <v/>
      </c>
      <c r="BA23" s="47" t="str">
        <f ca="1">IF(BA$5="","",IF(OFFSET(Participants!$F$1,$H23,MATCH(BA$5,Participants!$G$1:$AA$1,FALSE))="",IF($E23="N/A","N/A",$A23),IF(AND(OFFSET(Participants!$F$1,$H23,MATCH(BA$5,Participants!$G$1:$AA$1,FALSE))="Meets",$E23="N/A"),"N/A",OFFSET(Participants!$F$1,$H23,MATCH(BA$5,Participants!$G$1:$AA$1,FALSE)))))</f>
        <v/>
      </c>
      <c r="BB23" s="17" t="str">
        <f t="shared" ca="1" si="98"/>
        <v/>
      </c>
      <c r="BC23" s="47" t="str">
        <f ca="1">IF(BC$5="","",IF(OFFSET(Participants!$F$1,$H23,MATCH(BC$5,Participants!$G$1:$AA$1,FALSE))="",IF($E23="N/A","N/A",$A23),IF(AND(OFFSET(Participants!$F$1,$H23,MATCH(BC$5,Participants!$G$1:$AA$1,FALSE))="Meets",$E23="N/A"),"N/A",OFFSET(Participants!$F$1,$H23,MATCH(BC$5,Participants!$G$1:$AA$1,FALSE)))))</f>
        <v/>
      </c>
      <c r="BD23" s="17" t="str">
        <f t="shared" ca="1" si="99"/>
        <v/>
      </c>
      <c r="BE23" s="47" t="str">
        <f ca="1">IF(BE$5="","",IF(OFFSET(Participants!$F$1,$H23,MATCH(BE$5,Participants!$G$1:$AA$1,FALSE))="",IF($E23="N/A","N/A",$A23),IF(AND(OFFSET(Participants!$F$1,$H23,MATCH(BE$5,Participants!$G$1:$AA$1,FALSE))="Meets",$E23="N/A"),"N/A",OFFSET(Participants!$F$1,$H23,MATCH(BE$5,Participants!$G$1:$AA$1,FALSE)))))</f>
        <v/>
      </c>
      <c r="BF23" s="17" t="str">
        <f t="shared" ca="1" si="100"/>
        <v/>
      </c>
      <c r="BG23" s="47" t="str">
        <f ca="1">IF(BG$5="","",IF(OFFSET(Participants!$F$1,$H23,MATCH(BG$5,Participants!$G$1:$AA$1,FALSE))="",IF($E23="N/A","N/A",$A23),IF(AND(OFFSET(Participants!$F$1,$H23,MATCH(BG$5,Participants!$G$1:$AA$1,FALSE))="Meets",$E23="N/A"),"N/A",OFFSET(Participants!$F$1,$H23,MATCH(BG$5,Participants!$G$1:$AA$1,FALSE)))))</f>
        <v/>
      </c>
      <c r="BH23" s="17" t="str">
        <f t="shared" ca="1" si="101"/>
        <v/>
      </c>
      <c r="BI23" s="47" t="str">
        <f ca="1">IF(BI$5="","",IF(OFFSET(Participants!$F$1,$H23,MATCH(BI$5,Participants!$G$1:$AA$1,FALSE))="",IF($E23="N/A","N/A",$A23),IF(AND(OFFSET(Participants!$F$1,$H23,MATCH(BI$5,Participants!$G$1:$AA$1,FALSE))="Meets",$E23="N/A"),"N/A",OFFSET(Participants!$F$1,$H23,MATCH(BI$5,Participants!$G$1:$AA$1,FALSE)))))</f>
        <v/>
      </c>
      <c r="BJ23" s="17" t="str">
        <f t="shared" ca="1" si="102"/>
        <v/>
      </c>
      <c r="BK23" s="47" t="str">
        <f ca="1">IF(BK$5="","",IF(OFFSET(Participants!$F$1,$H23,MATCH(BK$5,Participants!$G$1:$AA$1,FALSE))="",IF($E23="N/A","N/A",$A23),IF(AND(OFFSET(Participants!$F$1,$H23,MATCH(BK$5,Participants!$G$1:$AA$1,FALSE))="Meets",$E23="N/A"),"N/A",OFFSET(Participants!$F$1,$H23,MATCH(BK$5,Participants!$G$1:$AA$1,FALSE)))))</f>
        <v/>
      </c>
      <c r="BL23" s="17" t="str">
        <f t="shared" ca="1" si="103"/>
        <v/>
      </c>
      <c r="BM23" s="47" t="str">
        <f ca="1">IF(BM$5="","",IF(OFFSET(Participants!$F$1,$H23,MATCH(BM$5,Participants!$G$1:$AA$1,FALSE))="",IF($E23="N/A","N/A",$A23),IF(AND(OFFSET(Participants!$F$1,$H23,MATCH(BM$5,Participants!$G$1:$AA$1,FALSE))="Meets",$E23="N/A"),"N/A",OFFSET(Participants!$F$1,$H23,MATCH(BM$5,Participants!$G$1:$AA$1,FALSE)))))</f>
        <v/>
      </c>
      <c r="BN23" s="17" t="str">
        <f t="shared" ca="1" si="104"/>
        <v/>
      </c>
      <c r="BO23" s="47" t="str">
        <f ca="1">IF(BO$5="","",IF(OFFSET(Participants!$F$1,$H23,MATCH(BO$5,Participants!$G$1:$AA$1,FALSE))="",IF($E23="N/A","N/A",$A23),IF(AND(OFFSET(Participants!$F$1,$H23,MATCH(BO$5,Participants!$G$1:$AA$1,FALSE))="Meets",$E23="N/A"),"N/A",OFFSET(Participants!$F$1,$H23,MATCH(BO$5,Participants!$G$1:$AA$1,FALSE)))))</f>
        <v/>
      </c>
      <c r="BP23" s="17" t="str">
        <f t="shared" ca="1" si="105"/>
        <v/>
      </c>
      <c r="BQ23" s="47" t="str">
        <f ca="1">IF(BQ$5="","",IF(OFFSET(Participants!$F$1,$H23,MATCH(BQ$5,Participants!$G$1:$AA$1,FALSE))="",IF($E23="N/A","N/A",$A23),IF(AND(OFFSET(Participants!$F$1,$H23,MATCH(BQ$5,Participants!$G$1:$AA$1,FALSE))="Meets",$E23="N/A"),"N/A",OFFSET(Participants!$F$1,$H23,MATCH(BQ$5,Participants!$G$1:$AA$1,FALSE)))))</f>
        <v/>
      </c>
      <c r="BR23" s="17" t="str">
        <f t="shared" ca="1" si="106"/>
        <v/>
      </c>
      <c r="BS23" s="47" t="str">
        <f ca="1">IF(BS$5="","",IF(OFFSET(Participants!$F$1,$H23,MATCH(BS$5,Participants!$G$1:$AA$1,FALSE))="",IF($E23="N/A","N/A",$A23),IF(AND(OFFSET(Participants!$F$1,$H23,MATCH(BS$5,Participants!$G$1:$AA$1,FALSE))="Meets",$E23="N/A"),"N/A",OFFSET(Participants!$F$1,$H23,MATCH(BS$5,Participants!$G$1:$AA$1,FALSE)))))</f>
        <v/>
      </c>
      <c r="BT23" s="17" t="str">
        <f t="shared" ca="1" si="107"/>
        <v/>
      </c>
    </row>
    <row r="24" spans="1:72" ht="36" customHeight="1" x14ac:dyDescent="0.2">
      <c r="A24" s="48" t="s">
        <v>11</v>
      </c>
      <c r="B24" s="48" t="s">
        <v>20</v>
      </c>
      <c r="C24" s="48"/>
      <c r="E24" s="64" t="str">
        <f ca="1">IF($Q$2="","",IF(OFFSET(NotApplicable!$A$1,MATCH(J24,NotApplicable!$A$2:$A$29,0),MATCH($Q$2,NotApplicable!$B$1:$G$1,0))="","",OFFSET(NotApplicable!$A$1,MATCH(J24,NotApplicable!$A$2:$A$29,0),MATCH($Q$2,NotApplicable!$B$1:$G$1,0))))</f>
        <v/>
      </c>
      <c r="F24" s="48"/>
      <c r="G24" s="48"/>
      <c r="H24" s="50">
        <f>IF(J24="","",MAX($H$9:H23)+1)</f>
        <v>16</v>
      </c>
      <c r="J24" s="28" t="s">
        <v>55</v>
      </c>
      <c r="K24" s="60">
        <f t="shared" ca="1" si="111"/>
        <v>0</v>
      </c>
      <c r="L24" s="74">
        <f t="shared" ca="1" si="111"/>
        <v>0</v>
      </c>
      <c r="M24" s="74"/>
      <c r="N24" s="74">
        <f t="shared" ca="1" si="112"/>
        <v>0</v>
      </c>
      <c r="O24" s="74"/>
      <c r="P24" s="18"/>
      <c r="Q24" s="15" t="str">
        <f t="shared" ca="1" si="110"/>
        <v/>
      </c>
      <c r="S24" s="11" t="str">
        <f t="shared" ca="1" si="81"/>
        <v/>
      </c>
      <c r="T24" s="2"/>
      <c r="U24" s="11" t="str">
        <f t="shared" ca="1" si="82"/>
        <v/>
      </c>
      <c r="V24" s="2"/>
      <c r="W24" s="11" t="str">
        <f t="shared" ca="1" si="83"/>
        <v/>
      </c>
      <c r="X24" s="2"/>
      <c r="Y24" s="11" t="str">
        <f t="shared" ca="1" si="84"/>
        <v/>
      </c>
      <c r="Z24" s="2"/>
      <c r="AA24" s="11" t="str">
        <f t="shared" ca="1" si="85"/>
        <v/>
      </c>
      <c r="AB24" s="2"/>
      <c r="AC24" s="11" t="str">
        <f t="shared" ca="1" si="86"/>
        <v/>
      </c>
      <c r="AE24" s="47" t="str">
        <f ca="1">IF(AE$5="","",IF(OFFSET(Participants!$F$1,$H24,MATCH(AE$5,Participants!$G$1:$AA$1,FALSE))="",IF($E24="N/A","N/A",$A24),IF(AND(OFFSET(Participants!$F$1,$H24,MATCH(AE$5,Participants!$G$1:$AA$1,FALSE))="Meets",$E24="N/A"),"N/A",OFFSET(Participants!$F$1,$H24,MATCH(AE$5,Participants!$G$1:$AA$1,FALSE)))))</f>
        <v/>
      </c>
      <c r="AF24" s="17" t="str">
        <f t="shared" ca="1" si="87"/>
        <v/>
      </c>
      <c r="AG24" s="47" t="str">
        <f ca="1">IF(AG$5="","",IF(OFFSET(Participants!$F$1,$H24,MATCH(AG$5,Participants!$G$1:$AA$1,FALSE))="",IF($E24="N/A","N/A",$A24),IF(AND(OFFSET(Participants!$F$1,$H24,MATCH(AG$5,Participants!$G$1:$AA$1,FALSE))="Meets",$E24="N/A"),"N/A",OFFSET(Participants!$F$1,$H24,MATCH(AG$5,Participants!$G$1:$AA$1,FALSE)))))</f>
        <v/>
      </c>
      <c r="AH24" s="17" t="str">
        <f t="shared" ca="1" si="88"/>
        <v/>
      </c>
      <c r="AI24" s="47" t="str">
        <f ca="1">IF(AI$5="","",IF(OFFSET(Participants!$F$1,$H24,MATCH(AI$5,Participants!$G$1:$AA$1,FALSE))="",IF($E24="N/A","N/A",$A24),IF(AND(OFFSET(Participants!$F$1,$H24,MATCH(AI$5,Participants!$G$1:$AA$1,FALSE))="Meets",$E24="N/A"),"N/A",OFFSET(Participants!$F$1,$H24,MATCH(AI$5,Participants!$G$1:$AA$1,FALSE)))))</f>
        <v/>
      </c>
      <c r="AJ24" s="17" t="str">
        <f t="shared" ca="1" si="89"/>
        <v/>
      </c>
      <c r="AK24" s="47" t="str">
        <f ca="1">IF(AK$5="","",IF(OFFSET(Participants!$F$1,$H24,MATCH(AK$5,Participants!$G$1:$AA$1,FALSE))="",IF($E24="N/A","N/A",$A24),IF(AND(OFFSET(Participants!$F$1,$H24,MATCH(AK$5,Participants!$G$1:$AA$1,FALSE))="Meets",$E24="N/A"),"N/A",OFFSET(Participants!$F$1,$H24,MATCH(AK$5,Participants!$G$1:$AA$1,FALSE)))))</f>
        <v/>
      </c>
      <c r="AL24" s="17" t="str">
        <f t="shared" ca="1" si="90"/>
        <v/>
      </c>
      <c r="AM24" s="47" t="str">
        <f ca="1">IF(AM$5="","",IF(OFFSET(Participants!$F$1,$H24,MATCH(AM$5,Participants!$G$1:$AA$1,FALSE))="",IF($E24="N/A","N/A",$A24),IF(AND(OFFSET(Participants!$F$1,$H24,MATCH(AM$5,Participants!$G$1:$AA$1,FALSE))="Meets",$E24="N/A"),"N/A",OFFSET(Participants!$F$1,$H24,MATCH(AM$5,Participants!$G$1:$AA$1,FALSE)))))</f>
        <v/>
      </c>
      <c r="AN24" s="17" t="str">
        <f t="shared" ca="1" si="91"/>
        <v/>
      </c>
      <c r="AO24" s="47" t="str">
        <f ca="1">IF(AO$5="","",IF(OFFSET(Participants!$F$1,$H24,MATCH(AO$5,Participants!$G$1:$AA$1,FALSE))="",IF($E24="N/A","N/A",$A24),IF(AND(OFFSET(Participants!$F$1,$H24,MATCH(AO$5,Participants!$G$1:$AA$1,FALSE))="Meets",$E24="N/A"),"N/A",OFFSET(Participants!$F$1,$H24,MATCH(AO$5,Participants!$G$1:$AA$1,FALSE)))))</f>
        <v/>
      </c>
      <c r="AP24" s="17" t="str">
        <f t="shared" ca="1" si="92"/>
        <v/>
      </c>
      <c r="AQ24" s="47" t="str">
        <f ca="1">IF(AQ$5="","",IF(OFFSET(Participants!$F$1,$H24,MATCH(AQ$5,Participants!$G$1:$AA$1,FALSE))="",IF($E24="N/A","N/A",$A24),IF(AND(OFFSET(Participants!$F$1,$H24,MATCH(AQ$5,Participants!$G$1:$AA$1,FALSE))="Meets",$E24="N/A"),"N/A",OFFSET(Participants!$F$1,$H24,MATCH(AQ$5,Participants!$G$1:$AA$1,FALSE)))))</f>
        <v/>
      </c>
      <c r="AR24" s="17" t="str">
        <f t="shared" ca="1" si="93"/>
        <v/>
      </c>
      <c r="AS24" s="47" t="str">
        <f ca="1">IF(AS$5="","",IF(OFFSET(Participants!$F$1,$H24,MATCH(AS$5,Participants!$G$1:$AA$1,FALSE))="",IF($E24="N/A","N/A",$A24),IF(AND(OFFSET(Participants!$F$1,$H24,MATCH(AS$5,Participants!$G$1:$AA$1,FALSE))="Meets",$E24="N/A"),"N/A",OFFSET(Participants!$F$1,$H24,MATCH(AS$5,Participants!$G$1:$AA$1,FALSE)))))</f>
        <v/>
      </c>
      <c r="AT24" s="17" t="str">
        <f t="shared" ca="1" si="94"/>
        <v/>
      </c>
      <c r="AU24" s="47" t="str">
        <f ca="1">IF(AU$5="","",IF(OFFSET(Participants!$F$1,$H24,MATCH(AU$5,Participants!$G$1:$AA$1,FALSE))="",IF($E24="N/A","N/A",$A24),IF(AND(OFFSET(Participants!$F$1,$H24,MATCH(AU$5,Participants!$G$1:$AA$1,FALSE))="Meets",$E24="N/A"),"N/A",OFFSET(Participants!$F$1,$H24,MATCH(AU$5,Participants!$G$1:$AA$1,FALSE)))))</f>
        <v/>
      </c>
      <c r="AV24" s="17" t="str">
        <f t="shared" ca="1" si="95"/>
        <v/>
      </c>
      <c r="AW24" s="47" t="str">
        <f ca="1">IF(AW$5="","",IF(OFFSET(Participants!$F$1,$H24,MATCH(AW$5,Participants!$G$1:$AA$1,FALSE))="",IF($E24="N/A","N/A",$A24),IF(AND(OFFSET(Participants!$F$1,$H24,MATCH(AW$5,Participants!$G$1:$AA$1,FALSE))="Meets",$E24="N/A"),"N/A",OFFSET(Participants!$F$1,$H24,MATCH(AW$5,Participants!$G$1:$AA$1,FALSE)))))</f>
        <v/>
      </c>
      <c r="AX24" s="17" t="str">
        <f t="shared" ca="1" si="96"/>
        <v/>
      </c>
      <c r="AY24" s="47" t="str">
        <f ca="1">IF(AY$5="","",IF(OFFSET(Participants!$F$1,$H24,MATCH(AY$5,Participants!$G$1:$AA$1,FALSE))="",IF($E24="N/A","N/A",$A24),IF(AND(OFFSET(Participants!$F$1,$H24,MATCH(AY$5,Participants!$G$1:$AA$1,FALSE))="Meets",$E24="N/A"),"N/A",OFFSET(Participants!$F$1,$H24,MATCH(AY$5,Participants!$G$1:$AA$1,FALSE)))))</f>
        <v/>
      </c>
      <c r="AZ24" s="17" t="str">
        <f t="shared" ca="1" si="97"/>
        <v/>
      </c>
      <c r="BA24" s="47" t="str">
        <f ca="1">IF(BA$5="","",IF(OFFSET(Participants!$F$1,$H24,MATCH(BA$5,Participants!$G$1:$AA$1,FALSE))="",IF($E24="N/A","N/A",$A24),IF(AND(OFFSET(Participants!$F$1,$H24,MATCH(BA$5,Participants!$G$1:$AA$1,FALSE))="Meets",$E24="N/A"),"N/A",OFFSET(Participants!$F$1,$H24,MATCH(BA$5,Participants!$G$1:$AA$1,FALSE)))))</f>
        <v/>
      </c>
      <c r="BB24" s="17" t="str">
        <f t="shared" ca="1" si="98"/>
        <v/>
      </c>
      <c r="BC24" s="47" t="str">
        <f ca="1">IF(BC$5="","",IF(OFFSET(Participants!$F$1,$H24,MATCH(BC$5,Participants!$G$1:$AA$1,FALSE))="",IF($E24="N/A","N/A",$A24),IF(AND(OFFSET(Participants!$F$1,$H24,MATCH(BC$5,Participants!$G$1:$AA$1,FALSE))="Meets",$E24="N/A"),"N/A",OFFSET(Participants!$F$1,$H24,MATCH(BC$5,Participants!$G$1:$AA$1,FALSE)))))</f>
        <v/>
      </c>
      <c r="BD24" s="17" t="str">
        <f t="shared" ca="1" si="99"/>
        <v/>
      </c>
      <c r="BE24" s="47" t="str">
        <f ca="1">IF(BE$5="","",IF(OFFSET(Participants!$F$1,$H24,MATCH(BE$5,Participants!$G$1:$AA$1,FALSE))="",IF($E24="N/A","N/A",$A24),IF(AND(OFFSET(Participants!$F$1,$H24,MATCH(BE$5,Participants!$G$1:$AA$1,FALSE))="Meets",$E24="N/A"),"N/A",OFFSET(Participants!$F$1,$H24,MATCH(BE$5,Participants!$G$1:$AA$1,FALSE)))))</f>
        <v/>
      </c>
      <c r="BF24" s="17" t="str">
        <f t="shared" ca="1" si="100"/>
        <v/>
      </c>
      <c r="BG24" s="47" t="str">
        <f ca="1">IF(BG$5="","",IF(OFFSET(Participants!$F$1,$H24,MATCH(BG$5,Participants!$G$1:$AA$1,FALSE))="",IF($E24="N/A","N/A",$A24),IF(AND(OFFSET(Participants!$F$1,$H24,MATCH(BG$5,Participants!$G$1:$AA$1,FALSE))="Meets",$E24="N/A"),"N/A",OFFSET(Participants!$F$1,$H24,MATCH(BG$5,Participants!$G$1:$AA$1,FALSE)))))</f>
        <v/>
      </c>
      <c r="BH24" s="17" t="str">
        <f t="shared" ca="1" si="101"/>
        <v/>
      </c>
      <c r="BI24" s="47" t="str">
        <f ca="1">IF(BI$5="","",IF(OFFSET(Participants!$F$1,$H24,MATCH(BI$5,Participants!$G$1:$AA$1,FALSE))="",IF($E24="N/A","N/A",$A24),IF(AND(OFFSET(Participants!$F$1,$H24,MATCH(BI$5,Participants!$G$1:$AA$1,FALSE))="Meets",$E24="N/A"),"N/A",OFFSET(Participants!$F$1,$H24,MATCH(BI$5,Participants!$G$1:$AA$1,FALSE)))))</f>
        <v/>
      </c>
      <c r="BJ24" s="17" t="str">
        <f t="shared" ca="1" si="102"/>
        <v/>
      </c>
      <c r="BK24" s="47" t="str">
        <f ca="1">IF(BK$5="","",IF(OFFSET(Participants!$F$1,$H24,MATCH(BK$5,Participants!$G$1:$AA$1,FALSE))="",IF($E24="N/A","N/A",$A24),IF(AND(OFFSET(Participants!$F$1,$H24,MATCH(BK$5,Participants!$G$1:$AA$1,FALSE))="Meets",$E24="N/A"),"N/A",OFFSET(Participants!$F$1,$H24,MATCH(BK$5,Participants!$G$1:$AA$1,FALSE)))))</f>
        <v/>
      </c>
      <c r="BL24" s="17" t="str">
        <f t="shared" ca="1" si="103"/>
        <v/>
      </c>
      <c r="BM24" s="47" t="str">
        <f ca="1">IF(BM$5="","",IF(OFFSET(Participants!$F$1,$H24,MATCH(BM$5,Participants!$G$1:$AA$1,FALSE))="",IF($E24="N/A","N/A",$A24),IF(AND(OFFSET(Participants!$F$1,$H24,MATCH(BM$5,Participants!$G$1:$AA$1,FALSE))="Meets",$E24="N/A"),"N/A",OFFSET(Participants!$F$1,$H24,MATCH(BM$5,Participants!$G$1:$AA$1,FALSE)))))</f>
        <v/>
      </c>
      <c r="BN24" s="17" t="str">
        <f t="shared" ca="1" si="104"/>
        <v/>
      </c>
      <c r="BO24" s="47" t="str">
        <f ca="1">IF(BO$5="","",IF(OFFSET(Participants!$F$1,$H24,MATCH(BO$5,Participants!$G$1:$AA$1,FALSE))="",IF($E24="N/A","N/A",$A24),IF(AND(OFFSET(Participants!$F$1,$H24,MATCH(BO$5,Participants!$G$1:$AA$1,FALSE))="Meets",$E24="N/A"),"N/A",OFFSET(Participants!$F$1,$H24,MATCH(BO$5,Participants!$G$1:$AA$1,FALSE)))))</f>
        <v/>
      </c>
      <c r="BP24" s="17" t="str">
        <f t="shared" ca="1" si="105"/>
        <v/>
      </c>
      <c r="BQ24" s="47" t="str">
        <f ca="1">IF(BQ$5="","",IF(OFFSET(Participants!$F$1,$H24,MATCH(BQ$5,Participants!$G$1:$AA$1,FALSE))="",IF($E24="N/A","N/A",$A24),IF(AND(OFFSET(Participants!$F$1,$H24,MATCH(BQ$5,Participants!$G$1:$AA$1,FALSE))="Meets",$E24="N/A"),"N/A",OFFSET(Participants!$F$1,$H24,MATCH(BQ$5,Participants!$G$1:$AA$1,FALSE)))))</f>
        <v/>
      </c>
      <c r="BR24" s="17" t="str">
        <f t="shared" ca="1" si="106"/>
        <v/>
      </c>
      <c r="BS24" s="47" t="str">
        <f ca="1">IF(BS$5="","",IF(OFFSET(Participants!$F$1,$H24,MATCH(BS$5,Participants!$G$1:$AA$1,FALSE))="",IF($E24="N/A","N/A",$A24),IF(AND(OFFSET(Participants!$F$1,$H24,MATCH(BS$5,Participants!$G$1:$AA$1,FALSE))="Meets",$E24="N/A"),"N/A",OFFSET(Participants!$F$1,$H24,MATCH(BS$5,Participants!$G$1:$AA$1,FALSE)))))</f>
        <v/>
      </c>
      <c r="BT24" s="17" t="str">
        <f t="shared" ca="1" si="107"/>
        <v/>
      </c>
    </row>
    <row r="25" spans="1:72" ht="36" customHeight="1" x14ac:dyDescent="0.2">
      <c r="A25" s="48" t="s">
        <v>11</v>
      </c>
      <c r="B25" s="48" t="s">
        <v>20</v>
      </c>
      <c r="C25" s="48"/>
      <c r="E25" s="64" t="str">
        <f ca="1">IF($Q$2="","",IF(OFFSET(NotApplicable!$A$1,MATCH(J25,NotApplicable!$A$2:$A$29,0),MATCH($Q$2,NotApplicable!$B$1:$G$1,0))="","",OFFSET(NotApplicable!$A$1,MATCH(J25,NotApplicable!$A$2:$A$29,0),MATCH($Q$2,NotApplicable!$B$1:$G$1,0))))</f>
        <v/>
      </c>
      <c r="F25" s="48"/>
      <c r="G25" s="48"/>
      <c r="H25" s="50">
        <f>IF(J25="","",MAX($H$9:H24)+1)</f>
        <v>17</v>
      </c>
      <c r="J25" s="28" t="s">
        <v>19</v>
      </c>
      <c r="K25" s="60">
        <f t="shared" ca="1" si="111"/>
        <v>0</v>
      </c>
      <c r="L25" s="74">
        <f t="shared" ca="1" si="111"/>
        <v>0</v>
      </c>
      <c r="M25" s="74"/>
      <c r="N25" s="74">
        <f t="shared" ca="1" si="112"/>
        <v>0</v>
      </c>
      <c r="O25" s="74"/>
      <c r="P25" s="18"/>
      <c r="Q25" s="15" t="str">
        <f t="shared" ca="1" si="110"/>
        <v/>
      </c>
      <c r="S25" s="11" t="str">
        <f t="shared" ca="1" si="81"/>
        <v/>
      </c>
      <c r="T25" s="2"/>
      <c r="U25" s="11" t="str">
        <f t="shared" ca="1" si="82"/>
        <v/>
      </c>
      <c r="V25" s="2"/>
      <c r="W25" s="11" t="str">
        <f t="shared" ca="1" si="83"/>
        <v/>
      </c>
      <c r="X25" s="2"/>
      <c r="Y25" s="11" t="str">
        <f t="shared" ca="1" si="84"/>
        <v/>
      </c>
      <c r="Z25" s="2"/>
      <c r="AA25" s="11" t="str">
        <f t="shared" ca="1" si="85"/>
        <v/>
      </c>
      <c r="AB25" s="2"/>
      <c r="AC25" s="11" t="str">
        <f t="shared" ca="1" si="86"/>
        <v/>
      </c>
      <c r="AE25" s="47" t="str">
        <f ca="1">IF(AE$5="","",IF(OFFSET(Participants!$F$1,$H25,MATCH(AE$5,Participants!$G$1:$AA$1,FALSE))="",IF($E25="N/A","N/A",$A25),IF(AND(OFFSET(Participants!$F$1,$H25,MATCH(AE$5,Participants!$G$1:$AA$1,FALSE))="Meets",$E25="N/A"),"N/A",OFFSET(Participants!$F$1,$H25,MATCH(AE$5,Participants!$G$1:$AA$1,FALSE)))))</f>
        <v/>
      </c>
      <c r="AF25" s="17" t="str">
        <f t="shared" ca="1" si="87"/>
        <v/>
      </c>
      <c r="AG25" s="47" t="str">
        <f ca="1">IF(AG$5="","",IF(OFFSET(Participants!$F$1,$H25,MATCH(AG$5,Participants!$G$1:$AA$1,FALSE))="",IF($E25="N/A","N/A",$A25),IF(AND(OFFSET(Participants!$F$1,$H25,MATCH(AG$5,Participants!$G$1:$AA$1,FALSE))="Meets",$E25="N/A"),"N/A",OFFSET(Participants!$F$1,$H25,MATCH(AG$5,Participants!$G$1:$AA$1,FALSE)))))</f>
        <v/>
      </c>
      <c r="AH25" s="17" t="str">
        <f t="shared" ca="1" si="88"/>
        <v/>
      </c>
      <c r="AI25" s="47" t="str">
        <f ca="1">IF(AI$5="","",IF(OFFSET(Participants!$F$1,$H25,MATCH(AI$5,Participants!$G$1:$AA$1,FALSE))="",IF($E25="N/A","N/A",$A25),IF(AND(OFFSET(Participants!$F$1,$H25,MATCH(AI$5,Participants!$G$1:$AA$1,FALSE))="Meets",$E25="N/A"),"N/A",OFFSET(Participants!$F$1,$H25,MATCH(AI$5,Participants!$G$1:$AA$1,FALSE)))))</f>
        <v/>
      </c>
      <c r="AJ25" s="17" t="str">
        <f t="shared" ca="1" si="89"/>
        <v/>
      </c>
      <c r="AK25" s="47" t="str">
        <f ca="1">IF(AK$5="","",IF(OFFSET(Participants!$F$1,$H25,MATCH(AK$5,Participants!$G$1:$AA$1,FALSE))="",IF($E25="N/A","N/A",$A25),IF(AND(OFFSET(Participants!$F$1,$H25,MATCH(AK$5,Participants!$G$1:$AA$1,FALSE))="Meets",$E25="N/A"),"N/A",OFFSET(Participants!$F$1,$H25,MATCH(AK$5,Participants!$G$1:$AA$1,FALSE)))))</f>
        <v/>
      </c>
      <c r="AL25" s="17" t="str">
        <f t="shared" ca="1" si="90"/>
        <v/>
      </c>
      <c r="AM25" s="47" t="str">
        <f ca="1">IF(AM$5="","",IF(OFFSET(Participants!$F$1,$H25,MATCH(AM$5,Participants!$G$1:$AA$1,FALSE))="",IF($E25="N/A","N/A",$A25),IF(AND(OFFSET(Participants!$F$1,$H25,MATCH(AM$5,Participants!$G$1:$AA$1,FALSE))="Meets",$E25="N/A"),"N/A",OFFSET(Participants!$F$1,$H25,MATCH(AM$5,Participants!$G$1:$AA$1,FALSE)))))</f>
        <v/>
      </c>
      <c r="AN25" s="17" t="str">
        <f t="shared" ca="1" si="91"/>
        <v/>
      </c>
      <c r="AO25" s="47" t="str">
        <f ca="1">IF(AO$5="","",IF(OFFSET(Participants!$F$1,$H25,MATCH(AO$5,Participants!$G$1:$AA$1,FALSE))="",IF($E25="N/A","N/A",$A25),IF(AND(OFFSET(Participants!$F$1,$H25,MATCH(AO$5,Participants!$G$1:$AA$1,FALSE))="Meets",$E25="N/A"),"N/A",OFFSET(Participants!$F$1,$H25,MATCH(AO$5,Participants!$G$1:$AA$1,FALSE)))))</f>
        <v/>
      </c>
      <c r="AP25" s="17" t="str">
        <f t="shared" ca="1" si="92"/>
        <v/>
      </c>
      <c r="AQ25" s="47" t="str">
        <f ca="1">IF(AQ$5="","",IF(OFFSET(Participants!$F$1,$H25,MATCH(AQ$5,Participants!$G$1:$AA$1,FALSE))="",IF($E25="N/A","N/A",$A25),IF(AND(OFFSET(Participants!$F$1,$H25,MATCH(AQ$5,Participants!$G$1:$AA$1,FALSE))="Meets",$E25="N/A"),"N/A",OFFSET(Participants!$F$1,$H25,MATCH(AQ$5,Participants!$G$1:$AA$1,FALSE)))))</f>
        <v/>
      </c>
      <c r="AR25" s="17" t="str">
        <f t="shared" ca="1" si="93"/>
        <v/>
      </c>
      <c r="AS25" s="47" t="str">
        <f ca="1">IF(AS$5="","",IF(OFFSET(Participants!$F$1,$H25,MATCH(AS$5,Participants!$G$1:$AA$1,FALSE))="",IF($E25="N/A","N/A",$A25),IF(AND(OFFSET(Participants!$F$1,$H25,MATCH(AS$5,Participants!$G$1:$AA$1,FALSE))="Meets",$E25="N/A"),"N/A",OFFSET(Participants!$F$1,$H25,MATCH(AS$5,Participants!$G$1:$AA$1,FALSE)))))</f>
        <v/>
      </c>
      <c r="AT25" s="17" t="str">
        <f t="shared" ca="1" si="94"/>
        <v/>
      </c>
      <c r="AU25" s="47" t="str">
        <f ca="1">IF(AU$5="","",IF(OFFSET(Participants!$F$1,$H25,MATCH(AU$5,Participants!$G$1:$AA$1,FALSE))="",IF($E25="N/A","N/A",$A25),IF(AND(OFFSET(Participants!$F$1,$H25,MATCH(AU$5,Participants!$G$1:$AA$1,FALSE))="Meets",$E25="N/A"),"N/A",OFFSET(Participants!$F$1,$H25,MATCH(AU$5,Participants!$G$1:$AA$1,FALSE)))))</f>
        <v/>
      </c>
      <c r="AV25" s="17" t="str">
        <f t="shared" ca="1" si="95"/>
        <v/>
      </c>
      <c r="AW25" s="47" t="str">
        <f ca="1">IF(AW$5="","",IF(OFFSET(Participants!$F$1,$H25,MATCH(AW$5,Participants!$G$1:$AA$1,FALSE))="",IF($E25="N/A","N/A",$A25),IF(AND(OFFSET(Participants!$F$1,$H25,MATCH(AW$5,Participants!$G$1:$AA$1,FALSE))="Meets",$E25="N/A"),"N/A",OFFSET(Participants!$F$1,$H25,MATCH(AW$5,Participants!$G$1:$AA$1,FALSE)))))</f>
        <v/>
      </c>
      <c r="AX25" s="17" t="str">
        <f t="shared" ca="1" si="96"/>
        <v/>
      </c>
      <c r="AY25" s="47" t="str">
        <f ca="1">IF(AY$5="","",IF(OFFSET(Participants!$F$1,$H25,MATCH(AY$5,Participants!$G$1:$AA$1,FALSE))="",IF($E25="N/A","N/A",$A25),IF(AND(OFFSET(Participants!$F$1,$H25,MATCH(AY$5,Participants!$G$1:$AA$1,FALSE))="Meets",$E25="N/A"),"N/A",OFFSET(Participants!$F$1,$H25,MATCH(AY$5,Participants!$G$1:$AA$1,FALSE)))))</f>
        <v/>
      </c>
      <c r="AZ25" s="17" t="str">
        <f t="shared" ca="1" si="97"/>
        <v/>
      </c>
      <c r="BA25" s="47" t="str">
        <f ca="1">IF(BA$5="","",IF(OFFSET(Participants!$F$1,$H25,MATCH(BA$5,Participants!$G$1:$AA$1,FALSE))="",IF($E25="N/A","N/A",$A25),IF(AND(OFFSET(Participants!$F$1,$H25,MATCH(BA$5,Participants!$G$1:$AA$1,FALSE))="Meets",$E25="N/A"),"N/A",OFFSET(Participants!$F$1,$H25,MATCH(BA$5,Participants!$G$1:$AA$1,FALSE)))))</f>
        <v/>
      </c>
      <c r="BB25" s="17" t="str">
        <f t="shared" ca="1" si="98"/>
        <v/>
      </c>
      <c r="BC25" s="47" t="str">
        <f ca="1">IF(BC$5="","",IF(OFFSET(Participants!$F$1,$H25,MATCH(BC$5,Participants!$G$1:$AA$1,FALSE))="",IF($E25="N/A","N/A",$A25),IF(AND(OFFSET(Participants!$F$1,$H25,MATCH(BC$5,Participants!$G$1:$AA$1,FALSE))="Meets",$E25="N/A"),"N/A",OFFSET(Participants!$F$1,$H25,MATCH(BC$5,Participants!$G$1:$AA$1,FALSE)))))</f>
        <v/>
      </c>
      <c r="BD25" s="17" t="str">
        <f t="shared" ca="1" si="99"/>
        <v/>
      </c>
      <c r="BE25" s="47" t="str">
        <f ca="1">IF(BE$5="","",IF(OFFSET(Participants!$F$1,$H25,MATCH(BE$5,Participants!$G$1:$AA$1,FALSE))="",IF($E25="N/A","N/A",$A25),IF(AND(OFFSET(Participants!$F$1,$H25,MATCH(BE$5,Participants!$G$1:$AA$1,FALSE))="Meets",$E25="N/A"),"N/A",OFFSET(Participants!$F$1,$H25,MATCH(BE$5,Participants!$G$1:$AA$1,FALSE)))))</f>
        <v/>
      </c>
      <c r="BF25" s="17" t="str">
        <f t="shared" ca="1" si="100"/>
        <v/>
      </c>
      <c r="BG25" s="47" t="str">
        <f ca="1">IF(BG$5="","",IF(OFFSET(Participants!$F$1,$H25,MATCH(BG$5,Participants!$G$1:$AA$1,FALSE))="",IF($E25="N/A","N/A",$A25),IF(AND(OFFSET(Participants!$F$1,$H25,MATCH(BG$5,Participants!$G$1:$AA$1,FALSE))="Meets",$E25="N/A"),"N/A",OFFSET(Participants!$F$1,$H25,MATCH(BG$5,Participants!$G$1:$AA$1,FALSE)))))</f>
        <v/>
      </c>
      <c r="BH25" s="17" t="str">
        <f t="shared" ca="1" si="101"/>
        <v/>
      </c>
      <c r="BI25" s="47" t="str">
        <f ca="1">IF(BI$5="","",IF(OFFSET(Participants!$F$1,$H25,MATCH(BI$5,Participants!$G$1:$AA$1,FALSE))="",IF($E25="N/A","N/A",$A25),IF(AND(OFFSET(Participants!$F$1,$H25,MATCH(BI$5,Participants!$G$1:$AA$1,FALSE))="Meets",$E25="N/A"),"N/A",OFFSET(Participants!$F$1,$H25,MATCH(BI$5,Participants!$G$1:$AA$1,FALSE)))))</f>
        <v/>
      </c>
      <c r="BJ25" s="17" t="str">
        <f t="shared" ca="1" si="102"/>
        <v/>
      </c>
      <c r="BK25" s="47" t="str">
        <f ca="1">IF(BK$5="","",IF(OFFSET(Participants!$F$1,$H25,MATCH(BK$5,Participants!$G$1:$AA$1,FALSE))="",IF($E25="N/A","N/A",$A25),IF(AND(OFFSET(Participants!$F$1,$H25,MATCH(BK$5,Participants!$G$1:$AA$1,FALSE))="Meets",$E25="N/A"),"N/A",OFFSET(Participants!$F$1,$H25,MATCH(BK$5,Participants!$G$1:$AA$1,FALSE)))))</f>
        <v/>
      </c>
      <c r="BL25" s="17" t="str">
        <f t="shared" ca="1" si="103"/>
        <v/>
      </c>
      <c r="BM25" s="47" t="str">
        <f ca="1">IF(BM$5="","",IF(OFFSET(Participants!$F$1,$H25,MATCH(BM$5,Participants!$G$1:$AA$1,FALSE))="",IF($E25="N/A","N/A",$A25),IF(AND(OFFSET(Participants!$F$1,$H25,MATCH(BM$5,Participants!$G$1:$AA$1,FALSE))="Meets",$E25="N/A"),"N/A",OFFSET(Participants!$F$1,$H25,MATCH(BM$5,Participants!$G$1:$AA$1,FALSE)))))</f>
        <v/>
      </c>
      <c r="BN25" s="17" t="str">
        <f t="shared" ca="1" si="104"/>
        <v/>
      </c>
      <c r="BO25" s="47" t="str">
        <f ca="1">IF(BO$5="","",IF(OFFSET(Participants!$F$1,$H25,MATCH(BO$5,Participants!$G$1:$AA$1,FALSE))="",IF($E25="N/A","N/A",$A25),IF(AND(OFFSET(Participants!$F$1,$H25,MATCH(BO$5,Participants!$G$1:$AA$1,FALSE))="Meets",$E25="N/A"),"N/A",OFFSET(Participants!$F$1,$H25,MATCH(BO$5,Participants!$G$1:$AA$1,FALSE)))))</f>
        <v/>
      </c>
      <c r="BP25" s="17" t="str">
        <f t="shared" ca="1" si="105"/>
        <v/>
      </c>
      <c r="BQ25" s="47" t="str">
        <f ca="1">IF(BQ$5="","",IF(OFFSET(Participants!$F$1,$H25,MATCH(BQ$5,Participants!$G$1:$AA$1,FALSE))="",IF($E25="N/A","N/A",$A25),IF(AND(OFFSET(Participants!$F$1,$H25,MATCH(BQ$5,Participants!$G$1:$AA$1,FALSE))="Meets",$E25="N/A"),"N/A",OFFSET(Participants!$F$1,$H25,MATCH(BQ$5,Participants!$G$1:$AA$1,FALSE)))))</f>
        <v/>
      </c>
      <c r="BR25" s="17" t="str">
        <f t="shared" ca="1" si="106"/>
        <v/>
      </c>
      <c r="BS25" s="47" t="str">
        <f ca="1">IF(BS$5="","",IF(OFFSET(Participants!$F$1,$H25,MATCH(BS$5,Participants!$G$1:$AA$1,FALSE))="",IF($E25="N/A","N/A",$A25),IF(AND(OFFSET(Participants!$F$1,$H25,MATCH(BS$5,Participants!$G$1:$AA$1,FALSE))="Meets",$E25="N/A"),"N/A",OFFSET(Participants!$F$1,$H25,MATCH(BS$5,Participants!$G$1:$AA$1,FALSE)))))</f>
        <v/>
      </c>
      <c r="BT25" s="17" t="str">
        <f t="shared" ca="1" si="107"/>
        <v/>
      </c>
    </row>
    <row r="26" spans="1:72" ht="36" customHeight="1" x14ac:dyDescent="0.2">
      <c r="A26" s="48" t="s">
        <v>11</v>
      </c>
      <c r="B26" s="48" t="s">
        <v>20</v>
      </c>
      <c r="C26" s="48" t="s">
        <v>18</v>
      </c>
      <c r="E26" s="64" t="str">
        <f ca="1">IF($Q$2="","",IF(OFFSET(NotApplicable!$A$1,MATCH(J26,NotApplicable!$A$2:$A$29,0),MATCH($Q$2,NotApplicable!$B$1:$G$1,0))="","",OFFSET(NotApplicable!$A$1,MATCH(J26,NotApplicable!$A$2:$A$29,0),MATCH($Q$2,NotApplicable!$B$1:$G$1,0))))</f>
        <v/>
      </c>
      <c r="H26" s="50">
        <f>IF(J26="","",MAX($H$9:H25)+1)</f>
        <v>18</v>
      </c>
      <c r="J26" s="28" t="s">
        <v>56</v>
      </c>
      <c r="K26" s="60">
        <f t="shared" ca="1" si="111"/>
        <v>0</v>
      </c>
      <c r="L26" s="74">
        <f t="shared" ca="1" si="111"/>
        <v>0</v>
      </c>
      <c r="M26" s="74"/>
      <c r="N26" s="74">
        <f t="shared" ca="1" si="112"/>
        <v>0</v>
      </c>
      <c r="O26" s="74"/>
      <c r="P26" s="18"/>
      <c r="Q26" s="15" t="str">
        <f t="shared" ca="1" si="110"/>
        <v/>
      </c>
      <c r="S26" s="11" t="str">
        <f t="shared" ca="1" si="81"/>
        <v/>
      </c>
      <c r="T26" s="2"/>
      <c r="U26" s="11" t="str">
        <f t="shared" ca="1" si="82"/>
        <v/>
      </c>
      <c r="V26" s="2"/>
      <c r="W26" s="11" t="str">
        <f t="shared" ca="1" si="83"/>
        <v/>
      </c>
      <c r="X26" s="2"/>
      <c r="Y26" s="11" t="str">
        <f t="shared" ca="1" si="84"/>
        <v/>
      </c>
      <c r="Z26" s="2"/>
      <c r="AA26" s="11" t="str">
        <f t="shared" ca="1" si="85"/>
        <v/>
      </c>
      <c r="AB26" s="2"/>
      <c r="AC26" s="11" t="str">
        <f t="shared" ca="1" si="86"/>
        <v/>
      </c>
      <c r="AE26" s="47" t="str">
        <f ca="1">IF(AE$5="","",IF(OFFSET(Participants!$F$1,$H26,MATCH(AE$5,Participants!$G$1:$AA$1,FALSE))="",IF($E26="N/A","N/A",$A26),IF(AND(OFFSET(Participants!$F$1,$H26,MATCH(AE$5,Participants!$G$1:$AA$1,FALSE))="Meets",$E26="N/A"),"N/A",OFFSET(Participants!$F$1,$H26,MATCH(AE$5,Participants!$G$1:$AA$1,FALSE)))))</f>
        <v/>
      </c>
      <c r="AF26" s="17" t="str">
        <f t="shared" ca="1" si="87"/>
        <v/>
      </c>
      <c r="AG26" s="47" t="str">
        <f ca="1">IF(AG$5="","",IF(OFFSET(Participants!$F$1,$H26,MATCH(AG$5,Participants!$G$1:$AA$1,FALSE))="",IF($E26="N/A","N/A",$A26),IF(AND(OFFSET(Participants!$F$1,$H26,MATCH(AG$5,Participants!$G$1:$AA$1,FALSE))="Meets",$E26="N/A"),"N/A",OFFSET(Participants!$F$1,$H26,MATCH(AG$5,Participants!$G$1:$AA$1,FALSE)))))</f>
        <v/>
      </c>
      <c r="AH26" s="17" t="str">
        <f t="shared" ca="1" si="88"/>
        <v/>
      </c>
      <c r="AI26" s="47" t="str">
        <f ca="1">IF(AI$5="","",IF(OFFSET(Participants!$F$1,$H26,MATCH(AI$5,Participants!$G$1:$AA$1,FALSE))="",IF($E26="N/A","N/A",$A26),IF(AND(OFFSET(Participants!$F$1,$H26,MATCH(AI$5,Participants!$G$1:$AA$1,FALSE))="Meets",$E26="N/A"),"N/A",OFFSET(Participants!$F$1,$H26,MATCH(AI$5,Participants!$G$1:$AA$1,FALSE)))))</f>
        <v/>
      </c>
      <c r="AJ26" s="17" t="str">
        <f t="shared" ca="1" si="89"/>
        <v/>
      </c>
      <c r="AK26" s="47" t="str">
        <f ca="1">IF(AK$5="","",IF(OFFSET(Participants!$F$1,$H26,MATCH(AK$5,Participants!$G$1:$AA$1,FALSE))="",IF($E26="N/A","N/A",$A26),IF(AND(OFFSET(Participants!$F$1,$H26,MATCH(AK$5,Participants!$G$1:$AA$1,FALSE))="Meets",$E26="N/A"),"N/A",OFFSET(Participants!$F$1,$H26,MATCH(AK$5,Participants!$G$1:$AA$1,FALSE)))))</f>
        <v/>
      </c>
      <c r="AL26" s="17" t="str">
        <f t="shared" ca="1" si="90"/>
        <v/>
      </c>
      <c r="AM26" s="47" t="str">
        <f ca="1">IF(AM$5="","",IF(OFFSET(Participants!$F$1,$H26,MATCH(AM$5,Participants!$G$1:$AA$1,FALSE))="",IF($E26="N/A","N/A",$A26),IF(AND(OFFSET(Participants!$F$1,$H26,MATCH(AM$5,Participants!$G$1:$AA$1,FALSE))="Meets",$E26="N/A"),"N/A",OFFSET(Participants!$F$1,$H26,MATCH(AM$5,Participants!$G$1:$AA$1,FALSE)))))</f>
        <v/>
      </c>
      <c r="AN26" s="17" t="str">
        <f t="shared" ca="1" si="91"/>
        <v/>
      </c>
      <c r="AO26" s="47" t="str">
        <f ca="1">IF(AO$5="","",IF(OFFSET(Participants!$F$1,$H26,MATCH(AO$5,Participants!$G$1:$AA$1,FALSE))="",IF($E26="N/A","N/A",$A26),IF(AND(OFFSET(Participants!$F$1,$H26,MATCH(AO$5,Participants!$G$1:$AA$1,FALSE))="Meets",$E26="N/A"),"N/A",OFFSET(Participants!$F$1,$H26,MATCH(AO$5,Participants!$G$1:$AA$1,FALSE)))))</f>
        <v/>
      </c>
      <c r="AP26" s="17" t="str">
        <f t="shared" ca="1" si="92"/>
        <v/>
      </c>
      <c r="AQ26" s="47" t="str">
        <f ca="1">IF(AQ$5="","",IF(OFFSET(Participants!$F$1,$H26,MATCH(AQ$5,Participants!$G$1:$AA$1,FALSE))="",IF($E26="N/A","N/A",$A26),IF(AND(OFFSET(Participants!$F$1,$H26,MATCH(AQ$5,Participants!$G$1:$AA$1,FALSE))="Meets",$E26="N/A"),"N/A",OFFSET(Participants!$F$1,$H26,MATCH(AQ$5,Participants!$G$1:$AA$1,FALSE)))))</f>
        <v/>
      </c>
      <c r="AR26" s="17" t="str">
        <f t="shared" ca="1" si="93"/>
        <v/>
      </c>
      <c r="AS26" s="47" t="str">
        <f ca="1">IF(AS$5="","",IF(OFFSET(Participants!$F$1,$H26,MATCH(AS$5,Participants!$G$1:$AA$1,FALSE))="",IF($E26="N/A","N/A",$A26),IF(AND(OFFSET(Participants!$F$1,$H26,MATCH(AS$5,Participants!$G$1:$AA$1,FALSE))="Meets",$E26="N/A"),"N/A",OFFSET(Participants!$F$1,$H26,MATCH(AS$5,Participants!$G$1:$AA$1,FALSE)))))</f>
        <v/>
      </c>
      <c r="AT26" s="17" t="str">
        <f t="shared" ca="1" si="94"/>
        <v/>
      </c>
      <c r="AU26" s="47" t="str">
        <f ca="1">IF(AU$5="","",IF(OFFSET(Participants!$F$1,$H26,MATCH(AU$5,Participants!$G$1:$AA$1,FALSE))="",IF($E26="N/A","N/A",$A26),IF(AND(OFFSET(Participants!$F$1,$H26,MATCH(AU$5,Participants!$G$1:$AA$1,FALSE))="Meets",$E26="N/A"),"N/A",OFFSET(Participants!$F$1,$H26,MATCH(AU$5,Participants!$G$1:$AA$1,FALSE)))))</f>
        <v/>
      </c>
      <c r="AV26" s="17" t="str">
        <f t="shared" ca="1" si="95"/>
        <v/>
      </c>
      <c r="AW26" s="47" t="str">
        <f ca="1">IF(AW$5="","",IF(OFFSET(Participants!$F$1,$H26,MATCH(AW$5,Participants!$G$1:$AA$1,FALSE))="",IF($E26="N/A","N/A",$A26),IF(AND(OFFSET(Participants!$F$1,$H26,MATCH(AW$5,Participants!$G$1:$AA$1,FALSE))="Meets",$E26="N/A"),"N/A",OFFSET(Participants!$F$1,$H26,MATCH(AW$5,Participants!$G$1:$AA$1,FALSE)))))</f>
        <v/>
      </c>
      <c r="AX26" s="17" t="str">
        <f t="shared" ca="1" si="96"/>
        <v/>
      </c>
      <c r="AY26" s="47" t="str">
        <f ca="1">IF(AY$5="","",IF(OFFSET(Participants!$F$1,$H26,MATCH(AY$5,Participants!$G$1:$AA$1,FALSE))="",IF($E26="N/A","N/A",$A26),IF(AND(OFFSET(Participants!$F$1,$H26,MATCH(AY$5,Participants!$G$1:$AA$1,FALSE))="Meets",$E26="N/A"),"N/A",OFFSET(Participants!$F$1,$H26,MATCH(AY$5,Participants!$G$1:$AA$1,FALSE)))))</f>
        <v/>
      </c>
      <c r="AZ26" s="17" t="str">
        <f t="shared" ca="1" si="97"/>
        <v/>
      </c>
      <c r="BA26" s="47" t="str">
        <f ca="1">IF(BA$5="","",IF(OFFSET(Participants!$F$1,$H26,MATCH(BA$5,Participants!$G$1:$AA$1,FALSE))="",IF($E26="N/A","N/A",$A26),IF(AND(OFFSET(Participants!$F$1,$H26,MATCH(BA$5,Participants!$G$1:$AA$1,FALSE))="Meets",$E26="N/A"),"N/A",OFFSET(Participants!$F$1,$H26,MATCH(BA$5,Participants!$G$1:$AA$1,FALSE)))))</f>
        <v/>
      </c>
      <c r="BB26" s="17" t="str">
        <f t="shared" ca="1" si="98"/>
        <v/>
      </c>
      <c r="BC26" s="47" t="str">
        <f ca="1">IF(BC$5="","",IF(OFFSET(Participants!$F$1,$H26,MATCH(BC$5,Participants!$G$1:$AA$1,FALSE))="",IF($E26="N/A","N/A",$A26),IF(AND(OFFSET(Participants!$F$1,$H26,MATCH(BC$5,Participants!$G$1:$AA$1,FALSE))="Meets",$E26="N/A"),"N/A",OFFSET(Participants!$F$1,$H26,MATCH(BC$5,Participants!$G$1:$AA$1,FALSE)))))</f>
        <v/>
      </c>
      <c r="BD26" s="17" t="str">
        <f t="shared" ca="1" si="99"/>
        <v/>
      </c>
      <c r="BE26" s="47" t="str">
        <f ca="1">IF(BE$5="","",IF(OFFSET(Participants!$F$1,$H26,MATCH(BE$5,Participants!$G$1:$AA$1,FALSE))="",IF($E26="N/A","N/A",$A26),IF(AND(OFFSET(Participants!$F$1,$H26,MATCH(BE$5,Participants!$G$1:$AA$1,FALSE))="Meets",$E26="N/A"),"N/A",OFFSET(Participants!$F$1,$H26,MATCH(BE$5,Participants!$G$1:$AA$1,FALSE)))))</f>
        <v/>
      </c>
      <c r="BF26" s="17" t="str">
        <f t="shared" ca="1" si="100"/>
        <v/>
      </c>
      <c r="BG26" s="47" t="str">
        <f ca="1">IF(BG$5="","",IF(OFFSET(Participants!$F$1,$H26,MATCH(BG$5,Participants!$G$1:$AA$1,FALSE))="",IF($E26="N/A","N/A",$A26),IF(AND(OFFSET(Participants!$F$1,$H26,MATCH(BG$5,Participants!$G$1:$AA$1,FALSE))="Meets",$E26="N/A"),"N/A",OFFSET(Participants!$F$1,$H26,MATCH(BG$5,Participants!$G$1:$AA$1,FALSE)))))</f>
        <v/>
      </c>
      <c r="BH26" s="17" t="str">
        <f t="shared" ca="1" si="101"/>
        <v/>
      </c>
      <c r="BI26" s="47" t="str">
        <f ca="1">IF(BI$5="","",IF(OFFSET(Participants!$F$1,$H26,MATCH(BI$5,Participants!$G$1:$AA$1,FALSE))="",IF($E26="N/A","N/A",$A26),IF(AND(OFFSET(Participants!$F$1,$H26,MATCH(BI$5,Participants!$G$1:$AA$1,FALSE))="Meets",$E26="N/A"),"N/A",OFFSET(Participants!$F$1,$H26,MATCH(BI$5,Participants!$G$1:$AA$1,FALSE)))))</f>
        <v/>
      </c>
      <c r="BJ26" s="17" t="str">
        <f t="shared" ca="1" si="102"/>
        <v/>
      </c>
      <c r="BK26" s="47" t="str">
        <f ca="1">IF(BK$5="","",IF(OFFSET(Participants!$F$1,$H26,MATCH(BK$5,Participants!$G$1:$AA$1,FALSE))="",IF($E26="N/A","N/A",$A26),IF(AND(OFFSET(Participants!$F$1,$H26,MATCH(BK$5,Participants!$G$1:$AA$1,FALSE))="Meets",$E26="N/A"),"N/A",OFFSET(Participants!$F$1,$H26,MATCH(BK$5,Participants!$G$1:$AA$1,FALSE)))))</f>
        <v/>
      </c>
      <c r="BL26" s="17" t="str">
        <f t="shared" ca="1" si="103"/>
        <v/>
      </c>
      <c r="BM26" s="47" t="str">
        <f ca="1">IF(BM$5="","",IF(OFFSET(Participants!$F$1,$H26,MATCH(BM$5,Participants!$G$1:$AA$1,FALSE))="",IF($E26="N/A","N/A",$A26),IF(AND(OFFSET(Participants!$F$1,$H26,MATCH(BM$5,Participants!$G$1:$AA$1,FALSE))="Meets",$E26="N/A"),"N/A",OFFSET(Participants!$F$1,$H26,MATCH(BM$5,Participants!$G$1:$AA$1,FALSE)))))</f>
        <v/>
      </c>
      <c r="BN26" s="17" t="str">
        <f t="shared" ca="1" si="104"/>
        <v/>
      </c>
      <c r="BO26" s="47" t="str">
        <f ca="1">IF(BO$5="","",IF(OFFSET(Participants!$F$1,$H26,MATCH(BO$5,Participants!$G$1:$AA$1,FALSE))="",IF($E26="N/A","N/A",$A26),IF(AND(OFFSET(Participants!$F$1,$H26,MATCH(BO$5,Participants!$G$1:$AA$1,FALSE))="Meets",$E26="N/A"),"N/A",OFFSET(Participants!$F$1,$H26,MATCH(BO$5,Participants!$G$1:$AA$1,FALSE)))))</f>
        <v/>
      </c>
      <c r="BP26" s="17" t="str">
        <f t="shared" ca="1" si="105"/>
        <v/>
      </c>
      <c r="BQ26" s="47" t="str">
        <f ca="1">IF(BQ$5="","",IF(OFFSET(Participants!$F$1,$H26,MATCH(BQ$5,Participants!$G$1:$AA$1,FALSE))="",IF($E26="N/A","N/A",$A26),IF(AND(OFFSET(Participants!$F$1,$H26,MATCH(BQ$5,Participants!$G$1:$AA$1,FALSE))="Meets",$E26="N/A"),"N/A",OFFSET(Participants!$F$1,$H26,MATCH(BQ$5,Participants!$G$1:$AA$1,FALSE)))))</f>
        <v/>
      </c>
      <c r="BR26" s="17" t="str">
        <f t="shared" ca="1" si="106"/>
        <v/>
      </c>
      <c r="BS26" s="47" t="str">
        <f ca="1">IF(BS$5="","",IF(OFFSET(Participants!$F$1,$H26,MATCH(BS$5,Participants!$G$1:$AA$1,FALSE))="",IF($E26="N/A","N/A",$A26),IF(AND(OFFSET(Participants!$F$1,$H26,MATCH(BS$5,Participants!$G$1:$AA$1,FALSE))="Meets",$E26="N/A"),"N/A",OFFSET(Participants!$F$1,$H26,MATCH(BS$5,Participants!$G$1:$AA$1,FALSE)))))</f>
        <v/>
      </c>
      <c r="BT26" s="17" t="str">
        <f t="shared" ca="1" si="107"/>
        <v/>
      </c>
    </row>
    <row r="27" spans="1:72" ht="36" customHeight="1" x14ac:dyDescent="0.2">
      <c r="A27" s="49">
        <v>1</v>
      </c>
      <c r="B27" s="49">
        <v>0.75</v>
      </c>
      <c r="C27" s="49">
        <v>0.5</v>
      </c>
      <c r="D27" s="54">
        <v>0</v>
      </c>
      <c r="E27" s="64" t="str">
        <f ca="1">IF($Q$2="","",IF(OFFSET(NotApplicable!$A$1,MATCH(J27,NotApplicable!$A$2:$A$29,0),MATCH($Q$2,NotApplicable!$B$1:$G$1,0))="","",OFFSET(NotApplicable!$A$1,MATCH(J27,NotApplicable!$A$2:$A$29,0),MATCH($Q$2,NotApplicable!$B$1:$G$1,0))))</f>
        <v/>
      </c>
      <c r="F27" s="48">
        <f ca="1">IF(Q27="",0,Q27*G27)</f>
        <v>0</v>
      </c>
      <c r="G27" s="48">
        <v>20</v>
      </c>
      <c r="H27" s="50">
        <f>IF(J27="","",MAX($H$9:H26)+1)</f>
        <v>19</v>
      </c>
      <c r="J27" s="24" t="s">
        <v>57</v>
      </c>
      <c r="K27" s="60">
        <f ca="1">COUNTIF($AE27:$BT27,K$6)</f>
        <v>0</v>
      </c>
      <c r="L27" s="60">
        <f ca="1">COUNTIF($AE27:$BT27,L$6)</f>
        <v>0</v>
      </c>
      <c r="M27" s="74">
        <f ca="1">COUNTIF($AE27:$BT27,M$6)</f>
        <v>0</v>
      </c>
      <c r="N27" s="74"/>
      <c r="O27" s="60">
        <f ca="1">COUNTIF($AE27:$BT27,O$6)</f>
        <v>0</v>
      </c>
      <c r="P27" s="18"/>
      <c r="Q27" s="47" t="str">
        <f ca="1">IF(SUM(K27:O27)=0,"",IF(E27="N/A","N/A",IF(K27+L27+M27=0,$O$6,IF(K27+L27+O27=0,$M$6,IF(K27+M27+O27=0,$L$6,IF(L27+M27+O27=0,$K$6,""))))))</f>
        <v/>
      </c>
      <c r="S27" s="11" t="str">
        <f t="shared" ca="1" si="81"/>
        <v/>
      </c>
      <c r="T27" s="2"/>
      <c r="U27" s="11" t="str">
        <f t="shared" ca="1" si="82"/>
        <v/>
      </c>
      <c r="V27" s="2"/>
      <c r="W27" s="11" t="str">
        <f t="shared" ca="1" si="83"/>
        <v/>
      </c>
      <c r="X27" s="2"/>
      <c r="Y27" s="11" t="str">
        <f t="shared" ca="1" si="84"/>
        <v/>
      </c>
      <c r="Z27" s="2"/>
      <c r="AA27" s="11" t="str">
        <f t="shared" ca="1" si="85"/>
        <v/>
      </c>
      <c r="AB27" s="2"/>
      <c r="AC27" s="11" t="str">
        <f t="shared" ca="1" si="86"/>
        <v/>
      </c>
      <c r="AE27" s="47" t="str">
        <f ca="1">IF(AE$5="","",IF(OFFSET(Participants!$F$1,$H27,MATCH(AE$5,Participants!$G$1:$AA$1,FALSE))="",IF($E27="N/A","N/A",$A27),IF(AND(OFFSET(Participants!$F$1,$H27,MATCH(AE$5,Participants!$G$1:$AA$1,FALSE))="Meets",$E27="N/A"),"N/A",OFFSET(Participants!$F$1,$H27,MATCH(AE$5,Participants!$G$1:$AA$1,FALSE)))))</f>
        <v/>
      </c>
      <c r="AF27" s="17" t="str">
        <f t="shared" ca="1" si="87"/>
        <v/>
      </c>
      <c r="AG27" s="47" t="str">
        <f ca="1">IF(AG$5="","",IF(OFFSET(Participants!$F$1,$H27,MATCH(AG$5,Participants!$G$1:$AA$1,FALSE))="",IF($E27="N/A","N/A",$A27),IF(AND(OFFSET(Participants!$F$1,$H27,MATCH(AG$5,Participants!$G$1:$AA$1,FALSE))="Meets",$E27="N/A"),"N/A",OFFSET(Participants!$F$1,$H27,MATCH(AG$5,Participants!$G$1:$AA$1,FALSE)))))</f>
        <v/>
      </c>
      <c r="AH27" s="17" t="str">
        <f t="shared" ca="1" si="88"/>
        <v/>
      </c>
      <c r="AI27" s="47" t="str">
        <f ca="1">IF(AI$5="","",IF(OFFSET(Participants!$F$1,$H27,MATCH(AI$5,Participants!$G$1:$AA$1,FALSE))="",IF($E27="N/A","N/A",$A27),IF(AND(OFFSET(Participants!$F$1,$H27,MATCH(AI$5,Participants!$G$1:$AA$1,FALSE))="Meets",$E27="N/A"),"N/A",OFFSET(Participants!$F$1,$H27,MATCH(AI$5,Participants!$G$1:$AA$1,FALSE)))))</f>
        <v/>
      </c>
      <c r="AJ27" s="17" t="str">
        <f t="shared" ca="1" si="89"/>
        <v/>
      </c>
      <c r="AK27" s="47" t="str">
        <f ca="1">IF(AK$5="","",IF(OFFSET(Participants!$F$1,$H27,MATCH(AK$5,Participants!$G$1:$AA$1,FALSE))="",IF($E27="N/A","N/A",$A27),IF(AND(OFFSET(Participants!$F$1,$H27,MATCH(AK$5,Participants!$G$1:$AA$1,FALSE))="Meets",$E27="N/A"),"N/A",OFFSET(Participants!$F$1,$H27,MATCH(AK$5,Participants!$G$1:$AA$1,FALSE)))))</f>
        <v/>
      </c>
      <c r="AL27" s="17" t="str">
        <f t="shared" ca="1" si="90"/>
        <v/>
      </c>
      <c r="AM27" s="47" t="str">
        <f ca="1">IF(AM$5="","",IF(OFFSET(Participants!$F$1,$H27,MATCH(AM$5,Participants!$G$1:$AA$1,FALSE))="",IF($E27="N/A","N/A",$A27),IF(AND(OFFSET(Participants!$F$1,$H27,MATCH(AM$5,Participants!$G$1:$AA$1,FALSE))="Meets",$E27="N/A"),"N/A",OFFSET(Participants!$F$1,$H27,MATCH(AM$5,Participants!$G$1:$AA$1,FALSE)))))</f>
        <v/>
      </c>
      <c r="AN27" s="17" t="str">
        <f t="shared" ca="1" si="91"/>
        <v/>
      </c>
      <c r="AO27" s="47" t="str">
        <f ca="1">IF(AO$5="","",IF(OFFSET(Participants!$F$1,$H27,MATCH(AO$5,Participants!$G$1:$AA$1,FALSE))="",IF($E27="N/A","N/A",$A27),IF(AND(OFFSET(Participants!$F$1,$H27,MATCH(AO$5,Participants!$G$1:$AA$1,FALSE))="Meets",$E27="N/A"),"N/A",OFFSET(Participants!$F$1,$H27,MATCH(AO$5,Participants!$G$1:$AA$1,FALSE)))))</f>
        <v/>
      </c>
      <c r="AP27" s="17" t="str">
        <f t="shared" ca="1" si="92"/>
        <v/>
      </c>
      <c r="AQ27" s="47" t="str">
        <f ca="1">IF(AQ$5="","",IF(OFFSET(Participants!$F$1,$H27,MATCH(AQ$5,Participants!$G$1:$AA$1,FALSE))="",IF($E27="N/A","N/A",$A27),IF(AND(OFFSET(Participants!$F$1,$H27,MATCH(AQ$5,Participants!$G$1:$AA$1,FALSE))="Meets",$E27="N/A"),"N/A",OFFSET(Participants!$F$1,$H27,MATCH(AQ$5,Participants!$G$1:$AA$1,FALSE)))))</f>
        <v/>
      </c>
      <c r="AR27" s="17" t="str">
        <f t="shared" ca="1" si="93"/>
        <v/>
      </c>
      <c r="AS27" s="47" t="str">
        <f ca="1">IF(AS$5="","",IF(OFFSET(Participants!$F$1,$H27,MATCH(AS$5,Participants!$G$1:$AA$1,FALSE))="",IF($E27="N/A","N/A",$A27),IF(AND(OFFSET(Participants!$F$1,$H27,MATCH(AS$5,Participants!$G$1:$AA$1,FALSE))="Meets",$E27="N/A"),"N/A",OFFSET(Participants!$F$1,$H27,MATCH(AS$5,Participants!$G$1:$AA$1,FALSE)))))</f>
        <v/>
      </c>
      <c r="AT27" s="17" t="str">
        <f t="shared" ca="1" si="94"/>
        <v/>
      </c>
      <c r="AU27" s="47" t="str">
        <f ca="1">IF(AU$5="","",IF(OFFSET(Participants!$F$1,$H27,MATCH(AU$5,Participants!$G$1:$AA$1,FALSE))="",IF($E27="N/A","N/A",$A27),IF(AND(OFFSET(Participants!$F$1,$H27,MATCH(AU$5,Participants!$G$1:$AA$1,FALSE))="Meets",$E27="N/A"),"N/A",OFFSET(Participants!$F$1,$H27,MATCH(AU$5,Participants!$G$1:$AA$1,FALSE)))))</f>
        <v/>
      </c>
      <c r="AV27" s="17" t="str">
        <f t="shared" ca="1" si="95"/>
        <v/>
      </c>
      <c r="AW27" s="47" t="str">
        <f ca="1">IF(AW$5="","",IF(OFFSET(Participants!$F$1,$H27,MATCH(AW$5,Participants!$G$1:$AA$1,FALSE))="",IF($E27="N/A","N/A",$A27),IF(AND(OFFSET(Participants!$F$1,$H27,MATCH(AW$5,Participants!$G$1:$AA$1,FALSE))="Meets",$E27="N/A"),"N/A",OFFSET(Participants!$F$1,$H27,MATCH(AW$5,Participants!$G$1:$AA$1,FALSE)))))</f>
        <v/>
      </c>
      <c r="AX27" s="17" t="str">
        <f t="shared" ca="1" si="96"/>
        <v/>
      </c>
      <c r="AY27" s="47" t="str">
        <f ca="1">IF(AY$5="","",IF(OFFSET(Participants!$F$1,$H27,MATCH(AY$5,Participants!$G$1:$AA$1,FALSE))="",IF($E27="N/A","N/A",$A27),IF(AND(OFFSET(Participants!$F$1,$H27,MATCH(AY$5,Participants!$G$1:$AA$1,FALSE))="Meets",$E27="N/A"),"N/A",OFFSET(Participants!$F$1,$H27,MATCH(AY$5,Participants!$G$1:$AA$1,FALSE)))))</f>
        <v/>
      </c>
      <c r="AZ27" s="17" t="str">
        <f t="shared" ca="1" si="97"/>
        <v/>
      </c>
      <c r="BA27" s="47" t="str">
        <f ca="1">IF(BA$5="","",IF(OFFSET(Participants!$F$1,$H27,MATCH(BA$5,Participants!$G$1:$AA$1,FALSE))="",IF($E27="N/A","N/A",$A27),IF(AND(OFFSET(Participants!$F$1,$H27,MATCH(BA$5,Participants!$G$1:$AA$1,FALSE))="Meets",$E27="N/A"),"N/A",OFFSET(Participants!$F$1,$H27,MATCH(BA$5,Participants!$G$1:$AA$1,FALSE)))))</f>
        <v/>
      </c>
      <c r="BB27" s="17" t="str">
        <f t="shared" ca="1" si="98"/>
        <v/>
      </c>
      <c r="BC27" s="47" t="str">
        <f ca="1">IF(BC$5="","",IF(OFFSET(Participants!$F$1,$H27,MATCH(BC$5,Participants!$G$1:$AA$1,FALSE))="",IF($E27="N/A","N/A",$A27),IF(AND(OFFSET(Participants!$F$1,$H27,MATCH(BC$5,Participants!$G$1:$AA$1,FALSE))="Meets",$E27="N/A"),"N/A",OFFSET(Participants!$F$1,$H27,MATCH(BC$5,Participants!$G$1:$AA$1,FALSE)))))</f>
        <v/>
      </c>
      <c r="BD27" s="17" t="str">
        <f t="shared" ca="1" si="99"/>
        <v/>
      </c>
      <c r="BE27" s="47" t="str">
        <f ca="1">IF(BE$5="","",IF(OFFSET(Participants!$F$1,$H27,MATCH(BE$5,Participants!$G$1:$AA$1,FALSE))="",IF($E27="N/A","N/A",$A27),IF(AND(OFFSET(Participants!$F$1,$H27,MATCH(BE$5,Participants!$G$1:$AA$1,FALSE))="Meets",$E27="N/A"),"N/A",OFFSET(Participants!$F$1,$H27,MATCH(BE$5,Participants!$G$1:$AA$1,FALSE)))))</f>
        <v/>
      </c>
      <c r="BF27" s="17" t="str">
        <f t="shared" ca="1" si="100"/>
        <v/>
      </c>
      <c r="BG27" s="47" t="str">
        <f ca="1">IF(BG$5="","",IF(OFFSET(Participants!$F$1,$H27,MATCH(BG$5,Participants!$G$1:$AA$1,FALSE))="",IF($E27="N/A","N/A",$A27),IF(AND(OFFSET(Participants!$F$1,$H27,MATCH(BG$5,Participants!$G$1:$AA$1,FALSE))="Meets",$E27="N/A"),"N/A",OFFSET(Participants!$F$1,$H27,MATCH(BG$5,Participants!$G$1:$AA$1,FALSE)))))</f>
        <v/>
      </c>
      <c r="BH27" s="17" t="str">
        <f t="shared" ca="1" si="101"/>
        <v/>
      </c>
      <c r="BI27" s="47" t="str">
        <f ca="1">IF(BI$5="","",IF(OFFSET(Participants!$F$1,$H27,MATCH(BI$5,Participants!$G$1:$AA$1,FALSE))="",IF($E27="N/A","N/A",$A27),IF(AND(OFFSET(Participants!$F$1,$H27,MATCH(BI$5,Participants!$G$1:$AA$1,FALSE))="Meets",$E27="N/A"),"N/A",OFFSET(Participants!$F$1,$H27,MATCH(BI$5,Participants!$G$1:$AA$1,FALSE)))))</f>
        <v/>
      </c>
      <c r="BJ27" s="17" t="str">
        <f t="shared" ca="1" si="102"/>
        <v/>
      </c>
      <c r="BK27" s="47" t="str">
        <f ca="1">IF(BK$5="","",IF(OFFSET(Participants!$F$1,$H27,MATCH(BK$5,Participants!$G$1:$AA$1,FALSE))="",IF($E27="N/A","N/A",$A27),IF(AND(OFFSET(Participants!$F$1,$H27,MATCH(BK$5,Participants!$G$1:$AA$1,FALSE))="Meets",$E27="N/A"),"N/A",OFFSET(Participants!$F$1,$H27,MATCH(BK$5,Participants!$G$1:$AA$1,FALSE)))))</f>
        <v/>
      </c>
      <c r="BL27" s="17" t="str">
        <f t="shared" ca="1" si="103"/>
        <v/>
      </c>
      <c r="BM27" s="47" t="str">
        <f ca="1">IF(BM$5="","",IF(OFFSET(Participants!$F$1,$H27,MATCH(BM$5,Participants!$G$1:$AA$1,FALSE))="",IF($E27="N/A","N/A",$A27),IF(AND(OFFSET(Participants!$F$1,$H27,MATCH(BM$5,Participants!$G$1:$AA$1,FALSE))="Meets",$E27="N/A"),"N/A",OFFSET(Participants!$F$1,$H27,MATCH(BM$5,Participants!$G$1:$AA$1,FALSE)))))</f>
        <v/>
      </c>
      <c r="BN27" s="17" t="str">
        <f t="shared" ca="1" si="104"/>
        <v/>
      </c>
      <c r="BO27" s="47" t="str">
        <f ca="1">IF(BO$5="","",IF(OFFSET(Participants!$F$1,$H27,MATCH(BO$5,Participants!$G$1:$AA$1,FALSE))="",IF($E27="N/A","N/A",$A27),IF(AND(OFFSET(Participants!$F$1,$H27,MATCH(BO$5,Participants!$G$1:$AA$1,FALSE))="Meets",$E27="N/A"),"N/A",OFFSET(Participants!$F$1,$H27,MATCH(BO$5,Participants!$G$1:$AA$1,FALSE)))))</f>
        <v/>
      </c>
      <c r="BP27" s="17" t="str">
        <f t="shared" ca="1" si="105"/>
        <v/>
      </c>
      <c r="BQ27" s="47" t="str">
        <f ca="1">IF(BQ$5="","",IF(OFFSET(Participants!$F$1,$H27,MATCH(BQ$5,Participants!$G$1:$AA$1,FALSE))="",IF($E27="N/A","N/A",$A27),IF(AND(OFFSET(Participants!$F$1,$H27,MATCH(BQ$5,Participants!$G$1:$AA$1,FALSE))="Meets",$E27="N/A"),"N/A",OFFSET(Participants!$F$1,$H27,MATCH(BQ$5,Participants!$G$1:$AA$1,FALSE)))))</f>
        <v/>
      </c>
      <c r="BR27" s="17" t="str">
        <f t="shared" ca="1" si="106"/>
        <v/>
      </c>
      <c r="BS27" s="47" t="str">
        <f ca="1">IF(BS$5="","",IF(OFFSET(Participants!$F$1,$H27,MATCH(BS$5,Participants!$G$1:$AA$1,FALSE))="",IF($E27="N/A","N/A",$A27),IF(AND(OFFSET(Participants!$F$1,$H27,MATCH(BS$5,Participants!$G$1:$AA$1,FALSE))="Meets",$E27="N/A"),"N/A",OFFSET(Participants!$F$1,$H27,MATCH(BS$5,Participants!$G$1:$AA$1,FALSE)))))</f>
        <v/>
      </c>
      <c r="BT27" s="17" t="str">
        <f t="shared" ca="1" si="107"/>
        <v/>
      </c>
    </row>
    <row r="28" spans="1:72" ht="36" customHeight="1" x14ac:dyDescent="0.2">
      <c r="A28" s="48" t="s">
        <v>11</v>
      </c>
      <c r="B28" s="48" t="s">
        <v>20</v>
      </c>
      <c r="C28" s="48"/>
      <c r="E28" s="64" t="str">
        <f ca="1">IF($Q$2="","",IF(OFFSET(NotApplicable!$A$1,MATCH(J28,NotApplicable!$A$2:$A$29,0),MATCH($Q$2,NotApplicable!$B$1:$G$1,0))="","",OFFSET(NotApplicable!$A$1,MATCH(J28,NotApplicable!$A$2:$A$29,0),MATCH($Q$2,NotApplicable!$B$1:$G$1,0))))</f>
        <v/>
      </c>
      <c r="F28" s="48"/>
      <c r="G28" s="48"/>
      <c r="H28" s="50">
        <f>IF(J28="","",MAX($H$9:H27)+1)</f>
        <v>20</v>
      </c>
      <c r="J28" s="28" t="s">
        <v>58</v>
      </c>
      <c r="K28" s="59">
        <f t="shared" ca="1" si="111"/>
        <v>0</v>
      </c>
      <c r="L28" s="74">
        <f t="shared" ca="1" si="111"/>
        <v>0</v>
      </c>
      <c r="M28" s="74"/>
      <c r="N28" s="74">
        <f t="shared" ca="1" si="112"/>
        <v>0</v>
      </c>
      <c r="O28" s="74"/>
      <c r="P28" s="18"/>
      <c r="Q28" s="15" t="str">
        <f t="shared" ca="1" si="110"/>
        <v/>
      </c>
      <c r="S28" s="11" t="str">
        <f t="shared" ca="1" si="81"/>
        <v/>
      </c>
      <c r="T28" s="2"/>
      <c r="U28" s="11" t="str">
        <f t="shared" ca="1" si="82"/>
        <v/>
      </c>
      <c r="V28" s="2"/>
      <c r="W28" s="11" t="str">
        <f t="shared" ca="1" si="83"/>
        <v/>
      </c>
      <c r="X28" s="2"/>
      <c r="Y28" s="11" t="str">
        <f t="shared" ca="1" si="84"/>
        <v/>
      </c>
      <c r="Z28" s="2"/>
      <c r="AA28" s="11" t="str">
        <f t="shared" ca="1" si="85"/>
        <v/>
      </c>
      <c r="AB28" s="2"/>
      <c r="AC28" s="11" t="str">
        <f t="shared" ca="1" si="86"/>
        <v/>
      </c>
      <c r="AE28" s="47" t="str">
        <f ca="1">IF(AE$5="","",IF(OFFSET(Participants!$F$1,$H28,MATCH(AE$5,Participants!$G$1:$AA$1,FALSE))="",IF($E28="N/A","N/A",$A28),IF(AND(OFFSET(Participants!$F$1,$H28,MATCH(AE$5,Participants!$G$1:$AA$1,FALSE))="Meets",$E28="N/A"),"N/A",OFFSET(Participants!$F$1,$H28,MATCH(AE$5,Participants!$G$1:$AA$1,FALSE)))))</f>
        <v/>
      </c>
      <c r="AF28" s="17" t="str">
        <f t="shared" ca="1" si="87"/>
        <v/>
      </c>
      <c r="AG28" s="47" t="str">
        <f ca="1">IF(AG$5="","",IF(OFFSET(Participants!$F$1,$H28,MATCH(AG$5,Participants!$G$1:$AA$1,FALSE))="",IF($E28="N/A","N/A",$A28),IF(AND(OFFSET(Participants!$F$1,$H28,MATCH(AG$5,Participants!$G$1:$AA$1,FALSE))="Meets",$E28="N/A"),"N/A",OFFSET(Participants!$F$1,$H28,MATCH(AG$5,Participants!$G$1:$AA$1,FALSE)))))</f>
        <v/>
      </c>
      <c r="AH28" s="17" t="str">
        <f t="shared" ca="1" si="88"/>
        <v/>
      </c>
      <c r="AI28" s="47" t="str">
        <f ca="1">IF(AI$5="","",IF(OFFSET(Participants!$F$1,$H28,MATCH(AI$5,Participants!$G$1:$AA$1,FALSE))="",IF($E28="N/A","N/A",$A28),IF(AND(OFFSET(Participants!$F$1,$H28,MATCH(AI$5,Participants!$G$1:$AA$1,FALSE))="Meets",$E28="N/A"),"N/A",OFFSET(Participants!$F$1,$H28,MATCH(AI$5,Participants!$G$1:$AA$1,FALSE)))))</f>
        <v/>
      </c>
      <c r="AJ28" s="17" t="str">
        <f t="shared" ca="1" si="89"/>
        <v/>
      </c>
      <c r="AK28" s="47" t="str">
        <f ca="1">IF(AK$5="","",IF(OFFSET(Participants!$F$1,$H28,MATCH(AK$5,Participants!$G$1:$AA$1,FALSE))="",IF($E28="N/A","N/A",$A28),IF(AND(OFFSET(Participants!$F$1,$H28,MATCH(AK$5,Participants!$G$1:$AA$1,FALSE))="Meets",$E28="N/A"),"N/A",OFFSET(Participants!$F$1,$H28,MATCH(AK$5,Participants!$G$1:$AA$1,FALSE)))))</f>
        <v/>
      </c>
      <c r="AL28" s="17" t="str">
        <f t="shared" ca="1" si="90"/>
        <v/>
      </c>
      <c r="AM28" s="47" t="str">
        <f ca="1">IF(AM$5="","",IF(OFFSET(Participants!$F$1,$H28,MATCH(AM$5,Participants!$G$1:$AA$1,FALSE))="",IF($E28="N/A","N/A",$A28),IF(AND(OFFSET(Participants!$F$1,$H28,MATCH(AM$5,Participants!$G$1:$AA$1,FALSE))="Meets",$E28="N/A"),"N/A",OFFSET(Participants!$F$1,$H28,MATCH(AM$5,Participants!$G$1:$AA$1,FALSE)))))</f>
        <v/>
      </c>
      <c r="AN28" s="17" t="str">
        <f t="shared" ca="1" si="91"/>
        <v/>
      </c>
      <c r="AO28" s="47" t="str">
        <f ca="1">IF(AO$5="","",IF(OFFSET(Participants!$F$1,$H28,MATCH(AO$5,Participants!$G$1:$AA$1,FALSE))="",IF($E28="N/A","N/A",$A28),IF(AND(OFFSET(Participants!$F$1,$H28,MATCH(AO$5,Participants!$G$1:$AA$1,FALSE))="Meets",$E28="N/A"),"N/A",OFFSET(Participants!$F$1,$H28,MATCH(AO$5,Participants!$G$1:$AA$1,FALSE)))))</f>
        <v/>
      </c>
      <c r="AP28" s="17" t="str">
        <f t="shared" ca="1" si="92"/>
        <v/>
      </c>
      <c r="AQ28" s="47" t="str">
        <f ca="1">IF(AQ$5="","",IF(OFFSET(Participants!$F$1,$H28,MATCH(AQ$5,Participants!$G$1:$AA$1,FALSE))="",IF($E28="N/A","N/A",$A28),IF(AND(OFFSET(Participants!$F$1,$H28,MATCH(AQ$5,Participants!$G$1:$AA$1,FALSE))="Meets",$E28="N/A"),"N/A",OFFSET(Participants!$F$1,$H28,MATCH(AQ$5,Participants!$G$1:$AA$1,FALSE)))))</f>
        <v/>
      </c>
      <c r="AR28" s="17" t="str">
        <f t="shared" ca="1" si="93"/>
        <v/>
      </c>
      <c r="AS28" s="47" t="str">
        <f ca="1">IF(AS$5="","",IF(OFFSET(Participants!$F$1,$H28,MATCH(AS$5,Participants!$G$1:$AA$1,FALSE))="",IF($E28="N/A","N/A",$A28),IF(AND(OFFSET(Participants!$F$1,$H28,MATCH(AS$5,Participants!$G$1:$AA$1,FALSE))="Meets",$E28="N/A"),"N/A",OFFSET(Participants!$F$1,$H28,MATCH(AS$5,Participants!$G$1:$AA$1,FALSE)))))</f>
        <v/>
      </c>
      <c r="AT28" s="17" t="str">
        <f t="shared" ca="1" si="94"/>
        <v/>
      </c>
      <c r="AU28" s="47" t="str">
        <f ca="1">IF(AU$5="","",IF(OFFSET(Participants!$F$1,$H28,MATCH(AU$5,Participants!$G$1:$AA$1,FALSE))="",IF($E28="N/A","N/A",$A28),IF(AND(OFFSET(Participants!$F$1,$H28,MATCH(AU$5,Participants!$G$1:$AA$1,FALSE))="Meets",$E28="N/A"),"N/A",OFFSET(Participants!$F$1,$H28,MATCH(AU$5,Participants!$G$1:$AA$1,FALSE)))))</f>
        <v/>
      </c>
      <c r="AV28" s="17" t="str">
        <f t="shared" ca="1" si="95"/>
        <v/>
      </c>
      <c r="AW28" s="47" t="str">
        <f ca="1">IF(AW$5="","",IF(OFFSET(Participants!$F$1,$H28,MATCH(AW$5,Participants!$G$1:$AA$1,FALSE))="",IF($E28="N/A","N/A",$A28),IF(AND(OFFSET(Participants!$F$1,$H28,MATCH(AW$5,Participants!$G$1:$AA$1,FALSE))="Meets",$E28="N/A"),"N/A",OFFSET(Participants!$F$1,$H28,MATCH(AW$5,Participants!$G$1:$AA$1,FALSE)))))</f>
        <v/>
      </c>
      <c r="AX28" s="17" t="str">
        <f t="shared" ca="1" si="96"/>
        <v/>
      </c>
      <c r="AY28" s="47" t="str">
        <f ca="1">IF(AY$5="","",IF(OFFSET(Participants!$F$1,$H28,MATCH(AY$5,Participants!$G$1:$AA$1,FALSE))="",IF($E28="N/A","N/A",$A28),IF(AND(OFFSET(Participants!$F$1,$H28,MATCH(AY$5,Participants!$G$1:$AA$1,FALSE))="Meets",$E28="N/A"),"N/A",OFFSET(Participants!$F$1,$H28,MATCH(AY$5,Participants!$G$1:$AA$1,FALSE)))))</f>
        <v/>
      </c>
      <c r="AZ28" s="17" t="str">
        <f t="shared" ca="1" si="97"/>
        <v/>
      </c>
      <c r="BA28" s="47" t="str">
        <f ca="1">IF(BA$5="","",IF(OFFSET(Participants!$F$1,$H28,MATCH(BA$5,Participants!$G$1:$AA$1,FALSE))="",IF($E28="N/A","N/A",$A28),IF(AND(OFFSET(Participants!$F$1,$H28,MATCH(BA$5,Participants!$G$1:$AA$1,FALSE))="Meets",$E28="N/A"),"N/A",OFFSET(Participants!$F$1,$H28,MATCH(BA$5,Participants!$G$1:$AA$1,FALSE)))))</f>
        <v/>
      </c>
      <c r="BB28" s="17" t="str">
        <f t="shared" ca="1" si="98"/>
        <v/>
      </c>
      <c r="BC28" s="47" t="str">
        <f ca="1">IF(BC$5="","",IF(OFFSET(Participants!$F$1,$H28,MATCH(BC$5,Participants!$G$1:$AA$1,FALSE))="",IF($E28="N/A","N/A",$A28),IF(AND(OFFSET(Participants!$F$1,$H28,MATCH(BC$5,Participants!$G$1:$AA$1,FALSE))="Meets",$E28="N/A"),"N/A",OFFSET(Participants!$F$1,$H28,MATCH(BC$5,Participants!$G$1:$AA$1,FALSE)))))</f>
        <v/>
      </c>
      <c r="BD28" s="17" t="str">
        <f t="shared" ca="1" si="99"/>
        <v/>
      </c>
      <c r="BE28" s="47" t="str">
        <f ca="1">IF(BE$5="","",IF(OFFSET(Participants!$F$1,$H28,MATCH(BE$5,Participants!$G$1:$AA$1,FALSE))="",IF($E28="N/A","N/A",$A28),IF(AND(OFFSET(Participants!$F$1,$H28,MATCH(BE$5,Participants!$G$1:$AA$1,FALSE))="Meets",$E28="N/A"),"N/A",OFFSET(Participants!$F$1,$H28,MATCH(BE$5,Participants!$G$1:$AA$1,FALSE)))))</f>
        <v/>
      </c>
      <c r="BF28" s="17" t="str">
        <f t="shared" ca="1" si="100"/>
        <v/>
      </c>
      <c r="BG28" s="47" t="str">
        <f ca="1">IF(BG$5="","",IF(OFFSET(Participants!$F$1,$H28,MATCH(BG$5,Participants!$G$1:$AA$1,FALSE))="",IF($E28="N/A","N/A",$A28),IF(AND(OFFSET(Participants!$F$1,$H28,MATCH(BG$5,Participants!$G$1:$AA$1,FALSE))="Meets",$E28="N/A"),"N/A",OFFSET(Participants!$F$1,$H28,MATCH(BG$5,Participants!$G$1:$AA$1,FALSE)))))</f>
        <v/>
      </c>
      <c r="BH28" s="17" t="str">
        <f t="shared" ca="1" si="101"/>
        <v/>
      </c>
      <c r="BI28" s="47" t="str">
        <f ca="1">IF(BI$5="","",IF(OFFSET(Participants!$F$1,$H28,MATCH(BI$5,Participants!$G$1:$AA$1,FALSE))="",IF($E28="N/A","N/A",$A28),IF(AND(OFFSET(Participants!$F$1,$H28,MATCH(BI$5,Participants!$G$1:$AA$1,FALSE))="Meets",$E28="N/A"),"N/A",OFFSET(Participants!$F$1,$H28,MATCH(BI$5,Participants!$G$1:$AA$1,FALSE)))))</f>
        <v/>
      </c>
      <c r="BJ28" s="17" t="str">
        <f t="shared" ca="1" si="102"/>
        <v/>
      </c>
      <c r="BK28" s="47" t="str">
        <f ca="1">IF(BK$5="","",IF(OFFSET(Participants!$F$1,$H28,MATCH(BK$5,Participants!$G$1:$AA$1,FALSE))="",IF($E28="N/A","N/A",$A28),IF(AND(OFFSET(Participants!$F$1,$H28,MATCH(BK$5,Participants!$G$1:$AA$1,FALSE))="Meets",$E28="N/A"),"N/A",OFFSET(Participants!$F$1,$H28,MATCH(BK$5,Participants!$G$1:$AA$1,FALSE)))))</f>
        <v/>
      </c>
      <c r="BL28" s="17" t="str">
        <f t="shared" ca="1" si="103"/>
        <v/>
      </c>
      <c r="BM28" s="47" t="str">
        <f ca="1">IF(BM$5="","",IF(OFFSET(Participants!$F$1,$H28,MATCH(BM$5,Participants!$G$1:$AA$1,FALSE))="",IF($E28="N/A","N/A",$A28),IF(AND(OFFSET(Participants!$F$1,$H28,MATCH(BM$5,Participants!$G$1:$AA$1,FALSE))="Meets",$E28="N/A"),"N/A",OFFSET(Participants!$F$1,$H28,MATCH(BM$5,Participants!$G$1:$AA$1,FALSE)))))</f>
        <v/>
      </c>
      <c r="BN28" s="17" t="str">
        <f t="shared" ca="1" si="104"/>
        <v/>
      </c>
      <c r="BO28" s="47" t="str">
        <f ca="1">IF(BO$5="","",IF(OFFSET(Participants!$F$1,$H28,MATCH(BO$5,Participants!$G$1:$AA$1,FALSE))="",IF($E28="N/A","N/A",$A28),IF(AND(OFFSET(Participants!$F$1,$H28,MATCH(BO$5,Participants!$G$1:$AA$1,FALSE))="Meets",$E28="N/A"),"N/A",OFFSET(Participants!$F$1,$H28,MATCH(BO$5,Participants!$G$1:$AA$1,FALSE)))))</f>
        <v/>
      </c>
      <c r="BP28" s="17" t="str">
        <f t="shared" ca="1" si="105"/>
        <v/>
      </c>
      <c r="BQ28" s="47" t="str">
        <f ca="1">IF(BQ$5="","",IF(OFFSET(Participants!$F$1,$H28,MATCH(BQ$5,Participants!$G$1:$AA$1,FALSE))="",IF($E28="N/A","N/A",$A28),IF(AND(OFFSET(Participants!$F$1,$H28,MATCH(BQ$5,Participants!$G$1:$AA$1,FALSE))="Meets",$E28="N/A"),"N/A",OFFSET(Participants!$F$1,$H28,MATCH(BQ$5,Participants!$G$1:$AA$1,FALSE)))))</f>
        <v/>
      </c>
      <c r="BR28" s="17" t="str">
        <f t="shared" ca="1" si="106"/>
        <v/>
      </c>
      <c r="BS28" s="47" t="str">
        <f ca="1">IF(BS$5="","",IF(OFFSET(Participants!$F$1,$H28,MATCH(BS$5,Participants!$G$1:$AA$1,FALSE))="",IF($E28="N/A","N/A",$A28),IF(AND(OFFSET(Participants!$F$1,$H28,MATCH(BS$5,Participants!$G$1:$AA$1,FALSE))="Meets",$E28="N/A"),"N/A",OFFSET(Participants!$F$1,$H28,MATCH(BS$5,Participants!$G$1:$AA$1,FALSE)))))</f>
        <v/>
      </c>
      <c r="BT28" s="17" t="str">
        <f t="shared" ca="1" si="107"/>
        <v/>
      </c>
    </row>
    <row r="29" spans="1:72" ht="36" customHeight="1" x14ac:dyDescent="0.2">
      <c r="A29" s="48" t="s">
        <v>11</v>
      </c>
      <c r="B29" s="48" t="s">
        <v>20</v>
      </c>
      <c r="C29" s="48"/>
      <c r="E29" s="64" t="str">
        <f ca="1">IF($Q$2="","",IF(OFFSET(NotApplicable!$A$1,MATCH(J29,NotApplicable!$A$2:$A$29,0),MATCH($Q$2,NotApplicable!$B$1:$G$1,0))="","",OFFSET(NotApplicable!$A$1,MATCH(J29,NotApplicable!$A$2:$A$29,0),MATCH($Q$2,NotApplicable!$B$1:$G$1,0))))</f>
        <v/>
      </c>
      <c r="F29" s="48"/>
      <c r="G29" s="48"/>
      <c r="H29" s="50">
        <f>IF(J29="","",MAX($H$9:H28)+1)</f>
        <v>21</v>
      </c>
      <c r="J29" s="28" t="s">
        <v>59</v>
      </c>
      <c r="K29" s="60">
        <f t="shared" ca="1" si="111"/>
        <v>0</v>
      </c>
      <c r="L29" s="74">
        <f t="shared" ca="1" si="111"/>
        <v>0</v>
      </c>
      <c r="M29" s="74"/>
      <c r="N29" s="74">
        <f t="shared" ca="1" si="112"/>
        <v>0</v>
      </c>
      <c r="O29" s="74"/>
      <c r="P29" s="18"/>
      <c r="Q29" s="15" t="str">
        <f t="shared" ca="1" si="110"/>
        <v/>
      </c>
      <c r="S29" s="11" t="str">
        <f t="shared" ca="1" si="81"/>
        <v/>
      </c>
      <c r="T29" s="2"/>
      <c r="U29" s="11" t="str">
        <f t="shared" ca="1" si="82"/>
        <v/>
      </c>
      <c r="V29" s="2"/>
      <c r="W29" s="11" t="str">
        <f t="shared" ca="1" si="83"/>
        <v/>
      </c>
      <c r="X29" s="2"/>
      <c r="Y29" s="11" t="str">
        <f t="shared" ca="1" si="84"/>
        <v/>
      </c>
      <c r="Z29" s="2"/>
      <c r="AA29" s="11" t="str">
        <f t="shared" ca="1" si="85"/>
        <v/>
      </c>
      <c r="AB29" s="2"/>
      <c r="AC29" s="11" t="str">
        <f t="shared" ca="1" si="86"/>
        <v/>
      </c>
      <c r="AE29" s="47" t="str">
        <f ca="1">IF(AE$5="","",IF(OFFSET(Participants!$F$1,$H29,MATCH(AE$5,Participants!$G$1:$AA$1,FALSE))="",IF($E29="N/A","N/A",$A29),IF(AND(OFFSET(Participants!$F$1,$H29,MATCH(AE$5,Participants!$G$1:$AA$1,FALSE))="Meets",$E29="N/A"),"N/A",OFFSET(Participants!$F$1,$H29,MATCH(AE$5,Participants!$G$1:$AA$1,FALSE)))))</f>
        <v/>
      </c>
      <c r="AF29" s="17" t="str">
        <f t="shared" ca="1" si="87"/>
        <v/>
      </c>
      <c r="AG29" s="47" t="str">
        <f ca="1">IF(AG$5="","",IF(OFFSET(Participants!$F$1,$H29,MATCH(AG$5,Participants!$G$1:$AA$1,FALSE))="",IF($E29="N/A","N/A",$A29),IF(AND(OFFSET(Participants!$F$1,$H29,MATCH(AG$5,Participants!$G$1:$AA$1,FALSE))="Meets",$E29="N/A"),"N/A",OFFSET(Participants!$F$1,$H29,MATCH(AG$5,Participants!$G$1:$AA$1,FALSE)))))</f>
        <v/>
      </c>
      <c r="AH29" s="17" t="str">
        <f t="shared" ca="1" si="88"/>
        <v/>
      </c>
      <c r="AI29" s="47" t="str">
        <f ca="1">IF(AI$5="","",IF(OFFSET(Participants!$F$1,$H29,MATCH(AI$5,Participants!$G$1:$AA$1,FALSE))="",IF($E29="N/A","N/A",$A29),IF(AND(OFFSET(Participants!$F$1,$H29,MATCH(AI$5,Participants!$G$1:$AA$1,FALSE))="Meets",$E29="N/A"),"N/A",OFFSET(Participants!$F$1,$H29,MATCH(AI$5,Participants!$G$1:$AA$1,FALSE)))))</f>
        <v/>
      </c>
      <c r="AJ29" s="17" t="str">
        <f t="shared" ca="1" si="89"/>
        <v/>
      </c>
      <c r="AK29" s="47" t="str">
        <f ca="1">IF(AK$5="","",IF(OFFSET(Participants!$F$1,$H29,MATCH(AK$5,Participants!$G$1:$AA$1,FALSE))="",IF($E29="N/A","N/A",$A29),IF(AND(OFFSET(Participants!$F$1,$H29,MATCH(AK$5,Participants!$G$1:$AA$1,FALSE))="Meets",$E29="N/A"),"N/A",OFFSET(Participants!$F$1,$H29,MATCH(AK$5,Participants!$G$1:$AA$1,FALSE)))))</f>
        <v/>
      </c>
      <c r="AL29" s="17" t="str">
        <f t="shared" ca="1" si="90"/>
        <v/>
      </c>
      <c r="AM29" s="47" t="str">
        <f ca="1">IF(AM$5="","",IF(OFFSET(Participants!$F$1,$H29,MATCH(AM$5,Participants!$G$1:$AA$1,FALSE))="",IF($E29="N/A","N/A",$A29),IF(AND(OFFSET(Participants!$F$1,$H29,MATCH(AM$5,Participants!$G$1:$AA$1,FALSE))="Meets",$E29="N/A"),"N/A",OFFSET(Participants!$F$1,$H29,MATCH(AM$5,Participants!$G$1:$AA$1,FALSE)))))</f>
        <v/>
      </c>
      <c r="AN29" s="17" t="str">
        <f t="shared" ca="1" si="91"/>
        <v/>
      </c>
      <c r="AO29" s="47" t="str">
        <f ca="1">IF(AO$5="","",IF(OFFSET(Participants!$F$1,$H29,MATCH(AO$5,Participants!$G$1:$AA$1,FALSE))="",IF($E29="N/A","N/A",$A29),IF(AND(OFFSET(Participants!$F$1,$H29,MATCH(AO$5,Participants!$G$1:$AA$1,FALSE))="Meets",$E29="N/A"),"N/A",OFFSET(Participants!$F$1,$H29,MATCH(AO$5,Participants!$G$1:$AA$1,FALSE)))))</f>
        <v/>
      </c>
      <c r="AP29" s="17" t="str">
        <f t="shared" ca="1" si="92"/>
        <v/>
      </c>
      <c r="AQ29" s="47" t="str">
        <f ca="1">IF(AQ$5="","",IF(OFFSET(Participants!$F$1,$H29,MATCH(AQ$5,Participants!$G$1:$AA$1,FALSE))="",IF($E29="N/A","N/A",$A29),IF(AND(OFFSET(Participants!$F$1,$H29,MATCH(AQ$5,Participants!$G$1:$AA$1,FALSE))="Meets",$E29="N/A"),"N/A",OFFSET(Participants!$F$1,$H29,MATCH(AQ$5,Participants!$G$1:$AA$1,FALSE)))))</f>
        <v/>
      </c>
      <c r="AR29" s="17" t="str">
        <f t="shared" ca="1" si="93"/>
        <v/>
      </c>
      <c r="AS29" s="47" t="str">
        <f ca="1">IF(AS$5="","",IF(OFFSET(Participants!$F$1,$H29,MATCH(AS$5,Participants!$G$1:$AA$1,FALSE))="",IF($E29="N/A","N/A",$A29),IF(AND(OFFSET(Participants!$F$1,$H29,MATCH(AS$5,Participants!$G$1:$AA$1,FALSE))="Meets",$E29="N/A"),"N/A",OFFSET(Participants!$F$1,$H29,MATCH(AS$5,Participants!$G$1:$AA$1,FALSE)))))</f>
        <v/>
      </c>
      <c r="AT29" s="17" t="str">
        <f t="shared" ca="1" si="94"/>
        <v/>
      </c>
      <c r="AU29" s="47" t="str">
        <f ca="1">IF(AU$5="","",IF(OFFSET(Participants!$F$1,$H29,MATCH(AU$5,Participants!$G$1:$AA$1,FALSE))="",IF($E29="N/A","N/A",$A29),IF(AND(OFFSET(Participants!$F$1,$H29,MATCH(AU$5,Participants!$G$1:$AA$1,FALSE))="Meets",$E29="N/A"),"N/A",OFFSET(Participants!$F$1,$H29,MATCH(AU$5,Participants!$G$1:$AA$1,FALSE)))))</f>
        <v/>
      </c>
      <c r="AV29" s="17" t="str">
        <f t="shared" ca="1" si="95"/>
        <v/>
      </c>
      <c r="AW29" s="47" t="str">
        <f ca="1">IF(AW$5="","",IF(OFFSET(Participants!$F$1,$H29,MATCH(AW$5,Participants!$G$1:$AA$1,FALSE))="",IF($E29="N/A","N/A",$A29),IF(AND(OFFSET(Participants!$F$1,$H29,MATCH(AW$5,Participants!$G$1:$AA$1,FALSE))="Meets",$E29="N/A"),"N/A",OFFSET(Participants!$F$1,$H29,MATCH(AW$5,Participants!$G$1:$AA$1,FALSE)))))</f>
        <v/>
      </c>
      <c r="AX29" s="17" t="str">
        <f t="shared" ca="1" si="96"/>
        <v/>
      </c>
      <c r="AY29" s="47" t="str">
        <f ca="1">IF(AY$5="","",IF(OFFSET(Participants!$F$1,$H29,MATCH(AY$5,Participants!$G$1:$AA$1,FALSE))="",IF($E29="N/A","N/A",$A29),IF(AND(OFFSET(Participants!$F$1,$H29,MATCH(AY$5,Participants!$G$1:$AA$1,FALSE))="Meets",$E29="N/A"),"N/A",OFFSET(Participants!$F$1,$H29,MATCH(AY$5,Participants!$G$1:$AA$1,FALSE)))))</f>
        <v/>
      </c>
      <c r="AZ29" s="17" t="str">
        <f t="shared" ca="1" si="97"/>
        <v/>
      </c>
      <c r="BA29" s="47" t="str">
        <f ca="1">IF(BA$5="","",IF(OFFSET(Participants!$F$1,$H29,MATCH(BA$5,Participants!$G$1:$AA$1,FALSE))="",IF($E29="N/A","N/A",$A29),IF(AND(OFFSET(Participants!$F$1,$H29,MATCH(BA$5,Participants!$G$1:$AA$1,FALSE))="Meets",$E29="N/A"),"N/A",OFFSET(Participants!$F$1,$H29,MATCH(BA$5,Participants!$G$1:$AA$1,FALSE)))))</f>
        <v/>
      </c>
      <c r="BB29" s="17" t="str">
        <f t="shared" ca="1" si="98"/>
        <v/>
      </c>
      <c r="BC29" s="47" t="str">
        <f ca="1">IF(BC$5="","",IF(OFFSET(Participants!$F$1,$H29,MATCH(BC$5,Participants!$G$1:$AA$1,FALSE))="",IF($E29="N/A","N/A",$A29),IF(AND(OFFSET(Participants!$F$1,$H29,MATCH(BC$5,Participants!$G$1:$AA$1,FALSE))="Meets",$E29="N/A"),"N/A",OFFSET(Participants!$F$1,$H29,MATCH(BC$5,Participants!$G$1:$AA$1,FALSE)))))</f>
        <v/>
      </c>
      <c r="BD29" s="17" t="str">
        <f t="shared" ca="1" si="99"/>
        <v/>
      </c>
      <c r="BE29" s="47" t="str">
        <f ca="1">IF(BE$5="","",IF(OFFSET(Participants!$F$1,$H29,MATCH(BE$5,Participants!$G$1:$AA$1,FALSE))="",IF($E29="N/A","N/A",$A29),IF(AND(OFFSET(Participants!$F$1,$H29,MATCH(BE$5,Participants!$G$1:$AA$1,FALSE))="Meets",$E29="N/A"),"N/A",OFFSET(Participants!$F$1,$H29,MATCH(BE$5,Participants!$G$1:$AA$1,FALSE)))))</f>
        <v/>
      </c>
      <c r="BF29" s="17" t="str">
        <f t="shared" ca="1" si="100"/>
        <v/>
      </c>
      <c r="BG29" s="47" t="str">
        <f ca="1">IF(BG$5="","",IF(OFFSET(Participants!$F$1,$H29,MATCH(BG$5,Participants!$G$1:$AA$1,FALSE))="",IF($E29="N/A","N/A",$A29),IF(AND(OFFSET(Participants!$F$1,$H29,MATCH(BG$5,Participants!$G$1:$AA$1,FALSE))="Meets",$E29="N/A"),"N/A",OFFSET(Participants!$F$1,$H29,MATCH(BG$5,Participants!$G$1:$AA$1,FALSE)))))</f>
        <v/>
      </c>
      <c r="BH29" s="17" t="str">
        <f t="shared" ca="1" si="101"/>
        <v/>
      </c>
      <c r="BI29" s="47" t="str">
        <f ca="1">IF(BI$5="","",IF(OFFSET(Participants!$F$1,$H29,MATCH(BI$5,Participants!$G$1:$AA$1,FALSE))="",IF($E29="N/A","N/A",$A29),IF(AND(OFFSET(Participants!$F$1,$H29,MATCH(BI$5,Participants!$G$1:$AA$1,FALSE))="Meets",$E29="N/A"),"N/A",OFFSET(Participants!$F$1,$H29,MATCH(BI$5,Participants!$G$1:$AA$1,FALSE)))))</f>
        <v/>
      </c>
      <c r="BJ29" s="17" t="str">
        <f t="shared" ca="1" si="102"/>
        <v/>
      </c>
      <c r="BK29" s="47" t="str">
        <f ca="1">IF(BK$5="","",IF(OFFSET(Participants!$F$1,$H29,MATCH(BK$5,Participants!$G$1:$AA$1,FALSE))="",IF($E29="N/A","N/A",$A29),IF(AND(OFFSET(Participants!$F$1,$H29,MATCH(BK$5,Participants!$G$1:$AA$1,FALSE))="Meets",$E29="N/A"),"N/A",OFFSET(Participants!$F$1,$H29,MATCH(BK$5,Participants!$G$1:$AA$1,FALSE)))))</f>
        <v/>
      </c>
      <c r="BL29" s="17" t="str">
        <f t="shared" ca="1" si="103"/>
        <v/>
      </c>
      <c r="BM29" s="47" t="str">
        <f ca="1">IF(BM$5="","",IF(OFFSET(Participants!$F$1,$H29,MATCH(BM$5,Participants!$G$1:$AA$1,FALSE))="",IF($E29="N/A","N/A",$A29),IF(AND(OFFSET(Participants!$F$1,$H29,MATCH(BM$5,Participants!$G$1:$AA$1,FALSE))="Meets",$E29="N/A"),"N/A",OFFSET(Participants!$F$1,$H29,MATCH(BM$5,Participants!$G$1:$AA$1,FALSE)))))</f>
        <v/>
      </c>
      <c r="BN29" s="17" t="str">
        <f t="shared" ca="1" si="104"/>
        <v/>
      </c>
      <c r="BO29" s="47" t="str">
        <f ca="1">IF(BO$5="","",IF(OFFSET(Participants!$F$1,$H29,MATCH(BO$5,Participants!$G$1:$AA$1,FALSE))="",IF($E29="N/A","N/A",$A29),IF(AND(OFFSET(Participants!$F$1,$H29,MATCH(BO$5,Participants!$G$1:$AA$1,FALSE))="Meets",$E29="N/A"),"N/A",OFFSET(Participants!$F$1,$H29,MATCH(BO$5,Participants!$G$1:$AA$1,FALSE)))))</f>
        <v/>
      </c>
      <c r="BP29" s="17" t="str">
        <f t="shared" ca="1" si="105"/>
        <v/>
      </c>
      <c r="BQ29" s="47" t="str">
        <f ca="1">IF(BQ$5="","",IF(OFFSET(Participants!$F$1,$H29,MATCH(BQ$5,Participants!$G$1:$AA$1,FALSE))="",IF($E29="N/A","N/A",$A29),IF(AND(OFFSET(Participants!$F$1,$H29,MATCH(BQ$5,Participants!$G$1:$AA$1,FALSE))="Meets",$E29="N/A"),"N/A",OFFSET(Participants!$F$1,$H29,MATCH(BQ$5,Participants!$G$1:$AA$1,FALSE)))))</f>
        <v/>
      </c>
      <c r="BR29" s="17" t="str">
        <f t="shared" ca="1" si="106"/>
        <v/>
      </c>
      <c r="BS29" s="47" t="str">
        <f ca="1">IF(BS$5="","",IF(OFFSET(Participants!$F$1,$H29,MATCH(BS$5,Participants!$G$1:$AA$1,FALSE))="",IF($E29="N/A","N/A",$A29),IF(AND(OFFSET(Participants!$F$1,$H29,MATCH(BS$5,Participants!$G$1:$AA$1,FALSE))="Meets",$E29="N/A"),"N/A",OFFSET(Participants!$F$1,$H29,MATCH(BS$5,Participants!$G$1:$AA$1,FALSE)))))</f>
        <v/>
      </c>
      <c r="BT29" s="17" t="str">
        <f t="shared" ca="1" si="107"/>
        <v/>
      </c>
    </row>
    <row r="30" spans="1:72" ht="36" customHeight="1" x14ac:dyDescent="0.2">
      <c r="A30" s="48" t="s">
        <v>11</v>
      </c>
      <c r="B30" s="48" t="s">
        <v>20</v>
      </c>
      <c r="C30" s="48"/>
      <c r="E30" s="64" t="str">
        <f ca="1">IF($Q$2="","",IF(OFFSET(NotApplicable!$A$1,MATCH(J30,NotApplicable!$A$2:$A$29,0),MATCH($Q$2,NotApplicable!$B$1:$G$1,0))="","",OFFSET(NotApplicable!$A$1,MATCH(J30,NotApplicable!$A$2:$A$29,0),MATCH($Q$2,NotApplicable!$B$1:$G$1,0))))</f>
        <v/>
      </c>
      <c r="F30" s="48"/>
      <c r="G30" s="48"/>
      <c r="H30" s="50">
        <f>IF(J30="","",MAX($H$9:H29)+1)</f>
        <v>22</v>
      </c>
      <c r="J30" s="28" t="s">
        <v>60</v>
      </c>
      <c r="K30" s="60">
        <f t="shared" ref="K30:L33" ca="1" si="113">COUNTIF($AE30:$BT30,K$7)</f>
        <v>0</v>
      </c>
      <c r="L30" s="74">
        <f t="shared" ca="1" si="113"/>
        <v>0</v>
      </c>
      <c r="M30" s="74"/>
      <c r="N30" s="74">
        <f t="shared" ca="1" si="112"/>
        <v>0</v>
      </c>
      <c r="O30" s="74"/>
      <c r="P30" s="18"/>
      <c r="Q30" s="15" t="str">
        <f t="shared" ca="1" si="110"/>
        <v/>
      </c>
      <c r="S30" s="11" t="str">
        <f t="shared" ca="1" si="81"/>
        <v/>
      </c>
      <c r="T30" s="2"/>
      <c r="U30" s="11" t="str">
        <f t="shared" ca="1" si="82"/>
        <v/>
      </c>
      <c r="V30" s="2"/>
      <c r="W30" s="11" t="str">
        <f t="shared" ca="1" si="83"/>
        <v/>
      </c>
      <c r="X30" s="2"/>
      <c r="Y30" s="11" t="str">
        <f t="shared" ca="1" si="84"/>
        <v/>
      </c>
      <c r="Z30" s="2"/>
      <c r="AA30" s="11" t="str">
        <f t="shared" ca="1" si="85"/>
        <v/>
      </c>
      <c r="AB30" s="2"/>
      <c r="AC30" s="11" t="str">
        <f t="shared" ca="1" si="86"/>
        <v/>
      </c>
      <c r="AE30" s="47" t="str">
        <f ca="1">IF(AE$5="","",IF(OFFSET(Participants!$F$1,$H30,MATCH(AE$5,Participants!$G$1:$AA$1,FALSE))="",IF($E30="N/A","N/A",$A30),IF(AND(OFFSET(Participants!$F$1,$H30,MATCH(AE$5,Participants!$G$1:$AA$1,FALSE))="Meets",$E30="N/A"),"N/A",OFFSET(Participants!$F$1,$H30,MATCH(AE$5,Participants!$G$1:$AA$1,FALSE)))))</f>
        <v/>
      </c>
      <c r="AF30" s="17" t="str">
        <f t="shared" ca="1" si="87"/>
        <v/>
      </c>
      <c r="AG30" s="47" t="str">
        <f ca="1">IF(AG$5="","",IF(OFFSET(Participants!$F$1,$H30,MATCH(AG$5,Participants!$G$1:$AA$1,FALSE))="",IF($E30="N/A","N/A",$A30),IF(AND(OFFSET(Participants!$F$1,$H30,MATCH(AG$5,Participants!$G$1:$AA$1,FALSE))="Meets",$E30="N/A"),"N/A",OFFSET(Participants!$F$1,$H30,MATCH(AG$5,Participants!$G$1:$AA$1,FALSE)))))</f>
        <v/>
      </c>
      <c r="AH30" s="17" t="str">
        <f t="shared" ca="1" si="88"/>
        <v/>
      </c>
      <c r="AI30" s="47" t="str">
        <f ca="1">IF(AI$5="","",IF(OFFSET(Participants!$F$1,$H30,MATCH(AI$5,Participants!$G$1:$AA$1,FALSE))="",IF($E30="N/A","N/A",$A30),IF(AND(OFFSET(Participants!$F$1,$H30,MATCH(AI$5,Participants!$G$1:$AA$1,FALSE))="Meets",$E30="N/A"),"N/A",OFFSET(Participants!$F$1,$H30,MATCH(AI$5,Participants!$G$1:$AA$1,FALSE)))))</f>
        <v/>
      </c>
      <c r="AJ30" s="17" t="str">
        <f t="shared" ca="1" si="89"/>
        <v/>
      </c>
      <c r="AK30" s="47" t="str">
        <f ca="1">IF(AK$5="","",IF(OFFSET(Participants!$F$1,$H30,MATCH(AK$5,Participants!$G$1:$AA$1,FALSE))="",IF($E30="N/A","N/A",$A30),IF(AND(OFFSET(Participants!$F$1,$H30,MATCH(AK$5,Participants!$G$1:$AA$1,FALSE))="Meets",$E30="N/A"),"N/A",OFFSET(Participants!$F$1,$H30,MATCH(AK$5,Participants!$G$1:$AA$1,FALSE)))))</f>
        <v/>
      </c>
      <c r="AL30" s="17" t="str">
        <f t="shared" ca="1" si="90"/>
        <v/>
      </c>
      <c r="AM30" s="47" t="str">
        <f ca="1">IF(AM$5="","",IF(OFFSET(Participants!$F$1,$H30,MATCH(AM$5,Participants!$G$1:$AA$1,FALSE))="",IF($E30="N/A","N/A",$A30),IF(AND(OFFSET(Participants!$F$1,$H30,MATCH(AM$5,Participants!$G$1:$AA$1,FALSE))="Meets",$E30="N/A"),"N/A",OFFSET(Participants!$F$1,$H30,MATCH(AM$5,Participants!$G$1:$AA$1,FALSE)))))</f>
        <v/>
      </c>
      <c r="AN30" s="17" t="str">
        <f t="shared" ca="1" si="91"/>
        <v/>
      </c>
      <c r="AO30" s="47" t="str">
        <f ca="1">IF(AO$5="","",IF(OFFSET(Participants!$F$1,$H30,MATCH(AO$5,Participants!$G$1:$AA$1,FALSE))="",IF($E30="N/A","N/A",$A30),IF(AND(OFFSET(Participants!$F$1,$H30,MATCH(AO$5,Participants!$G$1:$AA$1,FALSE))="Meets",$E30="N/A"),"N/A",OFFSET(Participants!$F$1,$H30,MATCH(AO$5,Participants!$G$1:$AA$1,FALSE)))))</f>
        <v/>
      </c>
      <c r="AP30" s="17" t="str">
        <f t="shared" ca="1" si="92"/>
        <v/>
      </c>
      <c r="AQ30" s="47" t="str">
        <f ca="1">IF(AQ$5="","",IF(OFFSET(Participants!$F$1,$H30,MATCH(AQ$5,Participants!$G$1:$AA$1,FALSE))="",IF($E30="N/A","N/A",$A30),IF(AND(OFFSET(Participants!$F$1,$H30,MATCH(AQ$5,Participants!$G$1:$AA$1,FALSE))="Meets",$E30="N/A"),"N/A",OFFSET(Participants!$F$1,$H30,MATCH(AQ$5,Participants!$G$1:$AA$1,FALSE)))))</f>
        <v/>
      </c>
      <c r="AR30" s="17" t="str">
        <f t="shared" ca="1" si="93"/>
        <v/>
      </c>
      <c r="AS30" s="47" t="str">
        <f ca="1">IF(AS$5="","",IF(OFFSET(Participants!$F$1,$H30,MATCH(AS$5,Participants!$G$1:$AA$1,FALSE))="",IF($E30="N/A","N/A",$A30),IF(AND(OFFSET(Participants!$F$1,$H30,MATCH(AS$5,Participants!$G$1:$AA$1,FALSE))="Meets",$E30="N/A"),"N/A",OFFSET(Participants!$F$1,$H30,MATCH(AS$5,Participants!$G$1:$AA$1,FALSE)))))</f>
        <v/>
      </c>
      <c r="AT30" s="17" t="str">
        <f t="shared" ca="1" si="94"/>
        <v/>
      </c>
      <c r="AU30" s="47" t="str">
        <f ca="1">IF(AU$5="","",IF(OFFSET(Participants!$F$1,$H30,MATCH(AU$5,Participants!$G$1:$AA$1,FALSE))="",IF($E30="N/A","N/A",$A30),IF(AND(OFFSET(Participants!$F$1,$H30,MATCH(AU$5,Participants!$G$1:$AA$1,FALSE))="Meets",$E30="N/A"),"N/A",OFFSET(Participants!$F$1,$H30,MATCH(AU$5,Participants!$G$1:$AA$1,FALSE)))))</f>
        <v/>
      </c>
      <c r="AV30" s="17" t="str">
        <f t="shared" ca="1" si="95"/>
        <v/>
      </c>
      <c r="AW30" s="47" t="str">
        <f ca="1">IF(AW$5="","",IF(OFFSET(Participants!$F$1,$H30,MATCH(AW$5,Participants!$G$1:$AA$1,FALSE))="",IF($E30="N/A","N/A",$A30),IF(AND(OFFSET(Participants!$F$1,$H30,MATCH(AW$5,Participants!$G$1:$AA$1,FALSE))="Meets",$E30="N/A"),"N/A",OFFSET(Participants!$F$1,$H30,MATCH(AW$5,Participants!$G$1:$AA$1,FALSE)))))</f>
        <v/>
      </c>
      <c r="AX30" s="17" t="str">
        <f t="shared" ca="1" si="96"/>
        <v/>
      </c>
      <c r="AY30" s="47" t="str">
        <f ca="1">IF(AY$5="","",IF(OFFSET(Participants!$F$1,$H30,MATCH(AY$5,Participants!$G$1:$AA$1,FALSE))="",IF($E30="N/A","N/A",$A30),IF(AND(OFFSET(Participants!$F$1,$H30,MATCH(AY$5,Participants!$G$1:$AA$1,FALSE))="Meets",$E30="N/A"),"N/A",OFFSET(Participants!$F$1,$H30,MATCH(AY$5,Participants!$G$1:$AA$1,FALSE)))))</f>
        <v/>
      </c>
      <c r="AZ30" s="17" t="str">
        <f t="shared" ca="1" si="97"/>
        <v/>
      </c>
      <c r="BA30" s="47" t="str">
        <f ca="1">IF(BA$5="","",IF(OFFSET(Participants!$F$1,$H30,MATCH(BA$5,Participants!$G$1:$AA$1,FALSE))="",IF($E30="N/A","N/A",$A30),IF(AND(OFFSET(Participants!$F$1,$H30,MATCH(BA$5,Participants!$G$1:$AA$1,FALSE))="Meets",$E30="N/A"),"N/A",OFFSET(Participants!$F$1,$H30,MATCH(BA$5,Participants!$G$1:$AA$1,FALSE)))))</f>
        <v/>
      </c>
      <c r="BB30" s="17" t="str">
        <f t="shared" ca="1" si="98"/>
        <v/>
      </c>
      <c r="BC30" s="47" t="str">
        <f ca="1">IF(BC$5="","",IF(OFFSET(Participants!$F$1,$H30,MATCH(BC$5,Participants!$G$1:$AA$1,FALSE))="",IF($E30="N/A","N/A",$A30),IF(AND(OFFSET(Participants!$F$1,$H30,MATCH(BC$5,Participants!$G$1:$AA$1,FALSE))="Meets",$E30="N/A"),"N/A",OFFSET(Participants!$F$1,$H30,MATCH(BC$5,Participants!$G$1:$AA$1,FALSE)))))</f>
        <v/>
      </c>
      <c r="BD30" s="17" t="str">
        <f t="shared" ca="1" si="99"/>
        <v/>
      </c>
      <c r="BE30" s="47" t="str">
        <f ca="1">IF(BE$5="","",IF(OFFSET(Participants!$F$1,$H30,MATCH(BE$5,Participants!$G$1:$AA$1,FALSE))="",IF($E30="N/A","N/A",$A30),IF(AND(OFFSET(Participants!$F$1,$H30,MATCH(BE$5,Participants!$G$1:$AA$1,FALSE))="Meets",$E30="N/A"),"N/A",OFFSET(Participants!$F$1,$H30,MATCH(BE$5,Participants!$G$1:$AA$1,FALSE)))))</f>
        <v/>
      </c>
      <c r="BF30" s="17" t="str">
        <f t="shared" ca="1" si="100"/>
        <v/>
      </c>
      <c r="BG30" s="47" t="str">
        <f ca="1">IF(BG$5="","",IF(OFFSET(Participants!$F$1,$H30,MATCH(BG$5,Participants!$G$1:$AA$1,FALSE))="",IF($E30="N/A","N/A",$A30),IF(AND(OFFSET(Participants!$F$1,$H30,MATCH(BG$5,Participants!$G$1:$AA$1,FALSE))="Meets",$E30="N/A"),"N/A",OFFSET(Participants!$F$1,$H30,MATCH(BG$5,Participants!$G$1:$AA$1,FALSE)))))</f>
        <v/>
      </c>
      <c r="BH30" s="17" t="str">
        <f t="shared" ca="1" si="101"/>
        <v/>
      </c>
      <c r="BI30" s="47" t="str">
        <f ca="1">IF(BI$5="","",IF(OFFSET(Participants!$F$1,$H30,MATCH(BI$5,Participants!$G$1:$AA$1,FALSE))="",IF($E30="N/A","N/A",$A30),IF(AND(OFFSET(Participants!$F$1,$H30,MATCH(BI$5,Participants!$G$1:$AA$1,FALSE))="Meets",$E30="N/A"),"N/A",OFFSET(Participants!$F$1,$H30,MATCH(BI$5,Participants!$G$1:$AA$1,FALSE)))))</f>
        <v/>
      </c>
      <c r="BJ30" s="17" t="str">
        <f t="shared" ca="1" si="102"/>
        <v/>
      </c>
      <c r="BK30" s="47" t="str">
        <f ca="1">IF(BK$5="","",IF(OFFSET(Participants!$F$1,$H30,MATCH(BK$5,Participants!$G$1:$AA$1,FALSE))="",IF($E30="N/A","N/A",$A30),IF(AND(OFFSET(Participants!$F$1,$H30,MATCH(BK$5,Participants!$G$1:$AA$1,FALSE))="Meets",$E30="N/A"),"N/A",OFFSET(Participants!$F$1,$H30,MATCH(BK$5,Participants!$G$1:$AA$1,FALSE)))))</f>
        <v/>
      </c>
      <c r="BL30" s="17" t="str">
        <f t="shared" ca="1" si="103"/>
        <v/>
      </c>
      <c r="BM30" s="47" t="str">
        <f ca="1">IF(BM$5="","",IF(OFFSET(Participants!$F$1,$H30,MATCH(BM$5,Participants!$G$1:$AA$1,FALSE))="",IF($E30="N/A","N/A",$A30),IF(AND(OFFSET(Participants!$F$1,$H30,MATCH(BM$5,Participants!$G$1:$AA$1,FALSE))="Meets",$E30="N/A"),"N/A",OFFSET(Participants!$F$1,$H30,MATCH(BM$5,Participants!$G$1:$AA$1,FALSE)))))</f>
        <v/>
      </c>
      <c r="BN30" s="17" t="str">
        <f t="shared" ca="1" si="104"/>
        <v/>
      </c>
      <c r="BO30" s="47" t="str">
        <f ca="1">IF(BO$5="","",IF(OFFSET(Participants!$F$1,$H30,MATCH(BO$5,Participants!$G$1:$AA$1,FALSE))="",IF($E30="N/A","N/A",$A30),IF(AND(OFFSET(Participants!$F$1,$H30,MATCH(BO$5,Participants!$G$1:$AA$1,FALSE))="Meets",$E30="N/A"),"N/A",OFFSET(Participants!$F$1,$H30,MATCH(BO$5,Participants!$G$1:$AA$1,FALSE)))))</f>
        <v/>
      </c>
      <c r="BP30" s="17" t="str">
        <f t="shared" ca="1" si="105"/>
        <v/>
      </c>
      <c r="BQ30" s="47" t="str">
        <f ca="1">IF(BQ$5="","",IF(OFFSET(Participants!$F$1,$H30,MATCH(BQ$5,Participants!$G$1:$AA$1,FALSE))="",IF($E30="N/A","N/A",$A30),IF(AND(OFFSET(Participants!$F$1,$H30,MATCH(BQ$5,Participants!$G$1:$AA$1,FALSE))="Meets",$E30="N/A"),"N/A",OFFSET(Participants!$F$1,$H30,MATCH(BQ$5,Participants!$G$1:$AA$1,FALSE)))))</f>
        <v/>
      </c>
      <c r="BR30" s="17" t="str">
        <f t="shared" ca="1" si="106"/>
        <v/>
      </c>
      <c r="BS30" s="47" t="str">
        <f ca="1">IF(BS$5="","",IF(OFFSET(Participants!$F$1,$H30,MATCH(BS$5,Participants!$G$1:$AA$1,FALSE))="",IF($E30="N/A","N/A",$A30),IF(AND(OFFSET(Participants!$F$1,$H30,MATCH(BS$5,Participants!$G$1:$AA$1,FALSE))="Meets",$E30="N/A"),"N/A",OFFSET(Participants!$F$1,$H30,MATCH(BS$5,Participants!$G$1:$AA$1,FALSE)))))</f>
        <v/>
      </c>
      <c r="BT30" s="17" t="str">
        <f t="shared" ca="1" si="107"/>
        <v/>
      </c>
    </row>
    <row r="31" spans="1:72" ht="36" customHeight="1" x14ac:dyDescent="0.2">
      <c r="A31" s="48" t="s">
        <v>11</v>
      </c>
      <c r="B31" s="48" t="s">
        <v>20</v>
      </c>
      <c r="C31" s="48"/>
      <c r="E31" s="64" t="str">
        <f ca="1">IF($Q$2="","",IF(OFFSET(NotApplicable!$A$1,MATCH(J31,NotApplicable!$A$2:$A$29,0),MATCH($Q$2,NotApplicable!$B$1:$G$1,0))="","",OFFSET(NotApplicable!$A$1,MATCH(J31,NotApplicable!$A$2:$A$29,0),MATCH($Q$2,NotApplicable!$B$1:$G$1,0))))</f>
        <v/>
      </c>
      <c r="F31" s="48"/>
      <c r="G31" s="48"/>
      <c r="H31" s="50">
        <f>IF(J31="","",MAX($H$9:H30)+1)</f>
        <v>23</v>
      </c>
      <c r="J31" s="28" t="s">
        <v>61</v>
      </c>
      <c r="K31" s="60">
        <f t="shared" ca="1" si="113"/>
        <v>0</v>
      </c>
      <c r="L31" s="74">
        <f t="shared" ca="1" si="113"/>
        <v>0</v>
      </c>
      <c r="M31" s="74"/>
      <c r="N31" s="74">
        <f t="shared" ca="1" si="112"/>
        <v>0</v>
      </c>
      <c r="O31" s="74"/>
      <c r="P31" s="18"/>
      <c r="Q31" s="15" t="str">
        <f t="shared" ca="1" si="110"/>
        <v/>
      </c>
      <c r="S31" s="11" t="str">
        <f t="shared" ca="1" si="81"/>
        <v/>
      </c>
      <c r="T31" s="2"/>
      <c r="U31" s="11" t="str">
        <f t="shared" ca="1" si="82"/>
        <v/>
      </c>
      <c r="V31" s="2"/>
      <c r="W31" s="11" t="str">
        <f t="shared" ca="1" si="83"/>
        <v/>
      </c>
      <c r="X31" s="2"/>
      <c r="Y31" s="11" t="str">
        <f t="shared" ca="1" si="84"/>
        <v/>
      </c>
      <c r="Z31" s="2"/>
      <c r="AA31" s="11" t="str">
        <f t="shared" ca="1" si="85"/>
        <v/>
      </c>
      <c r="AB31" s="2"/>
      <c r="AC31" s="11" t="str">
        <f t="shared" ca="1" si="86"/>
        <v/>
      </c>
      <c r="AE31" s="47" t="str">
        <f ca="1">IF(AE$5="","",IF(OFFSET(Participants!$F$1,$H31,MATCH(AE$5,Participants!$G$1:$AA$1,FALSE))="",IF($E31="N/A","N/A",$A31),IF(AND(OFFSET(Participants!$F$1,$H31,MATCH(AE$5,Participants!$G$1:$AA$1,FALSE))="Meets",$E31="N/A"),"N/A",OFFSET(Participants!$F$1,$H31,MATCH(AE$5,Participants!$G$1:$AA$1,FALSE)))))</f>
        <v/>
      </c>
      <c r="AF31" s="17" t="str">
        <f t="shared" ca="1" si="87"/>
        <v/>
      </c>
      <c r="AG31" s="47" t="str">
        <f ca="1">IF(AG$5="","",IF(OFFSET(Participants!$F$1,$H31,MATCH(AG$5,Participants!$G$1:$AA$1,FALSE))="",IF($E31="N/A","N/A",$A31),IF(AND(OFFSET(Participants!$F$1,$H31,MATCH(AG$5,Participants!$G$1:$AA$1,FALSE))="Meets",$E31="N/A"),"N/A",OFFSET(Participants!$F$1,$H31,MATCH(AG$5,Participants!$G$1:$AA$1,FALSE)))))</f>
        <v/>
      </c>
      <c r="AH31" s="17" t="str">
        <f t="shared" ca="1" si="88"/>
        <v/>
      </c>
      <c r="AI31" s="47" t="str">
        <f ca="1">IF(AI$5="","",IF(OFFSET(Participants!$F$1,$H31,MATCH(AI$5,Participants!$G$1:$AA$1,FALSE))="",IF($E31="N/A","N/A",$A31),IF(AND(OFFSET(Participants!$F$1,$H31,MATCH(AI$5,Participants!$G$1:$AA$1,FALSE))="Meets",$E31="N/A"),"N/A",OFFSET(Participants!$F$1,$H31,MATCH(AI$5,Participants!$G$1:$AA$1,FALSE)))))</f>
        <v/>
      </c>
      <c r="AJ31" s="17" t="str">
        <f t="shared" ca="1" si="89"/>
        <v/>
      </c>
      <c r="AK31" s="47" t="str">
        <f ca="1">IF(AK$5="","",IF(OFFSET(Participants!$F$1,$H31,MATCH(AK$5,Participants!$G$1:$AA$1,FALSE))="",IF($E31="N/A","N/A",$A31),IF(AND(OFFSET(Participants!$F$1,$H31,MATCH(AK$5,Participants!$G$1:$AA$1,FALSE))="Meets",$E31="N/A"),"N/A",OFFSET(Participants!$F$1,$H31,MATCH(AK$5,Participants!$G$1:$AA$1,FALSE)))))</f>
        <v/>
      </c>
      <c r="AL31" s="17" t="str">
        <f t="shared" ca="1" si="90"/>
        <v/>
      </c>
      <c r="AM31" s="47" t="str">
        <f ca="1">IF(AM$5="","",IF(OFFSET(Participants!$F$1,$H31,MATCH(AM$5,Participants!$G$1:$AA$1,FALSE))="",IF($E31="N/A","N/A",$A31),IF(AND(OFFSET(Participants!$F$1,$H31,MATCH(AM$5,Participants!$G$1:$AA$1,FALSE))="Meets",$E31="N/A"),"N/A",OFFSET(Participants!$F$1,$H31,MATCH(AM$5,Participants!$G$1:$AA$1,FALSE)))))</f>
        <v/>
      </c>
      <c r="AN31" s="17" t="str">
        <f t="shared" ca="1" si="91"/>
        <v/>
      </c>
      <c r="AO31" s="47" t="str">
        <f ca="1">IF(AO$5="","",IF(OFFSET(Participants!$F$1,$H31,MATCH(AO$5,Participants!$G$1:$AA$1,FALSE))="",IF($E31="N/A","N/A",$A31),IF(AND(OFFSET(Participants!$F$1,$H31,MATCH(AO$5,Participants!$G$1:$AA$1,FALSE))="Meets",$E31="N/A"),"N/A",OFFSET(Participants!$F$1,$H31,MATCH(AO$5,Participants!$G$1:$AA$1,FALSE)))))</f>
        <v/>
      </c>
      <c r="AP31" s="17" t="str">
        <f t="shared" ca="1" si="92"/>
        <v/>
      </c>
      <c r="AQ31" s="47" t="str">
        <f ca="1">IF(AQ$5="","",IF(OFFSET(Participants!$F$1,$H31,MATCH(AQ$5,Participants!$G$1:$AA$1,FALSE))="",IF($E31="N/A","N/A",$A31),IF(AND(OFFSET(Participants!$F$1,$H31,MATCH(AQ$5,Participants!$G$1:$AA$1,FALSE))="Meets",$E31="N/A"),"N/A",OFFSET(Participants!$F$1,$H31,MATCH(AQ$5,Participants!$G$1:$AA$1,FALSE)))))</f>
        <v/>
      </c>
      <c r="AR31" s="17" t="str">
        <f t="shared" ca="1" si="93"/>
        <v/>
      </c>
      <c r="AS31" s="47" t="str">
        <f ca="1">IF(AS$5="","",IF(OFFSET(Participants!$F$1,$H31,MATCH(AS$5,Participants!$G$1:$AA$1,FALSE))="",IF($E31="N/A","N/A",$A31),IF(AND(OFFSET(Participants!$F$1,$H31,MATCH(AS$5,Participants!$G$1:$AA$1,FALSE))="Meets",$E31="N/A"),"N/A",OFFSET(Participants!$F$1,$H31,MATCH(AS$5,Participants!$G$1:$AA$1,FALSE)))))</f>
        <v/>
      </c>
      <c r="AT31" s="17" t="str">
        <f t="shared" ca="1" si="94"/>
        <v/>
      </c>
      <c r="AU31" s="47" t="str">
        <f ca="1">IF(AU$5="","",IF(OFFSET(Participants!$F$1,$H31,MATCH(AU$5,Participants!$G$1:$AA$1,FALSE))="",IF($E31="N/A","N/A",$A31),IF(AND(OFFSET(Participants!$F$1,$H31,MATCH(AU$5,Participants!$G$1:$AA$1,FALSE))="Meets",$E31="N/A"),"N/A",OFFSET(Participants!$F$1,$H31,MATCH(AU$5,Participants!$G$1:$AA$1,FALSE)))))</f>
        <v/>
      </c>
      <c r="AV31" s="17" t="str">
        <f t="shared" ca="1" si="95"/>
        <v/>
      </c>
      <c r="AW31" s="47" t="str">
        <f ca="1">IF(AW$5="","",IF(OFFSET(Participants!$F$1,$H31,MATCH(AW$5,Participants!$G$1:$AA$1,FALSE))="",IF($E31="N/A","N/A",$A31),IF(AND(OFFSET(Participants!$F$1,$H31,MATCH(AW$5,Participants!$G$1:$AA$1,FALSE))="Meets",$E31="N/A"),"N/A",OFFSET(Participants!$F$1,$H31,MATCH(AW$5,Participants!$G$1:$AA$1,FALSE)))))</f>
        <v/>
      </c>
      <c r="AX31" s="17" t="str">
        <f t="shared" ca="1" si="96"/>
        <v/>
      </c>
      <c r="AY31" s="47" t="str">
        <f ca="1">IF(AY$5="","",IF(OFFSET(Participants!$F$1,$H31,MATCH(AY$5,Participants!$G$1:$AA$1,FALSE))="",IF($E31="N/A","N/A",$A31),IF(AND(OFFSET(Participants!$F$1,$H31,MATCH(AY$5,Participants!$G$1:$AA$1,FALSE))="Meets",$E31="N/A"),"N/A",OFFSET(Participants!$F$1,$H31,MATCH(AY$5,Participants!$G$1:$AA$1,FALSE)))))</f>
        <v/>
      </c>
      <c r="AZ31" s="17" t="str">
        <f t="shared" ca="1" si="97"/>
        <v/>
      </c>
      <c r="BA31" s="47" t="str">
        <f ca="1">IF(BA$5="","",IF(OFFSET(Participants!$F$1,$H31,MATCH(BA$5,Participants!$G$1:$AA$1,FALSE))="",IF($E31="N/A","N/A",$A31),IF(AND(OFFSET(Participants!$F$1,$H31,MATCH(BA$5,Participants!$G$1:$AA$1,FALSE))="Meets",$E31="N/A"),"N/A",OFFSET(Participants!$F$1,$H31,MATCH(BA$5,Participants!$G$1:$AA$1,FALSE)))))</f>
        <v/>
      </c>
      <c r="BB31" s="17" t="str">
        <f t="shared" ca="1" si="98"/>
        <v/>
      </c>
      <c r="BC31" s="47" t="str">
        <f ca="1">IF(BC$5="","",IF(OFFSET(Participants!$F$1,$H31,MATCH(BC$5,Participants!$G$1:$AA$1,FALSE))="",IF($E31="N/A","N/A",$A31),IF(AND(OFFSET(Participants!$F$1,$H31,MATCH(BC$5,Participants!$G$1:$AA$1,FALSE))="Meets",$E31="N/A"),"N/A",OFFSET(Participants!$F$1,$H31,MATCH(BC$5,Participants!$G$1:$AA$1,FALSE)))))</f>
        <v/>
      </c>
      <c r="BD31" s="17" t="str">
        <f t="shared" ca="1" si="99"/>
        <v/>
      </c>
      <c r="BE31" s="47" t="str">
        <f ca="1">IF(BE$5="","",IF(OFFSET(Participants!$F$1,$H31,MATCH(BE$5,Participants!$G$1:$AA$1,FALSE))="",IF($E31="N/A","N/A",$A31),IF(AND(OFFSET(Participants!$F$1,$H31,MATCH(BE$5,Participants!$G$1:$AA$1,FALSE))="Meets",$E31="N/A"),"N/A",OFFSET(Participants!$F$1,$H31,MATCH(BE$5,Participants!$G$1:$AA$1,FALSE)))))</f>
        <v/>
      </c>
      <c r="BF31" s="17" t="str">
        <f t="shared" ca="1" si="100"/>
        <v/>
      </c>
      <c r="BG31" s="47" t="str">
        <f ca="1">IF(BG$5="","",IF(OFFSET(Participants!$F$1,$H31,MATCH(BG$5,Participants!$G$1:$AA$1,FALSE))="",IF($E31="N/A","N/A",$A31),IF(AND(OFFSET(Participants!$F$1,$H31,MATCH(BG$5,Participants!$G$1:$AA$1,FALSE))="Meets",$E31="N/A"),"N/A",OFFSET(Participants!$F$1,$H31,MATCH(BG$5,Participants!$G$1:$AA$1,FALSE)))))</f>
        <v/>
      </c>
      <c r="BH31" s="17" t="str">
        <f t="shared" ca="1" si="101"/>
        <v/>
      </c>
      <c r="BI31" s="47" t="str">
        <f ca="1">IF(BI$5="","",IF(OFFSET(Participants!$F$1,$H31,MATCH(BI$5,Participants!$G$1:$AA$1,FALSE))="",IF($E31="N/A","N/A",$A31),IF(AND(OFFSET(Participants!$F$1,$H31,MATCH(BI$5,Participants!$G$1:$AA$1,FALSE))="Meets",$E31="N/A"),"N/A",OFFSET(Participants!$F$1,$H31,MATCH(BI$5,Participants!$G$1:$AA$1,FALSE)))))</f>
        <v/>
      </c>
      <c r="BJ31" s="17" t="str">
        <f t="shared" ca="1" si="102"/>
        <v/>
      </c>
      <c r="BK31" s="47" t="str">
        <f ca="1">IF(BK$5="","",IF(OFFSET(Participants!$F$1,$H31,MATCH(BK$5,Participants!$G$1:$AA$1,FALSE))="",IF($E31="N/A","N/A",$A31),IF(AND(OFFSET(Participants!$F$1,$H31,MATCH(BK$5,Participants!$G$1:$AA$1,FALSE))="Meets",$E31="N/A"),"N/A",OFFSET(Participants!$F$1,$H31,MATCH(BK$5,Participants!$G$1:$AA$1,FALSE)))))</f>
        <v/>
      </c>
      <c r="BL31" s="17" t="str">
        <f t="shared" ca="1" si="103"/>
        <v/>
      </c>
      <c r="BM31" s="47" t="str">
        <f ca="1">IF(BM$5="","",IF(OFFSET(Participants!$F$1,$H31,MATCH(BM$5,Participants!$G$1:$AA$1,FALSE))="",IF($E31="N/A","N/A",$A31),IF(AND(OFFSET(Participants!$F$1,$H31,MATCH(BM$5,Participants!$G$1:$AA$1,FALSE))="Meets",$E31="N/A"),"N/A",OFFSET(Participants!$F$1,$H31,MATCH(BM$5,Participants!$G$1:$AA$1,FALSE)))))</f>
        <v/>
      </c>
      <c r="BN31" s="17" t="str">
        <f t="shared" ca="1" si="104"/>
        <v/>
      </c>
      <c r="BO31" s="47" t="str">
        <f ca="1">IF(BO$5="","",IF(OFFSET(Participants!$F$1,$H31,MATCH(BO$5,Participants!$G$1:$AA$1,FALSE))="",IF($E31="N/A","N/A",$A31),IF(AND(OFFSET(Participants!$F$1,$H31,MATCH(BO$5,Participants!$G$1:$AA$1,FALSE))="Meets",$E31="N/A"),"N/A",OFFSET(Participants!$F$1,$H31,MATCH(BO$5,Participants!$G$1:$AA$1,FALSE)))))</f>
        <v/>
      </c>
      <c r="BP31" s="17" t="str">
        <f t="shared" ca="1" si="105"/>
        <v/>
      </c>
      <c r="BQ31" s="47" t="str">
        <f ca="1">IF(BQ$5="","",IF(OFFSET(Participants!$F$1,$H31,MATCH(BQ$5,Participants!$G$1:$AA$1,FALSE))="",IF($E31="N/A","N/A",$A31),IF(AND(OFFSET(Participants!$F$1,$H31,MATCH(BQ$5,Participants!$G$1:$AA$1,FALSE))="Meets",$E31="N/A"),"N/A",OFFSET(Participants!$F$1,$H31,MATCH(BQ$5,Participants!$G$1:$AA$1,FALSE)))))</f>
        <v/>
      </c>
      <c r="BR31" s="17" t="str">
        <f t="shared" ca="1" si="106"/>
        <v/>
      </c>
      <c r="BS31" s="47" t="str">
        <f ca="1">IF(BS$5="","",IF(OFFSET(Participants!$F$1,$H31,MATCH(BS$5,Participants!$G$1:$AA$1,FALSE))="",IF($E31="N/A","N/A",$A31),IF(AND(OFFSET(Participants!$F$1,$H31,MATCH(BS$5,Participants!$G$1:$AA$1,FALSE))="Meets",$E31="N/A"),"N/A",OFFSET(Participants!$F$1,$H31,MATCH(BS$5,Participants!$G$1:$AA$1,FALSE)))))</f>
        <v/>
      </c>
      <c r="BT31" s="17" t="str">
        <f t="shared" ca="1" si="107"/>
        <v/>
      </c>
    </row>
    <row r="32" spans="1:72" ht="36" customHeight="1" x14ac:dyDescent="0.2">
      <c r="A32" s="48" t="s">
        <v>11</v>
      </c>
      <c r="B32" s="48" t="s">
        <v>20</v>
      </c>
      <c r="C32" s="48"/>
      <c r="E32" s="64"/>
      <c r="F32" s="48"/>
      <c r="G32" s="48"/>
      <c r="H32" s="50">
        <f>IF(J32="","",MAX($H$9:H31)+1)</f>
        <v>24</v>
      </c>
      <c r="J32" s="28" t="s">
        <v>62</v>
      </c>
      <c r="K32" s="67">
        <f t="shared" ca="1" si="113"/>
        <v>0</v>
      </c>
      <c r="L32" s="74">
        <f t="shared" ca="1" si="113"/>
        <v>0</v>
      </c>
      <c r="M32" s="74"/>
      <c r="N32" s="74">
        <f t="shared" ca="1" si="112"/>
        <v>0</v>
      </c>
      <c r="O32" s="74"/>
      <c r="P32" s="18"/>
      <c r="Q32" s="15" t="str">
        <f t="shared" ca="1" si="110"/>
        <v/>
      </c>
      <c r="S32" s="11" t="str">
        <f t="shared" ca="1" si="81"/>
        <v/>
      </c>
      <c r="T32" s="2"/>
      <c r="U32" s="11" t="str">
        <f t="shared" ca="1" si="82"/>
        <v/>
      </c>
      <c r="V32" s="2"/>
      <c r="W32" s="11" t="str">
        <f t="shared" ca="1" si="83"/>
        <v/>
      </c>
      <c r="X32" s="2"/>
      <c r="Y32" s="11" t="str">
        <f t="shared" ref="Y32" ca="1" si="114">IF($Q32="","",COUNTIF($AE$4:$BT$4,W$2)-W32)</f>
        <v/>
      </c>
      <c r="Z32" s="2"/>
      <c r="AA32" s="11" t="str">
        <f t="shared" ca="1" si="85"/>
        <v/>
      </c>
      <c r="AB32" s="2"/>
      <c r="AC32" s="11" t="str">
        <f t="shared" ref="AC32" ca="1" si="115">IF($Q32="","",COUNTIF($AE$4:$BT$4,AA$2)-AA32)</f>
        <v/>
      </c>
      <c r="AE32" s="47" t="str">
        <f ca="1">IF(AE$5="","",IF(OFFSET(Participants!$F$1,$H32,MATCH(AE$5,Participants!$G$1:$AA$1,FALSE))="",IF($E32="N/A","N/A",$A32),IF(AND(OFFSET(Participants!$F$1,$H32,MATCH(AE$5,Participants!$G$1:$AA$1,FALSE))="Meets",$E32="N/A"),"N/A",OFFSET(Participants!$F$1,$H32,MATCH(AE$5,Participants!$G$1:$AA$1,FALSE)))))</f>
        <v/>
      </c>
      <c r="AF32" s="17" t="str">
        <f t="shared" ca="1" si="87"/>
        <v/>
      </c>
      <c r="AG32" s="47" t="str">
        <f ca="1">IF(AG$5="","",IF(OFFSET(Participants!$F$1,$H32,MATCH(AG$5,Participants!$G$1:$AA$1,FALSE))="",IF($E32="N/A","N/A",$A32),IF(AND(OFFSET(Participants!$F$1,$H32,MATCH(AG$5,Participants!$G$1:$AA$1,FALSE))="Meets",$E32="N/A"),"N/A",OFFSET(Participants!$F$1,$H32,MATCH(AG$5,Participants!$G$1:$AA$1,FALSE)))))</f>
        <v/>
      </c>
      <c r="AH32" s="17" t="str">
        <f t="shared" ca="1" si="88"/>
        <v/>
      </c>
      <c r="AI32" s="47" t="str">
        <f ca="1">IF(AI$5="","",IF(OFFSET(Participants!$F$1,$H32,MATCH(AI$5,Participants!$G$1:$AA$1,FALSE))="",IF($E32="N/A","N/A",$A32),IF(AND(OFFSET(Participants!$F$1,$H32,MATCH(AI$5,Participants!$G$1:$AA$1,FALSE))="Meets",$E32="N/A"),"N/A",OFFSET(Participants!$F$1,$H32,MATCH(AI$5,Participants!$G$1:$AA$1,FALSE)))))</f>
        <v/>
      </c>
      <c r="AJ32" s="17" t="str">
        <f t="shared" ca="1" si="89"/>
        <v/>
      </c>
      <c r="AK32" s="47" t="str">
        <f ca="1">IF(AK$5="","",IF(OFFSET(Participants!$F$1,$H32,MATCH(AK$5,Participants!$G$1:$AA$1,FALSE))="",IF($E32="N/A","N/A",$A32),IF(AND(OFFSET(Participants!$F$1,$H32,MATCH(AK$5,Participants!$G$1:$AA$1,FALSE))="Meets",$E32="N/A"),"N/A",OFFSET(Participants!$F$1,$H32,MATCH(AK$5,Participants!$G$1:$AA$1,FALSE)))))</f>
        <v/>
      </c>
      <c r="AL32" s="17" t="str">
        <f t="shared" ca="1" si="90"/>
        <v/>
      </c>
      <c r="AM32" s="47" t="str">
        <f ca="1">IF(AM$5="","",IF(OFFSET(Participants!$F$1,$H32,MATCH(AM$5,Participants!$G$1:$AA$1,FALSE))="",IF($E32="N/A","N/A",$A32),IF(AND(OFFSET(Participants!$F$1,$H32,MATCH(AM$5,Participants!$G$1:$AA$1,FALSE))="Meets",$E32="N/A"),"N/A",OFFSET(Participants!$F$1,$H32,MATCH(AM$5,Participants!$G$1:$AA$1,FALSE)))))</f>
        <v/>
      </c>
      <c r="AN32" s="17" t="str">
        <f t="shared" ca="1" si="91"/>
        <v/>
      </c>
      <c r="AO32" s="47" t="str">
        <f ca="1">IF(AO$5="","",IF(OFFSET(Participants!$F$1,$H32,MATCH(AO$5,Participants!$G$1:$AA$1,FALSE))="",IF($E32="N/A","N/A",$A32),IF(AND(OFFSET(Participants!$F$1,$H32,MATCH(AO$5,Participants!$G$1:$AA$1,FALSE))="Meets",$E32="N/A"),"N/A",OFFSET(Participants!$F$1,$H32,MATCH(AO$5,Participants!$G$1:$AA$1,FALSE)))))</f>
        <v/>
      </c>
      <c r="AP32" s="17" t="str">
        <f t="shared" ca="1" si="92"/>
        <v/>
      </c>
      <c r="AQ32" s="47" t="str">
        <f ca="1">IF(AQ$5="","",IF(OFFSET(Participants!$F$1,$H32,MATCH(AQ$5,Participants!$G$1:$AA$1,FALSE))="",IF($E32="N/A","N/A",$A32),IF(AND(OFFSET(Participants!$F$1,$H32,MATCH(AQ$5,Participants!$G$1:$AA$1,FALSE))="Meets",$E32="N/A"),"N/A",OFFSET(Participants!$F$1,$H32,MATCH(AQ$5,Participants!$G$1:$AA$1,FALSE)))))</f>
        <v/>
      </c>
      <c r="AR32" s="17" t="str">
        <f t="shared" ca="1" si="93"/>
        <v/>
      </c>
      <c r="AS32" s="47" t="str">
        <f ca="1">IF(AS$5="","",IF(OFFSET(Participants!$F$1,$H32,MATCH(AS$5,Participants!$G$1:$AA$1,FALSE))="",IF($E32="N/A","N/A",$A32),IF(AND(OFFSET(Participants!$F$1,$H32,MATCH(AS$5,Participants!$G$1:$AA$1,FALSE))="Meets",$E32="N/A"),"N/A",OFFSET(Participants!$F$1,$H32,MATCH(AS$5,Participants!$G$1:$AA$1,FALSE)))))</f>
        <v/>
      </c>
      <c r="AT32" s="17" t="str">
        <f t="shared" ca="1" si="94"/>
        <v/>
      </c>
      <c r="AU32" s="47" t="str">
        <f ca="1">IF(AU$5="","",IF(OFFSET(Participants!$F$1,$H32,MATCH(AU$5,Participants!$G$1:$AA$1,FALSE))="",IF($E32="N/A","N/A",$A32),IF(AND(OFFSET(Participants!$F$1,$H32,MATCH(AU$5,Participants!$G$1:$AA$1,FALSE))="Meets",$E32="N/A"),"N/A",OFFSET(Participants!$F$1,$H32,MATCH(AU$5,Participants!$G$1:$AA$1,FALSE)))))</f>
        <v/>
      </c>
      <c r="AV32" s="17" t="str">
        <f t="shared" ca="1" si="95"/>
        <v/>
      </c>
      <c r="AW32" s="47" t="str">
        <f ca="1">IF(AW$5="","",IF(OFFSET(Participants!$F$1,$H32,MATCH(AW$5,Participants!$G$1:$AA$1,FALSE))="",IF($E32="N/A","N/A",$A32),IF(AND(OFFSET(Participants!$F$1,$H32,MATCH(AW$5,Participants!$G$1:$AA$1,FALSE))="Meets",$E32="N/A"),"N/A",OFFSET(Participants!$F$1,$H32,MATCH(AW$5,Participants!$G$1:$AA$1,FALSE)))))</f>
        <v/>
      </c>
      <c r="AX32" s="17" t="str">
        <f t="shared" ca="1" si="96"/>
        <v/>
      </c>
      <c r="AY32" s="47" t="str">
        <f ca="1">IF(AY$5="","",IF(OFFSET(Participants!$F$1,$H32,MATCH(AY$5,Participants!$G$1:$AA$1,FALSE))="",IF($E32="N/A","N/A",$A32),IF(AND(OFFSET(Participants!$F$1,$H32,MATCH(AY$5,Participants!$G$1:$AA$1,FALSE))="Meets",$E32="N/A"),"N/A",OFFSET(Participants!$F$1,$H32,MATCH(AY$5,Participants!$G$1:$AA$1,FALSE)))))</f>
        <v/>
      </c>
      <c r="AZ32" s="17" t="str">
        <f t="shared" ca="1" si="97"/>
        <v/>
      </c>
      <c r="BA32" s="47" t="str">
        <f ca="1">IF(BA$5="","",IF(OFFSET(Participants!$F$1,$H32,MATCH(BA$5,Participants!$G$1:$AA$1,FALSE))="",IF($E32="N/A","N/A",$A32),IF(AND(OFFSET(Participants!$F$1,$H32,MATCH(BA$5,Participants!$G$1:$AA$1,FALSE))="Meets",$E32="N/A"),"N/A",OFFSET(Participants!$F$1,$H32,MATCH(BA$5,Participants!$G$1:$AA$1,FALSE)))))</f>
        <v/>
      </c>
      <c r="BB32" s="17" t="str">
        <f t="shared" ca="1" si="98"/>
        <v/>
      </c>
      <c r="BC32" s="47" t="str">
        <f ca="1">IF(BC$5="","",IF(OFFSET(Participants!$F$1,$H32,MATCH(BC$5,Participants!$G$1:$AA$1,FALSE))="",IF($E32="N/A","N/A",$A32),IF(AND(OFFSET(Participants!$F$1,$H32,MATCH(BC$5,Participants!$G$1:$AA$1,FALSE))="Meets",$E32="N/A"),"N/A",OFFSET(Participants!$F$1,$H32,MATCH(BC$5,Participants!$G$1:$AA$1,FALSE)))))</f>
        <v/>
      </c>
      <c r="BD32" s="17" t="str">
        <f t="shared" ca="1" si="99"/>
        <v/>
      </c>
      <c r="BE32" s="47" t="str">
        <f ca="1">IF(BE$5="","",IF(OFFSET(Participants!$F$1,$H32,MATCH(BE$5,Participants!$G$1:$AA$1,FALSE))="",IF($E32="N/A","N/A",$A32),IF(AND(OFFSET(Participants!$F$1,$H32,MATCH(BE$5,Participants!$G$1:$AA$1,FALSE))="Meets",$E32="N/A"),"N/A",OFFSET(Participants!$F$1,$H32,MATCH(BE$5,Participants!$G$1:$AA$1,FALSE)))))</f>
        <v/>
      </c>
      <c r="BF32" s="17" t="str">
        <f t="shared" ca="1" si="100"/>
        <v/>
      </c>
      <c r="BG32" s="47" t="str">
        <f ca="1">IF(BG$5="","",IF(OFFSET(Participants!$F$1,$H32,MATCH(BG$5,Participants!$G$1:$AA$1,FALSE))="",IF($E32="N/A","N/A",$A32),IF(AND(OFFSET(Participants!$F$1,$H32,MATCH(BG$5,Participants!$G$1:$AA$1,FALSE))="Meets",$E32="N/A"),"N/A",OFFSET(Participants!$F$1,$H32,MATCH(BG$5,Participants!$G$1:$AA$1,FALSE)))))</f>
        <v/>
      </c>
      <c r="BH32" s="17" t="str">
        <f t="shared" ca="1" si="101"/>
        <v/>
      </c>
      <c r="BI32" s="47" t="str">
        <f ca="1">IF(BI$5="","",IF(OFFSET(Participants!$F$1,$H32,MATCH(BI$5,Participants!$G$1:$AA$1,FALSE))="",IF($E32="N/A","N/A",$A32),IF(AND(OFFSET(Participants!$F$1,$H32,MATCH(BI$5,Participants!$G$1:$AA$1,FALSE))="Meets",$E32="N/A"),"N/A",OFFSET(Participants!$F$1,$H32,MATCH(BI$5,Participants!$G$1:$AA$1,FALSE)))))</f>
        <v/>
      </c>
      <c r="BJ32" s="17" t="str">
        <f t="shared" ca="1" si="102"/>
        <v/>
      </c>
      <c r="BK32" s="47" t="str">
        <f ca="1">IF(BK$5="","",IF(OFFSET(Participants!$F$1,$H32,MATCH(BK$5,Participants!$G$1:$AA$1,FALSE))="",IF($E32="N/A","N/A",$A32),IF(AND(OFFSET(Participants!$F$1,$H32,MATCH(BK$5,Participants!$G$1:$AA$1,FALSE))="Meets",$E32="N/A"),"N/A",OFFSET(Participants!$F$1,$H32,MATCH(BK$5,Participants!$G$1:$AA$1,FALSE)))))</f>
        <v/>
      </c>
      <c r="BL32" s="17" t="str">
        <f t="shared" ca="1" si="103"/>
        <v/>
      </c>
      <c r="BM32" s="47" t="str">
        <f ca="1">IF(BM$5="","",IF(OFFSET(Participants!$F$1,$H32,MATCH(BM$5,Participants!$G$1:$AA$1,FALSE))="",IF($E32="N/A","N/A",$A32),IF(AND(OFFSET(Participants!$F$1,$H32,MATCH(BM$5,Participants!$G$1:$AA$1,FALSE))="Meets",$E32="N/A"),"N/A",OFFSET(Participants!$F$1,$H32,MATCH(BM$5,Participants!$G$1:$AA$1,FALSE)))))</f>
        <v/>
      </c>
      <c r="BN32" s="17" t="str">
        <f t="shared" ca="1" si="104"/>
        <v/>
      </c>
      <c r="BO32" s="47" t="str">
        <f ca="1">IF(BO$5="","",IF(OFFSET(Participants!$F$1,$H32,MATCH(BO$5,Participants!$G$1:$AA$1,FALSE))="",IF($E32="N/A","N/A",$A32),IF(AND(OFFSET(Participants!$F$1,$H32,MATCH(BO$5,Participants!$G$1:$AA$1,FALSE))="Meets",$E32="N/A"),"N/A",OFFSET(Participants!$F$1,$H32,MATCH(BO$5,Participants!$G$1:$AA$1,FALSE)))))</f>
        <v/>
      </c>
      <c r="BP32" s="17" t="str">
        <f t="shared" ca="1" si="105"/>
        <v/>
      </c>
      <c r="BQ32" s="47" t="str">
        <f ca="1">IF(BQ$5="","",IF(OFFSET(Participants!$F$1,$H32,MATCH(BQ$5,Participants!$G$1:$AA$1,FALSE))="",IF($E32="N/A","N/A",$A32),IF(AND(OFFSET(Participants!$F$1,$H32,MATCH(BQ$5,Participants!$G$1:$AA$1,FALSE))="Meets",$E32="N/A"),"N/A",OFFSET(Participants!$F$1,$H32,MATCH(BQ$5,Participants!$G$1:$AA$1,FALSE)))))</f>
        <v/>
      </c>
      <c r="BR32" s="17" t="str">
        <f t="shared" ca="1" si="106"/>
        <v/>
      </c>
      <c r="BS32" s="47" t="str">
        <f ca="1">IF(BS$5="","",IF(OFFSET(Participants!$F$1,$H32,MATCH(BS$5,Participants!$G$1:$AA$1,FALSE))="",IF($E32="N/A","N/A",$A32),IF(AND(OFFSET(Participants!$F$1,$H32,MATCH(BS$5,Participants!$G$1:$AA$1,FALSE))="Meets",$E32="N/A"),"N/A",OFFSET(Participants!$F$1,$H32,MATCH(BS$5,Participants!$G$1:$AA$1,FALSE)))))</f>
        <v/>
      </c>
      <c r="BT32" s="17" t="str">
        <f t="shared" ca="1" si="107"/>
        <v/>
      </c>
    </row>
    <row r="33" spans="1:72" ht="36" customHeight="1" x14ac:dyDescent="0.2">
      <c r="A33" s="48" t="s">
        <v>11</v>
      </c>
      <c r="B33" s="48" t="s">
        <v>20</v>
      </c>
      <c r="C33" s="48"/>
      <c r="E33" s="64" t="str">
        <f ca="1">IF($Q$2="","",IF(OFFSET(NotApplicable!$A$1,MATCH(J33,NotApplicable!$A$2:$A$29,0),MATCH($Q$2,NotApplicable!$B$1:$G$1,0))="","",OFFSET(NotApplicable!$A$1,MATCH(J33,NotApplicable!$A$2:$A$29,0),MATCH($Q$2,NotApplicable!$B$1:$G$1,0))))</f>
        <v/>
      </c>
      <c r="F33" s="48"/>
      <c r="G33" s="48"/>
      <c r="H33" s="50">
        <f>IF(J33="","",MAX($H$9:H32)+1)</f>
        <v>25</v>
      </c>
      <c r="J33" s="28" t="s">
        <v>74</v>
      </c>
      <c r="K33" s="60">
        <f t="shared" ca="1" si="113"/>
        <v>0</v>
      </c>
      <c r="L33" s="74">
        <f t="shared" ca="1" si="113"/>
        <v>0</v>
      </c>
      <c r="M33" s="74"/>
      <c r="N33" s="74">
        <f t="shared" ca="1" si="112"/>
        <v>0</v>
      </c>
      <c r="O33" s="74"/>
      <c r="P33" s="18"/>
      <c r="Q33" s="15" t="str">
        <f t="shared" ca="1" si="110"/>
        <v/>
      </c>
      <c r="S33" s="11" t="str">
        <f ca="1">IF($Q33="","",COUNTIF($AE31:$BT31,"Q"))</f>
        <v/>
      </c>
      <c r="T33" s="2"/>
      <c r="U33" s="11" t="str">
        <f ca="1">IF($Q33="","",COUNTIF($AE31:$BT31,"X"))</f>
        <v/>
      </c>
      <c r="V33" s="2"/>
      <c r="W33" s="11" t="str">
        <f t="shared" ca="1" si="83"/>
        <v/>
      </c>
      <c r="X33" s="2"/>
      <c r="Y33" s="11" t="str">
        <f t="shared" ca="1" si="84"/>
        <v/>
      </c>
      <c r="Z33" s="2"/>
      <c r="AA33" s="11" t="str">
        <f t="shared" ca="1" si="85"/>
        <v/>
      </c>
      <c r="AB33" s="2"/>
      <c r="AC33" s="11" t="str">
        <f t="shared" ca="1" si="86"/>
        <v/>
      </c>
      <c r="AE33" s="47" t="str">
        <f ca="1">IF(AE$5="","",IF(OFFSET(Participants!$F$1,$H33,MATCH(AE$5,Participants!$G$1:$AA$1,FALSE))="",IF($E33="N/A","N/A",$A33),IF(AND(OFFSET(Participants!$F$1,$H33,MATCH(AE$5,Participants!$G$1:$AA$1,FALSE))="Meets",$E33="N/A"),"N/A",OFFSET(Participants!$F$1,$H33,MATCH(AE$5,Participants!$G$1:$AA$1,FALSE)))))</f>
        <v/>
      </c>
      <c r="AG33" s="47" t="str">
        <f ca="1">IF(AG$5="","",IF(OFFSET(Participants!$F$1,$H33,MATCH(AG$5,Participants!$G$1:$AA$1,FALSE))="",IF($E33="N/A","N/A",$A33),IF(AND(OFFSET(Participants!$F$1,$H33,MATCH(AG$5,Participants!$G$1:$AA$1,FALSE))="Meets",$E33="N/A"),"N/A",OFFSET(Participants!$F$1,$H33,MATCH(AG$5,Participants!$G$1:$AA$1,FALSE)))))</f>
        <v/>
      </c>
      <c r="AI33" s="47" t="str">
        <f ca="1">IF(AI$5="","",IF(OFFSET(Participants!$F$1,$H33,MATCH(AI$5,Participants!$G$1:$AA$1,FALSE))="",IF($E33="N/A","N/A",$A33),IF(AND(OFFSET(Participants!$F$1,$H33,MATCH(AI$5,Participants!$G$1:$AA$1,FALSE))="Meets",$E33="N/A"),"N/A",OFFSET(Participants!$F$1,$H33,MATCH(AI$5,Participants!$G$1:$AA$1,FALSE)))))</f>
        <v/>
      </c>
      <c r="AK33" s="47" t="str">
        <f ca="1">IF(AK$5="","",IF(OFFSET(Participants!$F$1,$H33,MATCH(AK$5,Participants!$G$1:$AA$1,FALSE))="",IF($E33="N/A","N/A",$A33),IF(AND(OFFSET(Participants!$F$1,$H33,MATCH(AK$5,Participants!$G$1:$AA$1,FALSE))="Meets",$E33="N/A"),"N/A",OFFSET(Participants!$F$1,$H33,MATCH(AK$5,Participants!$G$1:$AA$1,FALSE)))))</f>
        <v/>
      </c>
      <c r="AM33" s="47" t="str">
        <f ca="1">IF(AM$5="","",IF(OFFSET(Participants!$F$1,$H33,MATCH(AM$5,Participants!$G$1:$AA$1,FALSE))="",IF($E33="N/A","N/A",$A33),IF(AND(OFFSET(Participants!$F$1,$H33,MATCH(AM$5,Participants!$G$1:$AA$1,FALSE))="Meets",$E33="N/A"),"N/A",OFFSET(Participants!$F$1,$H33,MATCH(AM$5,Participants!$G$1:$AA$1,FALSE)))))</f>
        <v/>
      </c>
      <c r="AO33" s="47" t="str">
        <f ca="1">IF(AO$5="","",IF(OFFSET(Participants!$F$1,$H33,MATCH(AO$5,Participants!$G$1:$AA$1,FALSE))="",IF($E33="N/A","N/A",$A33),IF(AND(OFFSET(Participants!$F$1,$H33,MATCH(AO$5,Participants!$G$1:$AA$1,FALSE))="Meets",$E33="N/A"),"N/A",OFFSET(Participants!$F$1,$H33,MATCH(AO$5,Participants!$G$1:$AA$1,FALSE)))))</f>
        <v/>
      </c>
      <c r="AQ33" s="47" t="str">
        <f ca="1">IF(AQ$5="","",IF(OFFSET(Participants!$F$1,$H33,MATCH(AQ$5,Participants!$G$1:$AA$1,FALSE))="",IF($E33="N/A","N/A",$A33),IF(AND(OFFSET(Participants!$F$1,$H33,MATCH(AQ$5,Participants!$G$1:$AA$1,FALSE))="Meets",$E33="N/A"),"N/A",OFFSET(Participants!$F$1,$H33,MATCH(AQ$5,Participants!$G$1:$AA$1,FALSE)))))</f>
        <v/>
      </c>
      <c r="AS33" s="47" t="str">
        <f ca="1">IF(AS$5="","",IF(OFFSET(Participants!$F$1,$H33,MATCH(AS$5,Participants!$G$1:$AA$1,FALSE))="",IF($E33="N/A","N/A",$A33),IF(AND(OFFSET(Participants!$F$1,$H33,MATCH(AS$5,Participants!$G$1:$AA$1,FALSE))="Meets",$E33="N/A"),"N/A",OFFSET(Participants!$F$1,$H33,MATCH(AS$5,Participants!$G$1:$AA$1,FALSE)))))</f>
        <v/>
      </c>
      <c r="AU33" s="47" t="str">
        <f ca="1">IF(AU$5="","",IF(OFFSET(Participants!$F$1,$H33,MATCH(AU$5,Participants!$G$1:$AA$1,FALSE))="",IF($E33="N/A","N/A",$A33),IF(AND(OFFSET(Participants!$F$1,$H33,MATCH(AU$5,Participants!$G$1:$AA$1,FALSE))="Meets",$E33="N/A"),"N/A",OFFSET(Participants!$F$1,$H33,MATCH(AU$5,Participants!$G$1:$AA$1,FALSE)))))</f>
        <v/>
      </c>
      <c r="AW33" s="47" t="str">
        <f ca="1">IF(AW$5="","",IF(OFFSET(Participants!$F$1,$H33,MATCH(AW$5,Participants!$G$1:$AA$1,FALSE))="",IF($E33="N/A","N/A",$A33),IF(AND(OFFSET(Participants!$F$1,$H33,MATCH(AW$5,Participants!$G$1:$AA$1,FALSE))="Meets",$E33="N/A"),"N/A",OFFSET(Participants!$F$1,$H33,MATCH(AW$5,Participants!$G$1:$AA$1,FALSE)))))</f>
        <v/>
      </c>
      <c r="AY33" s="47" t="str">
        <f ca="1">IF(AY$5="","",IF(OFFSET(Participants!$F$1,$H33,MATCH(AY$5,Participants!$G$1:$AA$1,FALSE))="",IF($E33="N/A","N/A",$A33),IF(AND(OFFSET(Participants!$F$1,$H33,MATCH(AY$5,Participants!$G$1:$AA$1,FALSE))="Meets",$E33="N/A"),"N/A",OFFSET(Participants!$F$1,$H33,MATCH(AY$5,Participants!$G$1:$AA$1,FALSE)))))</f>
        <v/>
      </c>
      <c r="BA33" s="47" t="str">
        <f ca="1">IF(BA$5="","",IF(OFFSET(Participants!$F$1,$H33,MATCH(BA$5,Participants!$G$1:$AA$1,FALSE))="",IF($E33="N/A","N/A",$A33),IF(AND(OFFSET(Participants!$F$1,$H33,MATCH(BA$5,Participants!$G$1:$AA$1,FALSE))="Meets",$E33="N/A"),"N/A",OFFSET(Participants!$F$1,$H33,MATCH(BA$5,Participants!$G$1:$AA$1,FALSE)))))</f>
        <v/>
      </c>
      <c r="BC33" s="47" t="str">
        <f ca="1">IF(BC$5="","",IF(OFFSET(Participants!$F$1,$H33,MATCH(BC$5,Participants!$G$1:$AA$1,FALSE))="",IF($E33="N/A","N/A",$A33),IF(AND(OFFSET(Participants!$F$1,$H33,MATCH(BC$5,Participants!$G$1:$AA$1,FALSE))="Meets",$E33="N/A"),"N/A",OFFSET(Participants!$F$1,$H33,MATCH(BC$5,Participants!$G$1:$AA$1,FALSE)))))</f>
        <v/>
      </c>
      <c r="BE33" s="47" t="str">
        <f ca="1">IF(BE$5="","",IF(OFFSET(Participants!$F$1,$H33,MATCH(BE$5,Participants!$G$1:$AA$1,FALSE))="",IF($E33="N/A","N/A",$A33),IF(AND(OFFSET(Participants!$F$1,$H33,MATCH(BE$5,Participants!$G$1:$AA$1,FALSE))="Meets",$E33="N/A"),"N/A",OFFSET(Participants!$F$1,$H33,MATCH(BE$5,Participants!$G$1:$AA$1,FALSE)))))</f>
        <v/>
      </c>
      <c r="BG33" s="47" t="str">
        <f ca="1">IF(BG$5="","",IF(OFFSET(Participants!$F$1,$H33,MATCH(BG$5,Participants!$G$1:$AA$1,FALSE))="",IF($E33="N/A","N/A",$A33),IF(AND(OFFSET(Participants!$F$1,$H33,MATCH(BG$5,Participants!$G$1:$AA$1,FALSE))="Meets",$E33="N/A"),"N/A",OFFSET(Participants!$F$1,$H33,MATCH(BG$5,Participants!$G$1:$AA$1,FALSE)))))</f>
        <v/>
      </c>
      <c r="BI33" s="47" t="str">
        <f ca="1">IF(BI$5="","",IF(OFFSET(Participants!$F$1,$H33,MATCH(BI$5,Participants!$G$1:$AA$1,FALSE))="",IF($E33="N/A","N/A",$A33),IF(AND(OFFSET(Participants!$F$1,$H33,MATCH(BI$5,Participants!$G$1:$AA$1,FALSE))="Meets",$E33="N/A"),"N/A",OFFSET(Participants!$F$1,$H33,MATCH(BI$5,Participants!$G$1:$AA$1,FALSE)))))</f>
        <v/>
      </c>
      <c r="BK33" s="47" t="str">
        <f ca="1">IF(BK$5="","",IF(OFFSET(Participants!$F$1,$H33,MATCH(BK$5,Participants!$G$1:$AA$1,FALSE))="",IF($E33="N/A","N/A",$A33),IF(AND(OFFSET(Participants!$F$1,$H33,MATCH(BK$5,Participants!$G$1:$AA$1,FALSE))="Meets",$E33="N/A"),"N/A",OFFSET(Participants!$F$1,$H33,MATCH(BK$5,Participants!$G$1:$AA$1,FALSE)))))</f>
        <v/>
      </c>
      <c r="BM33" s="47" t="str">
        <f ca="1">IF(BM$5="","",IF(OFFSET(Participants!$F$1,$H33,MATCH(BM$5,Participants!$G$1:$AA$1,FALSE))="",IF($E33="N/A","N/A",$A33),IF(AND(OFFSET(Participants!$F$1,$H33,MATCH(BM$5,Participants!$G$1:$AA$1,FALSE))="Meets",$E33="N/A"),"N/A",OFFSET(Participants!$F$1,$H33,MATCH(BM$5,Participants!$G$1:$AA$1,FALSE)))))</f>
        <v/>
      </c>
      <c r="BO33" s="47" t="str">
        <f ca="1">IF(BO$5="","",IF(OFFSET(Participants!$F$1,$H33,MATCH(BO$5,Participants!$G$1:$AA$1,FALSE))="",IF($E33="N/A","N/A",$A33),IF(AND(OFFSET(Participants!$F$1,$H33,MATCH(BO$5,Participants!$G$1:$AA$1,FALSE))="Meets",$E33="N/A"),"N/A",OFFSET(Participants!$F$1,$H33,MATCH(BO$5,Participants!$G$1:$AA$1,FALSE)))))</f>
        <v/>
      </c>
      <c r="BQ33" s="47" t="str">
        <f ca="1">IF(BQ$5="","",IF(OFFSET(Participants!$F$1,$H33,MATCH(BQ$5,Participants!$G$1:$AA$1,FALSE))="",IF($E33="N/A","N/A",$A33),IF(AND(OFFSET(Participants!$F$1,$H33,MATCH(BQ$5,Participants!$G$1:$AA$1,FALSE))="Meets",$E33="N/A"),"N/A",OFFSET(Participants!$F$1,$H33,MATCH(BQ$5,Participants!$G$1:$AA$1,FALSE)))))</f>
        <v/>
      </c>
      <c r="BS33" s="47" t="str">
        <f ca="1">IF(BS$5="","",IF(OFFSET(Participants!$F$1,$H33,MATCH(BS$5,Participants!$G$1:$AA$1,FALSE))="",IF($E33="N/A","N/A",$A33),IF(AND(OFFSET(Participants!$F$1,$H33,MATCH(BS$5,Participants!$G$1:$AA$1,FALSE))="Meets",$E33="N/A"),"N/A",OFFSET(Participants!$F$1,$H33,MATCH(BS$5,Participants!$G$1:$AA$1,FALSE)))))</f>
        <v/>
      </c>
    </row>
    <row r="34" spans="1:72" s="4" customFormat="1" ht="18" customHeight="1" x14ac:dyDescent="0.2">
      <c r="E34" s="64"/>
      <c r="H34" s="50" t="str">
        <f>IF(J34="","",MAX($H$9:H33)+1)</f>
        <v/>
      </c>
      <c r="K34" s="61"/>
    </row>
    <row r="35" spans="1:72" s="4" customFormat="1" ht="27" customHeight="1" x14ac:dyDescent="0.2">
      <c r="E35" s="64"/>
      <c r="H35" s="50" t="str">
        <f>IF(J35="","",MAX($H$9:H34)+1)</f>
        <v/>
      </c>
      <c r="K35" s="44" t="s">
        <v>25</v>
      </c>
      <c r="L35" s="91">
        <v>1</v>
      </c>
      <c r="M35" s="92"/>
      <c r="N35" s="93">
        <v>0</v>
      </c>
      <c r="O35" s="94"/>
    </row>
    <row r="36" spans="1:72" s="4" customFormat="1" ht="27" customHeight="1" x14ac:dyDescent="0.2">
      <c r="E36" s="64"/>
      <c r="H36" s="50" t="str">
        <f>IF(J36="","",MAX($H$9:H35)+1)</f>
        <v/>
      </c>
      <c r="K36" s="44" t="s">
        <v>25</v>
      </c>
      <c r="L36" s="75" t="s">
        <v>11</v>
      </c>
      <c r="M36" s="76"/>
      <c r="N36" s="88" t="s">
        <v>20</v>
      </c>
      <c r="O36" s="89"/>
      <c r="P36" s="26"/>
      <c r="AF36" s="17" t="str">
        <f ca="1">IF(AE37="","",IF(AE37=$Q37,"Q","X"))</f>
        <v/>
      </c>
      <c r="AH36" s="17" t="str">
        <f t="shared" ref="AH36:AH39" ca="1" si="116">IF(AG37="","",IF(AG37=$Q37,"Q","X"))</f>
        <v/>
      </c>
      <c r="AJ36" s="17" t="str">
        <f t="shared" ref="AJ36:AJ39" ca="1" si="117">IF(AI37="","",IF(AI37=$Q37,"Q","X"))</f>
        <v/>
      </c>
      <c r="AL36" s="17" t="str">
        <f t="shared" ref="AL36:AL39" ca="1" si="118">IF(AK37="","",IF(AK37=$Q37,"Q","X"))</f>
        <v/>
      </c>
      <c r="AN36" s="17" t="str">
        <f t="shared" ref="AN36:AN39" ca="1" si="119">IF(AM37="","",IF(AM37=$Q37,"Q","X"))</f>
        <v/>
      </c>
      <c r="AP36" s="17" t="str">
        <f t="shared" ref="AP36:AP39" ca="1" si="120">IF(AO37="","",IF(AO37=$Q37,"Q","X"))</f>
        <v/>
      </c>
      <c r="AR36" s="17" t="str">
        <f t="shared" ref="AR36:AR39" ca="1" si="121">IF(AQ37="","",IF(AQ37=$Q37,"Q","X"))</f>
        <v/>
      </c>
      <c r="AT36" s="17" t="str">
        <f t="shared" ref="AT36:AT39" ca="1" si="122">IF(AS37="","",IF(AS37=$Q37,"Q","X"))</f>
        <v/>
      </c>
      <c r="AV36" s="17" t="str">
        <f t="shared" ref="AV36:AV39" ca="1" si="123">IF(AU37="","",IF(AU37=$Q37,"Q","X"))</f>
        <v/>
      </c>
      <c r="AX36" s="17" t="str">
        <f t="shared" ref="AX36:AX39" ca="1" si="124">IF(AW37="","",IF(AW37=$Q37,"Q","X"))</f>
        <v/>
      </c>
      <c r="AZ36" s="17" t="str">
        <f t="shared" ref="AZ36:AZ39" ca="1" si="125">IF(AY37="","",IF(AY37=$Q37,"Q","X"))</f>
        <v/>
      </c>
      <c r="BB36" s="17" t="str">
        <f t="shared" ref="BB36:BB39" ca="1" si="126">IF(BA37="","",IF(BA37=$Q37,"Q","X"))</f>
        <v/>
      </c>
      <c r="BD36" s="17" t="str">
        <f t="shared" ref="BD36:BD39" ca="1" si="127">IF(BC37="","",IF(BC37=$Q37,"Q","X"))</f>
        <v/>
      </c>
      <c r="BF36" s="17" t="str">
        <f t="shared" ref="BF36:BF39" ca="1" si="128">IF(BE37="","",IF(BE37=$Q37,"Q","X"))</f>
        <v/>
      </c>
      <c r="BH36" s="17" t="str">
        <f t="shared" ref="BH36:BH39" ca="1" si="129">IF(BG37="","",IF(BG37=$Q37,"Q","X"))</f>
        <v/>
      </c>
      <c r="BJ36" s="17" t="str">
        <f t="shared" ref="BJ36:BJ39" ca="1" si="130">IF(BI37="","",IF(BI37=$Q37,"Q","X"))</f>
        <v/>
      </c>
      <c r="BL36" s="17" t="str">
        <f t="shared" ref="BL36:BL39" ca="1" si="131">IF(BK37="","",IF(BK37=$Q37,"Q","X"))</f>
        <v/>
      </c>
      <c r="BN36" s="17" t="str">
        <f t="shared" ref="BN36:BN39" ca="1" si="132">IF(BM37="","",IF(BM37=$Q37,"Q","X"))</f>
        <v/>
      </c>
      <c r="BP36" s="17" t="str">
        <f t="shared" ref="BP36:BP39" ca="1" si="133">IF(BO37="","",IF(BO37=$Q37,"Q","X"))</f>
        <v/>
      </c>
      <c r="BR36" s="17" t="str">
        <f t="shared" ref="BR36:BR39" ca="1" si="134">IF(BQ37="","",IF(BQ37=$Q37,"Q","X"))</f>
        <v/>
      </c>
      <c r="BT36" s="17" t="str">
        <f t="shared" ref="BT36:BT39" ca="1" si="135">IF(BS37="","",IF(BS37=$Q37,"Q","X"))</f>
        <v/>
      </c>
    </row>
    <row r="37" spans="1:72" ht="36" customHeight="1" x14ac:dyDescent="0.2">
      <c r="A37" s="49">
        <v>1</v>
      </c>
      <c r="B37" s="49">
        <v>0</v>
      </c>
      <c r="C37" s="48" t="s">
        <v>25</v>
      </c>
      <c r="E37" s="64" t="str">
        <f ca="1">IF($Q$2="","",IF(OFFSET(NotApplicable!$A$1,MATCH(J37,NotApplicable!$A$2:$A$29,0),MATCH($Q$2,NotApplicable!$B$1:$G$1,0))="","",OFFSET(NotApplicable!$A$1,MATCH(J37,NotApplicable!$A$2:$A$29,0),MATCH($Q$2,NotApplicable!$B$1:$G$1,0))))</f>
        <v/>
      </c>
      <c r="F37" s="48">
        <f ca="1">IF(OR(Q37="",Q37="N/A"),0,Q37*G37)</f>
        <v>0</v>
      </c>
      <c r="G37" s="48">
        <f ca="1">IF(Q37="N/A",0,20)</f>
        <v>20</v>
      </c>
      <c r="H37" s="50">
        <f>IF(J37="","",MAX($H$9:H36)+1)</f>
        <v>26</v>
      </c>
      <c r="J37" s="24" t="s">
        <v>63</v>
      </c>
      <c r="K37" s="59">
        <f ca="1">COUNTIF($AE37:$BT37,K$35)</f>
        <v>0</v>
      </c>
      <c r="L37" s="74">
        <f ca="1">COUNTIF($AE37:$BT37,L$35)</f>
        <v>0</v>
      </c>
      <c r="M37" s="74"/>
      <c r="N37" s="74">
        <f ca="1">COUNTIF($AE37:$BT37,N$35)</f>
        <v>0</v>
      </c>
      <c r="O37" s="74"/>
      <c r="P37" s="18"/>
      <c r="Q37" s="47" t="str">
        <f ca="1">IF(SUM(K37:O37)=0,"",IF(E37="N/A","N/A",IF(K37+L37=0,$N$35,IF(L37+N37=0,$K$35,IF(K37+N37=0,$L$35,"")))))</f>
        <v/>
      </c>
      <c r="S37" s="11" t="str">
        <f t="shared" ca="1" si="81"/>
        <v/>
      </c>
      <c r="T37" s="2"/>
      <c r="U37" s="11" t="str">
        <f t="shared" ca="1" si="82"/>
        <v/>
      </c>
      <c r="V37" s="2"/>
      <c r="W37" s="11" t="str">
        <f t="shared" ca="1" si="83"/>
        <v/>
      </c>
      <c r="X37" s="2"/>
      <c r="Y37" s="11" t="str">
        <f t="shared" ca="1" si="84"/>
        <v/>
      </c>
      <c r="Z37" s="2"/>
      <c r="AA37" s="11" t="str">
        <f t="shared" ca="1" si="85"/>
        <v/>
      </c>
      <c r="AB37" s="2"/>
      <c r="AC37" s="11" t="str">
        <f t="shared" ca="1" si="86"/>
        <v/>
      </c>
      <c r="AE37" s="47" t="str">
        <f ca="1">IF(AE$5="","",IF(OFFSET(Participants!$F$1,$H37,MATCH(AE$5,Participants!$G$1:$AA$1,FALSE))="",IF($E37="N/A","N/A",$A37),IF(AND(OFFSET(Participants!$F$1,$H37,MATCH(AE$5,Participants!$G$1:$AA$1,FALSE))="Meets",$E37="N/A"),"N/A",OFFSET(Participants!$F$1,$H37,MATCH(AE$5,Participants!$G$1:$AA$1,FALSE)))))</f>
        <v/>
      </c>
      <c r="AF37" s="17" t="str">
        <f t="shared" ref="AF37" ca="1" si="136">IF(AE38="","",IF(AE38=$Q38,"Q","X"))</f>
        <v/>
      </c>
      <c r="AG37" s="47" t="str">
        <f ca="1">IF(AG$5="","",IF(OFFSET(Participants!$F$1,$H37,MATCH(AG$5,Participants!$G$1:$AA$1,FALSE))="",IF($E37="N/A","N/A",$A37),IF(AND(OFFSET(Participants!$F$1,$H37,MATCH(AG$5,Participants!$G$1:$AA$1,FALSE))="Meets",$E37="N/A"),"N/A",OFFSET(Participants!$F$1,$H37,MATCH(AG$5,Participants!$G$1:$AA$1,FALSE)))))</f>
        <v/>
      </c>
      <c r="AH37" s="17" t="str">
        <f t="shared" ca="1" si="116"/>
        <v/>
      </c>
      <c r="AI37" s="47" t="str">
        <f ca="1">IF(AI$5="","",IF(OFFSET(Participants!$F$1,$H37,MATCH(AI$5,Participants!$G$1:$AA$1,FALSE))="",IF($E37="N/A","N/A",$A37),IF(AND(OFFSET(Participants!$F$1,$H37,MATCH(AI$5,Participants!$G$1:$AA$1,FALSE))="Meets",$E37="N/A"),"N/A",OFFSET(Participants!$F$1,$H37,MATCH(AI$5,Participants!$G$1:$AA$1,FALSE)))))</f>
        <v/>
      </c>
      <c r="AJ37" s="17" t="str">
        <f t="shared" ca="1" si="117"/>
        <v/>
      </c>
      <c r="AK37" s="47" t="str">
        <f ca="1">IF(AK$5="","",IF(OFFSET(Participants!$F$1,$H37,MATCH(AK$5,Participants!$G$1:$AA$1,FALSE))="",IF($E37="N/A","N/A",$A37),IF(AND(OFFSET(Participants!$F$1,$H37,MATCH(AK$5,Participants!$G$1:$AA$1,FALSE))="Meets",$E37="N/A"),"N/A",OFFSET(Participants!$F$1,$H37,MATCH(AK$5,Participants!$G$1:$AA$1,FALSE)))))</f>
        <v/>
      </c>
      <c r="AL37" s="17" t="str">
        <f t="shared" ca="1" si="118"/>
        <v/>
      </c>
      <c r="AM37" s="47" t="str">
        <f ca="1">IF(AM$5="","",IF(OFFSET(Participants!$F$1,$H37,MATCH(AM$5,Participants!$G$1:$AA$1,FALSE))="",IF($E37="N/A","N/A",$A37),IF(AND(OFFSET(Participants!$F$1,$H37,MATCH(AM$5,Participants!$G$1:$AA$1,FALSE))="Meets",$E37="N/A"),"N/A",OFFSET(Participants!$F$1,$H37,MATCH(AM$5,Participants!$G$1:$AA$1,FALSE)))))</f>
        <v/>
      </c>
      <c r="AN37" s="17" t="str">
        <f t="shared" ca="1" si="119"/>
        <v/>
      </c>
      <c r="AO37" s="47" t="str">
        <f ca="1">IF(AO$5="","",IF(OFFSET(Participants!$F$1,$H37,MATCH(AO$5,Participants!$G$1:$AA$1,FALSE))="",IF($E37="N/A","N/A",$A37),IF(AND(OFFSET(Participants!$F$1,$H37,MATCH(AO$5,Participants!$G$1:$AA$1,FALSE))="Meets",$E37="N/A"),"N/A",OFFSET(Participants!$F$1,$H37,MATCH(AO$5,Participants!$G$1:$AA$1,FALSE)))))</f>
        <v/>
      </c>
      <c r="AP37" s="17" t="str">
        <f t="shared" ca="1" si="120"/>
        <v/>
      </c>
      <c r="AQ37" s="47" t="str">
        <f ca="1">IF(AQ$5="","",IF(OFFSET(Participants!$F$1,$H37,MATCH(AQ$5,Participants!$G$1:$AA$1,FALSE))="",IF($E37="N/A","N/A",$A37),IF(AND(OFFSET(Participants!$F$1,$H37,MATCH(AQ$5,Participants!$G$1:$AA$1,FALSE))="Meets",$E37="N/A"),"N/A",OFFSET(Participants!$F$1,$H37,MATCH(AQ$5,Participants!$G$1:$AA$1,FALSE)))))</f>
        <v/>
      </c>
      <c r="AR37" s="17" t="str">
        <f t="shared" ca="1" si="121"/>
        <v/>
      </c>
      <c r="AS37" s="47" t="str">
        <f ca="1">IF(AS$5="","",IF(OFFSET(Participants!$F$1,$H37,MATCH(AS$5,Participants!$G$1:$AA$1,FALSE))="",IF($E37="N/A","N/A",$A37),IF(AND(OFFSET(Participants!$F$1,$H37,MATCH(AS$5,Participants!$G$1:$AA$1,FALSE))="Meets",$E37="N/A"),"N/A",OFFSET(Participants!$F$1,$H37,MATCH(AS$5,Participants!$G$1:$AA$1,FALSE)))))</f>
        <v/>
      </c>
      <c r="AT37" s="17" t="str">
        <f t="shared" ca="1" si="122"/>
        <v/>
      </c>
      <c r="AU37" s="47" t="str">
        <f ca="1">IF(AU$5="","",IF(OFFSET(Participants!$F$1,$H37,MATCH(AU$5,Participants!$G$1:$AA$1,FALSE))="",IF($E37="N/A","N/A",$A37),IF(AND(OFFSET(Participants!$F$1,$H37,MATCH(AU$5,Participants!$G$1:$AA$1,FALSE))="Meets",$E37="N/A"),"N/A",OFFSET(Participants!$F$1,$H37,MATCH(AU$5,Participants!$G$1:$AA$1,FALSE)))))</f>
        <v/>
      </c>
      <c r="AV37" s="17" t="str">
        <f t="shared" ca="1" si="123"/>
        <v/>
      </c>
      <c r="AW37" s="47" t="str">
        <f ca="1">IF(AW$5="","",IF(OFFSET(Participants!$F$1,$H37,MATCH(AW$5,Participants!$G$1:$AA$1,FALSE))="",IF($E37="N/A","N/A",$A37),IF(AND(OFFSET(Participants!$F$1,$H37,MATCH(AW$5,Participants!$G$1:$AA$1,FALSE))="Meets",$E37="N/A"),"N/A",OFFSET(Participants!$F$1,$H37,MATCH(AW$5,Participants!$G$1:$AA$1,FALSE)))))</f>
        <v/>
      </c>
      <c r="AX37" s="17" t="str">
        <f t="shared" ca="1" si="124"/>
        <v/>
      </c>
      <c r="AY37" s="47" t="str">
        <f ca="1">IF(AY$5="","",IF(OFFSET(Participants!$F$1,$H37,MATCH(AY$5,Participants!$G$1:$AA$1,FALSE))="",IF($E37="N/A","N/A",$A37),IF(AND(OFFSET(Participants!$F$1,$H37,MATCH(AY$5,Participants!$G$1:$AA$1,FALSE))="Meets",$E37="N/A"),"N/A",OFFSET(Participants!$F$1,$H37,MATCH(AY$5,Participants!$G$1:$AA$1,FALSE)))))</f>
        <v/>
      </c>
      <c r="AZ37" s="17" t="str">
        <f t="shared" ca="1" si="125"/>
        <v/>
      </c>
      <c r="BA37" s="47" t="str">
        <f ca="1">IF(BA$5="","",IF(OFFSET(Participants!$F$1,$H37,MATCH(BA$5,Participants!$G$1:$AA$1,FALSE))="",IF($E37="N/A","N/A",$A37),IF(AND(OFFSET(Participants!$F$1,$H37,MATCH(BA$5,Participants!$G$1:$AA$1,FALSE))="Meets",$E37="N/A"),"N/A",OFFSET(Participants!$F$1,$H37,MATCH(BA$5,Participants!$G$1:$AA$1,FALSE)))))</f>
        <v/>
      </c>
      <c r="BB37" s="17" t="str">
        <f t="shared" ca="1" si="126"/>
        <v/>
      </c>
      <c r="BC37" s="47" t="str">
        <f ca="1">IF(BC$5="","",IF(OFFSET(Participants!$F$1,$H37,MATCH(BC$5,Participants!$G$1:$AA$1,FALSE))="",IF($E37="N/A","N/A",$A37),IF(AND(OFFSET(Participants!$F$1,$H37,MATCH(BC$5,Participants!$G$1:$AA$1,FALSE))="Meets",$E37="N/A"),"N/A",OFFSET(Participants!$F$1,$H37,MATCH(BC$5,Participants!$G$1:$AA$1,FALSE)))))</f>
        <v/>
      </c>
      <c r="BD37" s="17" t="str">
        <f t="shared" ca="1" si="127"/>
        <v/>
      </c>
      <c r="BE37" s="47" t="str">
        <f ca="1">IF(BE$5="","",IF(OFFSET(Participants!$F$1,$H37,MATCH(BE$5,Participants!$G$1:$AA$1,FALSE))="",IF($E37="N/A","N/A",$A37),IF(AND(OFFSET(Participants!$F$1,$H37,MATCH(BE$5,Participants!$G$1:$AA$1,FALSE))="Meets",$E37="N/A"),"N/A",OFFSET(Participants!$F$1,$H37,MATCH(BE$5,Participants!$G$1:$AA$1,FALSE)))))</f>
        <v/>
      </c>
      <c r="BF37" s="17" t="str">
        <f t="shared" ca="1" si="128"/>
        <v/>
      </c>
      <c r="BG37" s="47" t="str">
        <f ca="1">IF(BG$5="","",IF(OFFSET(Participants!$F$1,$H37,MATCH(BG$5,Participants!$G$1:$AA$1,FALSE))="",IF($E37="N/A","N/A",$A37),IF(AND(OFFSET(Participants!$F$1,$H37,MATCH(BG$5,Participants!$G$1:$AA$1,FALSE))="Meets",$E37="N/A"),"N/A",OFFSET(Participants!$F$1,$H37,MATCH(BG$5,Participants!$G$1:$AA$1,FALSE)))))</f>
        <v/>
      </c>
      <c r="BH37" s="17" t="str">
        <f t="shared" ca="1" si="129"/>
        <v/>
      </c>
      <c r="BI37" s="47" t="str">
        <f ca="1">IF(BI$5="","",IF(OFFSET(Participants!$F$1,$H37,MATCH(BI$5,Participants!$G$1:$AA$1,FALSE))="",IF($E37="N/A","N/A",$A37),IF(AND(OFFSET(Participants!$F$1,$H37,MATCH(BI$5,Participants!$G$1:$AA$1,FALSE))="Meets",$E37="N/A"),"N/A",OFFSET(Participants!$F$1,$H37,MATCH(BI$5,Participants!$G$1:$AA$1,FALSE)))))</f>
        <v/>
      </c>
      <c r="BJ37" s="17" t="str">
        <f t="shared" ca="1" si="130"/>
        <v/>
      </c>
      <c r="BK37" s="47" t="str">
        <f ca="1">IF(BK$5="","",IF(OFFSET(Participants!$F$1,$H37,MATCH(BK$5,Participants!$G$1:$AA$1,FALSE))="",IF($E37="N/A","N/A",$A37),IF(AND(OFFSET(Participants!$F$1,$H37,MATCH(BK$5,Participants!$G$1:$AA$1,FALSE))="Meets",$E37="N/A"),"N/A",OFFSET(Participants!$F$1,$H37,MATCH(BK$5,Participants!$G$1:$AA$1,FALSE)))))</f>
        <v/>
      </c>
      <c r="BL37" s="17" t="str">
        <f t="shared" ca="1" si="131"/>
        <v/>
      </c>
      <c r="BM37" s="47" t="str">
        <f ca="1">IF(BM$5="","",IF(OFFSET(Participants!$F$1,$H37,MATCH(BM$5,Participants!$G$1:$AA$1,FALSE))="",IF($E37="N/A","N/A",$A37),IF(AND(OFFSET(Participants!$F$1,$H37,MATCH(BM$5,Participants!$G$1:$AA$1,FALSE))="Meets",$E37="N/A"),"N/A",OFFSET(Participants!$F$1,$H37,MATCH(BM$5,Participants!$G$1:$AA$1,FALSE)))))</f>
        <v/>
      </c>
      <c r="BN37" s="17" t="str">
        <f t="shared" ca="1" si="132"/>
        <v/>
      </c>
      <c r="BO37" s="47" t="str">
        <f ca="1">IF(BO$5="","",IF(OFFSET(Participants!$F$1,$H37,MATCH(BO$5,Participants!$G$1:$AA$1,FALSE))="",IF($E37="N/A","N/A",$A37),IF(AND(OFFSET(Participants!$F$1,$H37,MATCH(BO$5,Participants!$G$1:$AA$1,FALSE))="Meets",$E37="N/A"),"N/A",OFFSET(Participants!$F$1,$H37,MATCH(BO$5,Participants!$G$1:$AA$1,FALSE)))))</f>
        <v/>
      </c>
      <c r="BP37" s="17" t="str">
        <f t="shared" ca="1" si="133"/>
        <v/>
      </c>
      <c r="BQ37" s="47" t="str">
        <f ca="1">IF(BQ$5="","",IF(OFFSET(Participants!$F$1,$H37,MATCH(BQ$5,Participants!$G$1:$AA$1,FALSE))="",IF($E37="N/A","N/A",$A37),IF(AND(OFFSET(Participants!$F$1,$H37,MATCH(BQ$5,Participants!$G$1:$AA$1,FALSE))="Meets",$E37="N/A"),"N/A",OFFSET(Participants!$F$1,$H37,MATCH(BQ$5,Participants!$G$1:$AA$1,FALSE)))))</f>
        <v/>
      </c>
      <c r="BR37" s="17" t="str">
        <f t="shared" ca="1" si="134"/>
        <v/>
      </c>
      <c r="BS37" s="47" t="str">
        <f ca="1">IF(BS$5="","",IF(OFFSET(Participants!$F$1,$H37,MATCH(BS$5,Participants!$G$1:$AA$1,FALSE))="",IF($E37="N/A","N/A",$A37),IF(AND(OFFSET(Participants!$F$1,$H37,MATCH(BS$5,Participants!$G$1:$AA$1,FALSE))="Meets",$E37="N/A"),"N/A",OFFSET(Participants!$F$1,$H37,MATCH(BS$5,Participants!$G$1:$AA$1,FALSE)))))</f>
        <v/>
      </c>
      <c r="BT37" s="17" t="str">
        <f t="shared" ca="1" si="135"/>
        <v/>
      </c>
    </row>
    <row r="38" spans="1:72" ht="36" customHeight="1" x14ac:dyDescent="0.2">
      <c r="A38" s="48" t="s">
        <v>11</v>
      </c>
      <c r="B38" s="48" t="s">
        <v>20</v>
      </c>
      <c r="C38" s="48" t="s">
        <v>25</v>
      </c>
      <c r="E38" s="64" t="str">
        <f ca="1">IF($Q$2="","",IF(OFFSET(NotApplicable!$A$1,MATCH(J38,NotApplicable!$A$2:$A$29,0),MATCH($Q$2,NotApplicable!$B$1:$G$1,0))="","",OFFSET(NotApplicable!$A$1,MATCH(J38,NotApplicable!$A$2:$A$29,0),MATCH($Q$2,NotApplicable!$B$1:$G$1,0))))</f>
        <v/>
      </c>
      <c r="H38" s="50">
        <f>IF(J38="","",MAX($H$9:H37)+1)</f>
        <v>27</v>
      </c>
      <c r="J38" s="28" t="s">
        <v>64</v>
      </c>
      <c r="K38" s="59">
        <f ca="1">COUNTIF($AE38:$BT38,K$36)</f>
        <v>0</v>
      </c>
      <c r="L38" s="74">
        <f ca="1">COUNTIF($AE38:$BT38,L$36)</f>
        <v>0</v>
      </c>
      <c r="M38" s="74"/>
      <c r="N38" s="74">
        <f ca="1">COUNTIF($AE38:$BT38,N$36)</f>
        <v>0</v>
      </c>
      <c r="O38" s="74"/>
      <c r="P38" s="18"/>
      <c r="Q38" s="15" t="str">
        <f t="shared" ref="Q38:Q39" ca="1" si="137">IF(K38+L38+N38=0,"",IF(E38="N/A","N/A",IF(K38+N38=0,$L$7,IF(L38+N38=0,$K$7,IF(K38+L38=0,$N$7,"")))))</f>
        <v/>
      </c>
      <c r="R38" s="2"/>
      <c r="S38" s="11" t="str">
        <f t="shared" ca="1" si="81"/>
        <v/>
      </c>
      <c r="T38" s="2"/>
      <c r="U38" s="11" t="str">
        <f t="shared" ca="1" si="82"/>
        <v/>
      </c>
      <c r="V38" s="2"/>
      <c r="W38" s="11" t="str">
        <f t="shared" ca="1" si="83"/>
        <v/>
      </c>
      <c r="X38" s="2"/>
      <c r="Y38" s="11" t="str">
        <f t="shared" ca="1" si="84"/>
        <v/>
      </c>
      <c r="Z38" s="2"/>
      <c r="AA38" s="11" t="str">
        <f t="shared" ca="1" si="85"/>
        <v/>
      </c>
      <c r="AB38" s="2"/>
      <c r="AC38" s="11" t="str">
        <f t="shared" ca="1" si="86"/>
        <v/>
      </c>
      <c r="AD38" s="2"/>
      <c r="AE38" s="47" t="str">
        <f ca="1">IF(AE$5="","",IF(OFFSET(Participants!$F$1,$H38,MATCH(AE$5,Participants!$G$1:$AA$1,FALSE))="",IF($I38&lt;&gt;"",$I38,$A38),IF(AND(OFFSET(Participants!$F$1,$H38,MATCH(AE$5,Participants!$G$1:$AA$1,FALSE))="Meets",$I38="N/A"),"N/A",OFFSET(Participants!$F$1,$H38,MATCH(AE$5,Participants!$G$1:$AA$1,FALSE)))))</f>
        <v/>
      </c>
      <c r="AF38" s="17" t="str">
        <f t="shared" ref="AF38" ca="1" si="138">IF(AE39="","",IF(AE39=$Q39,"Q","X"))</f>
        <v/>
      </c>
      <c r="AG38" s="47" t="str">
        <f ca="1">IF(AG$5="","",IF(OFFSET(Participants!$F$1,$H38,MATCH(AG$5,Participants!$G$1:$AA$1,FALSE))="",IF($I38&lt;&gt;"",$I38,$A38),IF(AND(OFFSET(Participants!$F$1,$H38,MATCH(AG$5,Participants!$G$1:$AA$1,FALSE))="Meets",$I38="N/A"),"N/A",OFFSET(Participants!$F$1,$H38,MATCH(AG$5,Participants!$G$1:$AA$1,FALSE)))))</f>
        <v/>
      </c>
      <c r="AH38" s="17" t="str">
        <f t="shared" ca="1" si="116"/>
        <v/>
      </c>
      <c r="AI38" s="47" t="str">
        <f ca="1">IF(AI$5="","",IF(OFFSET(Participants!$F$1,$H38,MATCH(AI$5,Participants!$G$1:$AA$1,FALSE))="",IF($I38&lt;&gt;"",$I38,$A38),IF(AND(OFFSET(Participants!$F$1,$H38,MATCH(AI$5,Participants!$G$1:$AA$1,FALSE))="Meets",$I38="N/A"),"N/A",OFFSET(Participants!$F$1,$H38,MATCH(AI$5,Participants!$G$1:$AA$1,FALSE)))))</f>
        <v/>
      </c>
      <c r="AJ38" s="17" t="str">
        <f t="shared" ca="1" si="117"/>
        <v/>
      </c>
      <c r="AK38" s="47" t="str">
        <f ca="1">IF(AK$5="","",IF(OFFSET(Participants!$F$1,$H38,MATCH(AK$5,Participants!$G$1:$AA$1,FALSE))="",IF($I38&lt;&gt;"",$I38,$A38),IF(AND(OFFSET(Participants!$F$1,$H38,MATCH(AK$5,Participants!$G$1:$AA$1,FALSE))="Meets",$I38="N/A"),"N/A",OFFSET(Participants!$F$1,$H38,MATCH(AK$5,Participants!$G$1:$AA$1,FALSE)))))</f>
        <v/>
      </c>
      <c r="AL38" s="17" t="str">
        <f t="shared" ca="1" si="118"/>
        <v/>
      </c>
      <c r="AM38" s="47" t="str">
        <f ca="1">IF(AM$5="","",IF(OFFSET(Participants!$F$1,$H38,MATCH(AM$5,Participants!$G$1:$AA$1,FALSE))="",IF($I38&lt;&gt;"",$I38,$A38),IF(AND(OFFSET(Participants!$F$1,$H38,MATCH(AM$5,Participants!$G$1:$AA$1,FALSE))="Meets",$I38="N/A"),"N/A",OFFSET(Participants!$F$1,$H38,MATCH(AM$5,Participants!$G$1:$AA$1,FALSE)))))</f>
        <v/>
      </c>
      <c r="AN38" s="17" t="str">
        <f t="shared" ca="1" si="119"/>
        <v/>
      </c>
      <c r="AO38" s="47" t="str">
        <f ca="1">IF(AO$5="","",IF(OFFSET(Participants!$F$1,$H38,MATCH(AO$5,Participants!$G$1:$AA$1,FALSE))="",IF($I38&lt;&gt;"",$I38,$A38),IF(AND(OFFSET(Participants!$F$1,$H38,MATCH(AO$5,Participants!$G$1:$AA$1,FALSE))="Meets",$I38="N/A"),"N/A",OFFSET(Participants!$F$1,$H38,MATCH(AO$5,Participants!$G$1:$AA$1,FALSE)))))</f>
        <v/>
      </c>
      <c r="AP38" s="17" t="str">
        <f t="shared" ca="1" si="120"/>
        <v/>
      </c>
      <c r="AQ38" s="47" t="str">
        <f ca="1">IF(AQ$5="","",IF(OFFSET(Participants!$F$1,$H38,MATCH(AQ$5,Participants!$G$1:$AA$1,FALSE))="",IF($I38&lt;&gt;"",$I38,$A38),IF(AND(OFFSET(Participants!$F$1,$H38,MATCH(AQ$5,Participants!$G$1:$AA$1,FALSE))="Meets",$I38="N/A"),"N/A",OFFSET(Participants!$F$1,$H38,MATCH(AQ$5,Participants!$G$1:$AA$1,FALSE)))))</f>
        <v/>
      </c>
      <c r="AR38" s="17" t="str">
        <f t="shared" ca="1" si="121"/>
        <v/>
      </c>
      <c r="AS38" s="47" t="str">
        <f ca="1">IF(AS$5="","",IF(OFFSET(Participants!$F$1,$H38,MATCH(AS$5,Participants!$G$1:$AA$1,FALSE))="",IF($I38&lt;&gt;"",$I38,$A38),IF(AND(OFFSET(Participants!$F$1,$H38,MATCH(AS$5,Participants!$G$1:$AA$1,FALSE))="Meets",$I38="N/A"),"N/A",OFFSET(Participants!$F$1,$H38,MATCH(AS$5,Participants!$G$1:$AA$1,FALSE)))))</f>
        <v/>
      </c>
      <c r="AT38" s="17" t="str">
        <f t="shared" ca="1" si="122"/>
        <v/>
      </c>
      <c r="AU38" s="47" t="str">
        <f ca="1">IF(AU$5="","",IF(OFFSET(Participants!$F$1,$H38,MATCH(AU$5,Participants!$G$1:$AA$1,FALSE))="",IF($I38&lt;&gt;"",$I38,$A38),IF(AND(OFFSET(Participants!$F$1,$H38,MATCH(AU$5,Participants!$G$1:$AA$1,FALSE))="Meets",$I38="N/A"),"N/A",OFFSET(Participants!$F$1,$H38,MATCH(AU$5,Participants!$G$1:$AA$1,FALSE)))))</f>
        <v/>
      </c>
      <c r="AV38" s="17" t="str">
        <f t="shared" ca="1" si="123"/>
        <v/>
      </c>
      <c r="AW38" s="47" t="str">
        <f ca="1">IF(AW$5="","",IF(OFFSET(Participants!$F$1,$H38,MATCH(AW$5,Participants!$G$1:$AA$1,FALSE))="",IF($I38&lt;&gt;"",$I38,$A38),IF(AND(OFFSET(Participants!$F$1,$H38,MATCH(AW$5,Participants!$G$1:$AA$1,FALSE))="Meets",$I38="N/A"),"N/A",OFFSET(Participants!$F$1,$H38,MATCH(AW$5,Participants!$G$1:$AA$1,FALSE)))))</f>
        <v/>
      </c>
      <c r="AX38" s="17" t="str">
        <f t="shared" ca="1" si="124"/>
        <v/>
      </c>
      <c r="AY38" s="47" t="str">
        <f ca="1">IF(AY$5="","",IF(OFFSET(Participants!$F$1,$H38,MATCH(AY$5,Participants!$G$1:$AA$1,FALSE))="",IF($I38&lt;&gt;"",$I38,$A38),IF(AND(OFFSET(Participants!$F$1,$H38,MATCH(AY$5,Participants!$G$1:$AA$1,FALSE))="Meets",$I38="N/A"),"N/A",OFFSET(Participants!$F$1,$H38,MATCH(AY$5,Participants!$G$1:$AA$1,FALSE)))))</f>
        <v/>
      </c>
      <c r="AZ38" s="17" t="str">
        <f t="shared" ca="1" si="125"/>
        <v/>
      </c>
      <c r="BA38" s="47" t="str">
        <f ca="1">IF(BA$5="","",IF(OFFSET(Participants!$F$1,$H38,MATCH(BA$5,Participants!$G$1:$AA$1,FALSE))="",IF($I38&lt;&gt;"",$I38,$A38),IF(AND(OFFSET(Participants!$F$1,$H38,MATCH(BA$5,Participants!$G$1:$AA$1,FALSE))="Meets",$I38="N/A"),"N/A",OFFSET(Participants!$F$1,$H38,MATCH(BA$5,Participants!$G$1:$AA$1,FALSE)))))</f>
        <v/>
      </c>
      <c r="BB38" s="17" t="str">
        <f t="shared" ca="1" si="126"/>
        <v/>
      </c>
      <c r="BC38" s="47" t="str">
        <f ca="1">IF(BC$5="","",IF(OFFSET(Participants!$F$1,$H38,MATCH(BC$5,Participants!$G$1:$AA$1,FALSE))="",IF($I38&lt;&gt;"",$I38,$A38),IF(AND(OFFSET(Participants!$F$1,$H38,MATCH(BC$5,Participants!$G$1:$AA$1,FALSE))="Meets",$I38="N/A"),"N/A",OFFSET(Participants!$F$1,$H38,MATCH(BC$5,Participants!$G$1:$AA$1,FALSE)))))</f>
        <v/>
      </c>
      <c r="BD38" s="17" t="str">
        <f t="shared" ca="1" si="127"/>
        <v/>
      </c>
      <c r="BE38" s="47" t="str">
        <f ca="1">IF(BE$5="","",IF(OFFSET(Participants!$F$1,$H38,MATCH(BE$5,Participants!$G$1:$AA$1,FALSE))="",IF($I38&lt;&gt;"",$I38,$A38),IF(AND(OFFSET(Participants!$F$1,$H38,MATCH(BE$5,Participants!$G$1:$AA$1,FALSE))="Meets",$I38="N/A"),"N/A",OFFSET(Participants!$F$1,$H38,MATCH(BE$5,Participants!$G$1:$AA$1,FALSE)))))</f>
        <v/>
      </c>
      <c r="BF38" s="17" t="str">
        <f t="shared" ca="1" si="128"/>
        <v/>
      </c>
      <c r="BG38" s="47" t="str">
        <f ca="1">IF(BG$5="","",IF(OFFSET(Participants!$F$1,$H38,MATCH(BG$5,Participants!$G$1:$AA$1,FALSE))="",IF($I38&lt;&gt;"",$I38,$A38),IF(AND(OFFSET(Participants!$F$1,$H38,MATCH(BG$5,Participants!$G$1:$AA$1,FALSE))="Meets",$I38="N/A"),"N/A",OFFSET(Participants!$F$1,$H38,MATCH(BG$5,Participants!$G$1:$AA$1,FALSE)))))</f>
        <v/>
      </c>
      <c r="BH38" s="17" t="str">
        <f t="shared" ca="1" si="129"/>
        <v/>
      </c>
      <c r="BI38" s="47" t="str">
        <f ca="1">IF(BI$5="","",IF(OFFSET(Participants!$F$1,$H38,MATCH(BI$5,Participants!$G$1:$AA$1,FALSE))="",IF($I38&lt;&gt;"",$I38,$A38),IF(AND(OFFSET(Participants!$F$1,$H38,MATCH(BI$5,Participants!$G$1:$AA$1,FALSE))="Meets",$I38="N/A"),"N/A",OFFSET(Participants!$F$1,$H38,MATCH(BI$5,Participants!$G$1:$AA$1,FALSE)))))</f>
        <v/>
      </c>
      <c r="BJ38" s="17" t="str">
        <f t="shared" ca="1" si="130"/>
        <v/>
      </c>
      <c r="BK38" s="47" t="str">
        <f ca="1">IF(BK$5="","",IF(OFFSET(Participants!$F$1,$H38,MATCH(BK$5,Participants!$G$1:$AA$1,FALSE))="",IF($I38&lt;&gt;"",$I38,$A38),IF(AND(OFFSET(Participants!$F$1,$H38,MATCH(BK$5,Participants!$G$1:$AA$1,FALSE))="Meets",$I38="N/A"),"N/A",OFFSET(Participants!$F$1,$H38,MATCH(BK$5,Participants!$G$1:$AA$1,FALSE)))))</f>
        <v/>
      </c>
      <c r="BL38" s="17" t="str">
        <f t="shared" ca="1" si="131"/>
        <v/>
      </c>
      <c r="BM38" s="47" t="str">
        <f ca="1">IF(BM$5="","",IF(OFFSET(Participants!$F$1,$H38,MATCH(BM$5,Participants!$G$1:$AA$1,FALSE))="",IF($I38&lt;&gt;"",$I38,$A38),IF(AND(OFFSET(Participants!$F$1,$H38,MATCH(BM$5,Participants!$G$1:$AA$1,FALSE))="Meets",$I38="N/A"),"N/A",OFFSET(Participants!$F$1,$H38,MATCH(BM$5,Participants!$G$1:$AA$1,FALSE)))))</f>
        <v/>
      </c>
      <c r="BN38" s="17" t="str">
        <f t="shared" ca="1" si="132"/>
        <v/>
      </c>
      <c r="BO38" s="47" t="str">
        <f ca="1">IF(BO$5="","",IF(OFFSET(Participants!$F$1,$H38,MATCH(BO$5,Participants!$G$1:$AA$1,FALSE))="",IF($I38&lt;&gt;"",$I38,$A38),IF(AND(OFFSET(Participants!$F$1,$H38,MATCH(BO$5,Participants!$G$1:$AA$1,FALSE))="Meets",$I38="N/A"),"N/A",OFFSET(Participants!$F$1,$H38,MATCH(BO$5,Participants!$G$1:$AA$1,FALSE)))))</f>
        <v/>
      </c>
      <c r="BP38" s="17" t="str">
        <f t="shared" ca="1" si="133"/>
        <v/>
      </c>
      <c r="BQ38" s="47" t="str">
        <f ca="1">IF(BQ$5="","",IF(OFFSET(Participants!$F$1,$H38,MATCH(BQ$5,Participants!$G$1:$AA$1,FALSE))="",IF($I38&lt;&gt;"",$I38,$A38),IF(AND(OFFSET(Participants!$F$1,$H38,MATCH(BQ$5,Participants!$G$1:$AA$1,FALSE))="Meets",$I38="N/A"),"N/A",OFFSET(Participants!$F$1,$H38,MATCH(BQ$5,Participants!$G$1:$AA$1,FALSE)))))</f>
        <v/>
      </c>
      <c r="BR38" s="17" t="str">
        <f t="shared" ca="1" si="134"/>
        <v/>
      </c>
      <c r="BS38" s="47" t="str">
        <f ca="1">IF(BS$5="","",IF(OFFSET(Participants!$F$1,$H38,MATCH(BS$5,Participants!$G$1:$AA$1,FALSE))="",IF($I38&lt;&gt;"",$I38,$A38),IF(AND(OFFSET(Participants!$F$1,$H38,MATCH(BS$5,Participants!$G$1:$AA$1,FALSE))="Meets",$I38="N/A"),"N/A",OFFSET(Participants!$F$1,$H38,MATCH(BS$5,Participants!$G$1:$AA$1,FALSE)))))</f>
        <v/>
      </c>
      <c r="BT38" s="17" t="str">
        <f t="shared" ca="1" si="135"/>
        <v/>
      </c>
    </row>
    <row r="39" spans="1:72" ht="36" customHeight="1" x14ac:dyDescent="0.2">
      <c r="A39" s="48" t="s">
        <v>11</v>
      </c>
      <c r="B39" s="48" t="s">
        <v>20</v>
      </c>
      <c r="C39" s="48" t="s">
        <v>25</v>
      </c>
      <c r="E39" s="64" t="str">
        <f ca="1">IF($Q$2="","",IF(OFFSET(NotApplicable!$A$1,MATCH(J39,NotApplicable!$A$2:$A$29,0),MATCH($Q$2,NotApplicable!$B$1:$G$1,0))="","",OFFSET(NotApplicable!$A$1,MATCH(J39,NotApplicable!$A$2:$A$29,0),MATCH($Q$2,NotApplicable!$B$1:$G$1,0))))</f>
        <v/>
      </c>
      <c r="H39" s="50">
        <f>IF(J39="","",MAX($H$9:H38)+1)</f>
        <v>28</v>
      </c>
      <c r="J39" s="28" t="s">
        <v>65</v>
      </c>
      <c r="K39" s="60">
        <f ca="1">COUNTIF($AE39:$BT39,K$36)</f>
        <v>0</v>
      </c>
      <c r="L39" s="74">
        <f ca="1">COUNTIF($AE39:$BT39,L$36)</f>
        <v>0</v>
      </c>
      <c r="M39" s="74"/>
      <c r="N39" s="74">
        <f ca="1">COUNTIF($AE39:$BT39,N$36)</f>
        <v>0</v>
      </c>
      <c r="O39" s="74"/>
      <c r="P39" s="18"/>
      <c r="Q39" s="15" t="str">
        <f t="shared" ca="1" si="137"/>
        <v/>
      </c>
      <c r="S39" s="11" t="str">
        <f t="shared" ca="1" si="81"/>
        <v/>
      </c>
      <c r="T39" s="2"/>
      <c r="U39" s="11" t="str">
        <f t="shared" ca="1" si="82"/>
        <v/>
      </c>
      <c r="V39" s="2"/>
      <c r="W39" s="11" t="str">
        <f t="shared" ca="1" si="83"/>
        <v/>
      </c>
      <c r="X39" s="2"/>
      <c r="Y39" s="11" t="str">
        <f t="shared" ca="1" si="84"/>
        <v/>
      </c>
      <c r="Z39" s="2"/>
      <c r="AA39" s="11" t="str">
        <f t="shared" ca="1" si="85"/>
        <v/>
      </c>
      <c r="AB39" s="2"/>
      <c r="AC39" s="11" t="str">
        <f t="shared" ca="1" si="86"/>
        <v/>
      </c>
      <c r="AE39" s="47" t="str">
        <f ca="1">IF(AE$5="","",IF(OFFSET(Participants!$F$1,$H39,MATCH(AE$5,Participants!$G$1:$AA$1,FALSE))="",IF($I39&lt;&gt;"",$I39,$A39),IF(AND(OFFSET(Participants!$F$1,$H39,MATCH(AE$5,Participants!$G$1:$AA$1,FALSE))="Meets",$I39="N/A"),"N/A",OFFSET(Participants!$F$1,$H39,MATCH(AE$5,Participants!$G$1:$AA$1,FALSE)))))</f>
        <v/>
      </c>
      <c r="AF39" s="17" t="str">
        <f t="shared" ref="AF39" si="139">IF(AE40="","",IF(AE40=$Q40,"Q","X"))</f>
        <v/>
      </c>
      <c r="AG39" s="47" t="str">
        <f ca="1">IF(AG$5="","",IF(OFFSET(Participants!$F$1,$H39,MATCH(AG$5,Participants!$G$1:$AA$1,FALSE))="",IF($I39&lt;&gt;"",$I39,$A39),IF(AND(OFFSET(Participants!$F$1,$H39,MATCH(AG$5,Participants!$G$1:$AA$1,FALSE))="Meets",$I39="N/A"),"N/A",OFFSET(Participants!$F$1,$H39,MATCH(AG$5,Participants!$G$1:$AA$1,FALSE)))))</f>
        <v/>
      </c>
      <c r="AH39" s="17" t="str">
        <f t="shared" si="116"/>
        <v/>
      </c>
      <c r="AI39" s="47" t="str">
        <f ca="1">IF(AI$5="","",IF(OFFSET(Participants!$F$1,$H39,MATCH(AI$5,Participants!$G$1:$AA$1,FALSE))="",IF($I39&lt;&gt;"",$I39,$A39),IF(AND(OFFSET(Participants!$F$1,$H39,MATCH(AI$5,Participants!$G$1:$AA$1,FALSE))="Meets",$I39="N/A"),"N/A",OFFSET(Participants!$F$1,$H39,MATCH(AI$5,Participants!$G$1:$AA$1,FALSE)))))</f>
        <v/>
      </c>
      <c r="AJ39" s="17" t="str">
        <f t="shared" si="117"/>
        <v/>
      </c>
      <c r="AK39" s="47" t="str">
        <f ca="1">IF(AK$5="","",IF(OFFSET(Participants!$F$1,$H39,MATCH(AK$5,Participants!$G$1:$AA$1,FALSE))="",IF($I39&lt;&gt;"",$I39,$A39),IF(AND(OFFSET(Participants!$F$1,$H39,MATCH(AK$5,Participants!$G$1:$AA$1,FALSE))="Meets",$I39="N/A"),"N/A",OFFSET(Participants!$F$1,$H39,MATCH(AK$5,Participants!$G$1:$AA$1,FALSE)))))</f>
        <v/>
      </c>
      <c r="AL39" s="17" t="str">
        <f t="shared" si="118"/>
        <v/>
      </c>
      <c r="AM39" s="47" t="str">
        <f ca="1">IF(AM$5="","",IF(OFFSET(Participants!$F$1,$H39,MATCH(AM$5,Participants!$G$1:$AA$1,FALSE))="",IF($I39&lt;&gt;"",$I39,$A39),IF(AND(OFFSET(Participants!$F$1,$H39,MATCH(AM$5,Participants!$G$1:$AA$1,FALSE))="Meets",$I39="N/A"),"N/A",OFFSET(Participants!$F$1,$H39,MATCH(AM$5,Participants!$G$1:$AA$1,FALSE)))))</f>
        <v/>
      </c>
      <c r="AN39" s="17" t="str">
        <f t="shared" si="119"/>
        <v/>
      </c>
      <c r="AO39" s="47" t="str">
        <f ca="1">IF(AO$5="","",IF(OFFSET(Participants!$F$1,$H39,MATCH(AO$5,Participants!$G$1:$AA$1,FALSE))="",IF($I39&lt;&gt;"",$I39,$A39),IF(AND(OFFSET(Participants!$F$1,$H39,MATCH(AO$5,Participants!$G$1:$AA$1,FALSE))="Meets",$I39="N/A"),"N/A",OFFSET(Participants!$F$1,$H39,MATCH(AO$5,Participants!$G$1:$AA$1,FALSE)))))</f>
        <v/>
      </c>
      <c r="AP39" s="17" t="str">
        <f t="shared" si="120"/>
        <v/>
      </c>
      <c r="AQ39" s="47" t="str">
        <f ca="1">IF(AQ$5="","",IF(OFFSET(Participants!$F$1,$H39,MATCH(AQ$5,Participants!$G$1:$AA$1,FALSE))="",IF($I39&lt;&gt;"",$I39,$A39),IF(AND(OFFSET(Participants!$F$1,$H39,MATCH(AQ$5,Participants!$G$1:$AA$1,FALSE))="Meets",$I39="N/A"),"N/A",OFFSET(Participants!$F$1,$H39,MATCH(AQ$5,Participants!$G$1:$AA$1,FALSE)))))</f>
        <v/>
      </c>
      <c r="AR39" s="17" t="str">
        <f t="shared" si="121"/>
        <v/>
      </c>
      <c r="AS39" s="47" t="str">
        <f ca="1">IF(AS$5="","",IF(OFFSET(Participants!$F$1,$H39,MATCH(AS$5,Participants!$G$1:$AA$1,FALSE))="",IF($I39&lt;&gt;"",$I39,$A39),IF(AND(OFFSET(Participants!$F$1,$H39,MATCH(AS$5,Participants!$G$1:$AA$1,FALSE))="Meets",$I39="N/A"),"N/A",OFFSET(Participants!$F$1,$H39,MATCH(AS$5,Participants!$G$1:$AA$1,FALSE)))))</f>
        <v/>
      </c>
      <c r="AT39" s="17" t="str">
        <f t="shared" si="122"/>
        <v/>
      </c>
      <c r="AU39" s="47" t="str">
        <f ca="1">IF(AU$5="","",IF(OFFSET(Participants!$F$1,$H39,MATCH(AU$5,Participants!$G$1:$AA$1,FALSE))="",IF($I39&lt;&gt;"",$I39,$A39),IF(AND(OFFSET(Participants!$F$1,$H39,MATCH(AU$5,Participants!$G$1:$AA$1,FALSE))="Meets",$I39="N/A"),"N/A",OFFSET(Participants!$F$1,$H39,MATCH(AU$5,Participants!$G$1:$AA$1,FALSE)))))</f>
        <v/>
      </c>
      <c r="AV39" s="17" t="str">
        <f t="shared" si="123"/>
        <v/>
      </c>
      <c r="AW39" s="47" t="str">
        <f ca="1">IF(AW$5="","",IF(OFFSET(Participants!$F$1,$H39,MATCH(AW$5,Participants!$G$1:$AA$1,FALSE))="",IF($I39&lt;&gt;"",$I39,$A39),IF(AND(OFFSET(Participants!$F$1,$H39,MATCH(AW$5,Participants!$G$1:$AA$1,FALSE))="Meets",$I39="N/A"),"N/A",OFFSET(Participants!$F$1,$H39,MATCH(AW$5,Participants!$G$1:$AA$1,FALSE)))))</f>
        <v/>
      </c>
      <c r="AX39" s="17" t="str">
        <f t="shared" si="124"/>
        <v/>
      </c>
      <c r="AY39" s="47" t="str">
        <f ca="1">IF(AY$5="","",IF(OFFSET(Participants!$F$1,$H39,MATCH(AY$5,Participants!$G$1:$AA$1,FALSE))="",IF($I39&lt;&gt;"",$I39,$A39),IF(AND(OFFSET(Participants!$F$1,$H39,MATCH(AY$5,Participants!$G$1:$AA$1,FALSE))="Meets",$I39="N/A"),"N/A",OFFSET(Participants!$F$1,$H39,MATCH(AY$5,Participants!$G$1:$AA$1,FALSE)))))</f>
        <v/>
      </c>
      <c r="AZ39" s="17" t="str">
        <f t="shared" si="125"/>
        <v/>
      </c>
      <c r="BA39" s="47" t="str">
        <f ca="1">IF(BA$5="","",IF(OFFSET(Participants!$F$1,$H39,MATCH(BA$5,Participants!$G$1:$AA$1,FALSE))="",IF($I39&lt;&gt;"",$I39,$A39),IF(AND(OFFSET(Participants!$F$1,$H39,MATCH(BA$5,Participants!$G$1:$AA$1,FALSE))="Meets",$I39="N/A"),"N/A",OFFSET(Participants!$F$1,$H39,MATCH(BA$5,Participants!$G$1:$AA$1,FALSE)))))</f>
        <v/>
      </c>
      <c r="BB39" s="17" t="str">
        <f t="shared" si="126"/>
        <v/>
      </c>
      <c r="BC39" s="47" t="str">
        <f ca="1">IF(BC$5="","",IF(OFFSET(Participants!$F$1,$H39,MATCH(BC$5,Participants!$G$1:$AA$1,FALSE))="",IF($I39&lt;&gt;"",$I39,$A39),IF(AND(OFFSET(Participants!$F$1,$H39,MATCH(BC$5,Participants!$G$1:$AA$1,FALSE))="Meets",$I39="N/A"),"N/A",OFFSET(Participants!$F$1,$H39,MATCH(BC$5,Participants!$G$1:$AA$1,FALSE)))))</f>
        <v/>
      </c>
      <c r="BD39" s="17" t="str">
        <f t="shared" si="127"/>
        <v/>
      </c>
      <c r="BE39" s="47" t="str">
        <f ca="1">IF(BE$5="","",IF(OFFSET(Participants!$F$1,$H39,MATCH(BE$5,Participants!$G$1:$AA$1,FALSE))="",IF($I39&lt;&gt;"",$I39,$A39),IF(AND(OFFSET(Participants!$F$1,$H39,MATCH(BE$5,Participants!$G$1:$AA$1,FALSE))="Meets",$I39="N/A"),"N/A",OFFSET(Participants!$F$1,$H39,MATCH(BE$5,Participants!$G$1:$AA$1,FALSE)))))</f>
        <v/>
      </c>
      <c r="BF39" s="17" t="str">
        <f t="shared" si="128"/>
        <v/>
      </c>
      <c r="BG39" s="47" t="str">
        <f ca="1">IF(BG$5="","",IF(OFFSET(Participants!$F$1,$H39,MATCH(BG$5,Participants!$G$1:$AA$1,FALSE))="",IF($I39&lt;&gt;"",$I39,$A39),IF(AND(OFFSET(Participants!$F$1,$H39,MATCH(BG$5,Participants!$G$1:$AA$1,FALSE))="Meets",$I39="N/A"),"N/A",OFFSET(Participants!$F$1,$H39,MATCH(BG$5,Participants!$G$1:$AA$1,FALSE)))))</f>
        <v/>
      </c>
      <c r="BH39" s="17" t="str">
        <f t="shared" si="129"/>
        <v/>
      </c>
      <c r="BI39" s="47" t="str">
        <f ca="1">IF(BI$5="","",IF(OFFSET(Participants!$F$1,$H39,MATCH(BI$5,Participants!$G$1:$AA$1,FALSE))="",IF($I39&lt;&gt;"",$I39,$A39),IF(AND(OFFSET(Participants!$F$1,$H39,MATCH(BI$5,Participants!$G$1:$AA$1,FALSE))="Meets",$I39="N/A"),"N/A",OFFSET(Participants!$F$1,$H39,MATCH(BI$5,Participants!$G$1:$AA$1,FALSE)))))</f>
        <v/>
      </c>
      <c r="BJ39" s="17" t="str">
        <f t="shared" si="130"/>
        <v/>
      </c>
      <c r="BK39" s="47" t="str">
        <f ca="1">IF(BK$5="","",IF(OFFSET(Participants!$F$1,$H39,MATCH(BK$5,Participants!$G$1:$AA$1,FALSE))="",IF($I39&lt;&gt;"",$I39,$A39),IF(AND(OFFSET(Participants!$F$1,$H39,MATCH(BK$5,Participants!$G$1:$AA$1,FALSE))="Meets",$I39="N/A"),"N/A",OFFSET(Participants!$F$1,$H39,MATCH(BK$5,Participants!$G$1:$AA$1,FALSE)))))</f>
        <v/>
      </c>
      <c r="BL39" s="17" t="str">
        <f t="shared" si="131"/>
        <v/>
      </c>
      <c r="BM39" s="47" t="str">
        <f ca="1">IF(BM$5="","",IF(OFFSET(Participants!$F$1,$H39,MATCH(BM$5,Participants!$G$1:$AA$1,FALSE))="",IF($I39&lt;&gt;"",$I39,$A39),IF(AND(OFFSET(Participants!$F$1,$H39,MATCH(BM$5,Participants!$G$1:$AA$1,FALSE))="Meets",$I39="N/A"),"N/A",OFFSET(Participants!$F$1,$H39,MATCH(BM$5,Participants!$G$1:$AA$1,FALSE)))))</f>
        <v/>
      </c>
      <c r="BN39" s="17" t="str">
        <f t="shared" si="132"/>
        <v/>
      </c>
      <c r="BO39" s="47" t="str">
        <f ca="1">IF(BO$5="","",IF(OFFSET(Participants!$F$1,$H39,MATCH(BO$5,Participants!$G$1:$AA$1,FALSE))="",IF($I39&lt;&gt;"",$I39,$A39),IF(AND(OFFSET(Participants!$F$1,$H39,MATCH(BO$5,Participants!$G$1:$AA$1,FALSE))="Meets",$I39="N/A"),"N/A",OFFSET(Participants!$F$1,$H39,MATCH(BO$5,Participants!$G$1:$AA$1,FALSE)))))</f>
        <v/>
      </c>
      <c r="BP39" s="17" t="str">
        <f t="shared" si="133"/>
        <v/>
      </c>
      <c r="BQ39" s="47" t="str">
        <f ca="1">IF(BQ$5="","",IF(OFFSET(Participants!$F$1,$H39,MATCH(BQ$5,Participants!$G$1:$AA$1,FALSE))="",IF($I39&lt;&gt;"",$I39,$A39),IF(AND(OFFSET(Participants!$F$1,$H39,MATCH(BQ$5,Participants!$G$1:$AA$1,FALSE))="Meets",$I39="N/A"),"N/A",OFFSET(Participants!$F$1,$H39,MATCH(BQ$5,Participants!$G$1:$AA$1,FALSE)))))</f>
        <v/>
      </c>
      <c r="BR39" s="17" t="str">
        <f t="shared" si="134"/>
        <v/>
      </c>
      <c r="BS39" s="47" t="str">
        <f ca="1">IF(BS$5="","",IF(OFFSET(Participants!$F$1,$H39,MATCH(BS$5,Participants!$G$1:$AA$1,FALSE))="",IF($I39&lt;&gt;"",$I39,$A39),IF(AND(OFFSET(Participants!$F$1,$H39,MATCH(BS$5,Participants!$G$1:$AA$1,FALSE))="Meets",$I39="N/A"),"N/A",OFFSET(Participants!$F$1,$H39,MATCH(BS$5,Participants!$G$1:$AA$1,FALSE)))))</f>
        <v/>
      </c>
      <c r="BT39" s="17" t="str">
        <f t="shared" si="135"/>
        <v/>
      </c>
    </row>
    <row r="40" spans="1:72" x14ac:dyDescent="0.2">
      <c r="E40" s="64"/>
    </row>
    <row r="41" spans="1:72" x14ac:dyDescent="0.2">
      <c r="E41" s="64"/>
    </row>
    <row r="42" spans="1:72" x14ac:dyDescent="0.2">
      <c r="E42" s="64"/>
      <c r="Q42" s="65"/>
    </row>
    <row r="45" spans="1:72" x14ac:dyDescent="0.2">
      <c r="Q45" s="66"/>
    </row>
  </sheetData>
  <sheetProtection selectLockedCells="1"/>
  <mergeCells count="74">
    <mergeCell ref="O2:P2"/>
    <mergeCell ref="O1:P1"/>
    <mergeCell ref="L37:M37"/>
    <mergeCell ref="N37:O37"/>
    <mergeCell ref="L35:M35"/>
    <mergeCell ref="N35:O35"/>
    <mergeCell ref="L12:M12"/>
    <mergeCell ref="N12:O12"/>
    <mergeCell ref="L13:M13"/>
    <mergeCell ref="N13:O13"/>
    <mergeCell ref="L14:M14"/>
    <mergeCell ref="N14:O14"/>
    <mergeCell ref="N7:O7"/>
    <mergeCell ref="L10:M10"/>
    <mergeCell ref="N10:O10"/>
    <mergeCell ref="L11:M11"/>
    <mergeCell ref="L38:M38"/>
    <mergeCell ref="N38:O38"/>
    <mergeCell ref="L36:M36"/>
    <mergeCell ref="N36:O36"/>
    <mergeCell ref="N25:O25"/>
    <mergeCell ref="L26:M26"/>
    <mergeCell ref="N26:O26"/>
    <mergeCell ref="L28:M28"/>
    <mergeCell ref="N28:O28"/>
    <mergeCell ref="M27:N27"/>
    <mergeCell ref="L25:M25"/>
    <mergeCell ref="L32:M32"/>
    <mergeCell ref="N32:O32"/>
    <mergeCell ref="L33:M33"/>
    <mergeCell ref="N33:O33"/>
    <mergeCell ref="L29:M29"/>
    <mergeCell ref="M15:N15"/>
    <mergeCell ref="L16:M16"/>
    <mergeCell ref="N16:O16"/>
    <mergeCell ref="L17:M17"/>
    <mergeCell ref="N17:O17"/>
    <mergeCell ref="L18:M18"/>
    <mergeCell ref="N18:O18"/>
    <mergeCell ref="L19:M19"/>
    <mergeCell ref="L20:M20"/>
    <mergeCell ref="N20:O20"/>
    <mergeCell ref="L21:M21"/>
    <mergeCell ref="W2:Y2"/>
    <mergeCell ref="AA2:AC2"/>
    <mergeCell ref="U4:U6"/>
    <mergeCell ref="S4:S6"/>
    <mergeCell ref="S3:U3"/>
    <mergeCell ref="W3:Y3"/>
    <mergeCell ref="AA3:AC3"/>
    <mergeCell ref="W4:W6"/>
    <mergeCell ref="Y4:Y6"/>
    <mergeCell ref="AA4:AA6"/>
    <mergeCell ref="AC4:AC6"/>
    <mergeCell ref="S1:U2"/>
    <mergeCell ref="M6:N6"/>
    <mergeCell ref="N11:O11"/>
    <mergeCell ref="M9:N9"/>
    <mergeCell ref="N21:O21"/>
    <mergeCell ref="L7:M7"/>
    <mergeCell ref="N39:O39"/>
    <mergeCell ref="L39:M39"/>
    <mergeCell ref="N19:O19"/>
    <mergeCell ref="N29:O29"/>
    <mergeCell ref="L30:M30"/>
    <mergeCell ref="N30:O30"/>
    <mergeCell ref="L31:M31"/>
    <mergeCell ref="N31:O31"/>
    <mergeCell ref="N22:O22"/>
    <mergeCell ref="L23:M23"/>
    <mergeCell ref="N23:O23"/>
    <mergeCell ref="L24:M24"/>
    <mergeCell ref="N24:O24"/>
    <mergeCell ref="L22:M22"/>
  </mergeCells>
  <conditionalFormatting sqref="K9 K38:K39">
    <cfRule type="cellIs" dxfId="31" priority="63" operator="greaterThan">
      <formula>0</formula>
    </cfRule>
  </conditionalFormatting>
  <conditionalFormatting sqref="L9">
    <cfRule type="cellIs" dxfId="30" priority="62" operator="greaterThan">
      <formula>0</formula>
    </cfRule>
  </conditionalFormatting>
  <conditionalFormatting sqref="K10:K14">
    <cfRule type="cellIs" dxfId="29" priority="61" operator="greaterThan">
      <formula>0</formula>
    </cfRule>
  </conditionalFormatting>
  <conditionalFormatting sqref="L10:M14">
    <cfRule type="cellIs" dxfId="28" priority="60" operator="greaterThan">
      <formula>0</formula>
    </cfRule>
  </conditionalFormatting>
  <conditionalFormatting sqref="AE1:AE1048576 AG1:AG1048576 AI1:AI1048576 AK1:AK1048576 AM1:AM1048576 AO1:AO1048576 AQ1:AQ1048576 AS1:AS1048576 AU1:AU1048576 AW1:AW1048576 AY1:AY1048576 BA1:BA1048576 BC1:BC1048576 BE1:BE1048576 BG1:BG1048576 BI1:BI1048576 BK1:BK1048576 BM1:BM1048576 BO1:BO1048576 BQ1:BQ1048576 BS1:BS1048576">
    <cfRule type="expression" dxfId="27" priority="53">
      <formula>AE$5=""</formula>
    </cfRule>
  </conditionalFormatting>
  <conditionalFormatting sqref="M9:N9">
    <cfRule type="cellIs" dxfId="26" priority="38" operator="greaterThan">
      <formula>0</formula>
    </cfRule>
  </conditionalFormatting>
  <conditionalFormatting sqref="O9">
    <cfRule type="cellIs" dxfId="25" priority="37" operator="greaterThan">
      <formula>0</formula>
    </cfRule>
  </conditionalFormatting>
  <conditionalFormatting sqref="N10:O14">
    <cfRule type="cellIs" dxfId="24" priority="26" operator="greaterThan">
      <formula>0</formula>
    </cfRule>
  </conditionalFormatting>
  <conditionalFormatting sqref="K16:K26">
    <cfRule type="cellIs" dxfId="23" priority="25" operator="greaterThan">
      <formula>0</formula>
    </cfRule>
  </conditionalFormatting>
  <conditionalFormatting sqref="L16:M26">
    <cfRule type="cellIs" dxfId="22" priority="24" operator="greaterThan">
      <formula>0</formula>
    </cfRule>
  </conditionalFormatting>
  <conditionalFormatting sqref="N16:O26">
    <cfRule type="cellIs" dxfId="21" priority="23" operator="greaterThan">
      <formula>0</formula>
    </cfRule>
  </conditionalFormatting>
  <conditionalFormatting sqref="K28:K33">
    <cfRule type="cellIs" dxfId="20" priority="22" operator="greaterThan">
      <formula>0</formula>
    </cfRule>
  </conditionalFormatting>
  <conditionalFormatting sqref="L28:M33">
    <cfRule type="cellIs" dxfId="19" priority="21" operator="greaterThan">
      <formula>0</formula>
    </cfRule>
  </conditionalFormatting>
  <conditionalFormatting sqref="N28:O33">
    <cfRule type="cellIs" dxfId="18" priority="20" operator="greaterThan">
      <formula>0</formula>
    </cfRule>
  </conditionalFormatting>
  <conditionalFormatting sqref="K37">
    <cfRule type="cellIs" dxfId="17" priority="19" operator="greaterThan">
      <formula>0</formula>
    </cfRule>
  </conditionalFormatting>
  <conditionalFormatting sqref="L37:M37">
    <cfRule type="cellIs" dxfId="16" priority="18" operator="greaterThan">
      <formula>0</formula>
    </cfRule>
  </conditionalFormatting>
  <conditionalFormatting sqref="N37:O37">
    <cfRule type="cellIs" dxfId="15" priority="17" operator="greaterThan">
      <formula>0</formula>
    </cfRule>
  </conditionalFormatting>
  <conditionalFormatting sqref="L38:M39">
    <cfRule type="cellIs" dxfId="14" priority="12" operator="greaterThan">
      <formula>0</formula>
    </cfRule>
  </conditionalFormatting>
  <conditionalFormatting sqref="N38:O39">
    <cfRule type="cellIs" dxfId="13" priority="11" operator="greaterThan">
      <formula>0</formula>
    </cfRule>
  </conditionalFormatting>
  <conditionalFormatting sqref="K15">
    <cfRule type="cellIs" dxfId="12" priority="9" operator="greaterThan">
      <formula>0</formula>
    </cfRule>
  </conditionalFormatting>
  <conditionalFormatting sqref="L15">
    <cfRule type="cellIs" dxfId="11" priority="8" operator="greaterThan">
      <formula>0</formula>
    </cfRule>
  </conditionalFormatting>
  <conditionalFormatting sqref="M15:N15">
    <cfRule type="cellIs" dxfId="10" priority="7" operator="greaterThan">
      <formula>0</formula>
    </cfRule>
  </conditionalFormatting>
  <conditionalFormatting sqref="O15">
    <cfRule type="cellIs" dxfId="9" priority="6" operator="greaterThan">
      <formula>0</formula>
    </cfRule>
  </conditionalFormatting>
  <conditionalFormatting sqref="K27">
    <cfRule type="cellIs" dxfId="8" priority="5" operator="greaterThan">
      <formula>0</formula>
    </cfRule>
  </conditionalFormatting>
  <conditionalFormatting sqref="L27">
    <cfRule type="cellIs" dxfId="7" priority="4" operator="greaterThan">
      <formula>0</formula>
    </cfRule>
  </conditionalFormatting>
  <conditionalFormatting sqref="M27:N27">
    <cfRule type="cellIs" dxfId="6" priority="3" operator="greaterThan">
      <formula>0</formula>
    </cfRule>
  </conditionalFormatting>
  <conditionalFormatting sqref="O27">
    <cfRule type="cellIs" dxfId="5" priority="2" operator="greaterThan">
      <formula>0</formula>
    </cfRule>
  </conditionalFormatting>
  <conditionalFormatting sqref="A3:G3 O2:P2 O3:XFD3 I3:L3">
    <cfRule type="expression" dxfId="4" priority="48">
      <formula>AND(A2&gt;=0.9,A2&lt;=1)</formula>
    </cfRule>
    <cfRule type="expression" dxfId="3" priority="49">
      <formula>AND(A2&gt;=0.8,A2&lt;0.9)</formula>
    </cfRule>
    <cfRule type="expression" dxfId="2" priority="50">
      <formula>AND(A2&gt;0,A2&lt;0.8)</formula>
    </cfRule>
  </conditionalFormatting>
  <conditionalFormatting sqref="AE9:AE39 AG9:AG39 AI9:AI39 AK9:AK39 AM9:AM39 AO9:AO39 AQ9:AQ39 AS9:AS39 AU9:AU39 AW9:AW39 AY9:AY39 BA9:BA39 BC9:BC39 BE9:BE39 BG9:BG39 BI9:BI39 BK9:BK39 BM9:BM39 BO9:BO39 BQ9:BQ39 BS9:BS39">
    <cfRule type="expression" dxfId="1" priority="65">
      <formula>AF8="X"</formula>
    </cfRule>
  </conditionalFormatting>
  <conditionalFormatting sqref="K1:K5">
    <cfRule type="expression" dxfId="0" priority="1">
      <formula>K1&lt;&gt;""</formula>
    </cfRule>
  </conditionalFormatting>
  <dataValidations count="3">
    <dataValidation type="list" allowBlank="1" showInputMessage="1" showErrorMessage="1" sqref="I38:I39" xr:uid="{41C17B3F-CDEA-4539-BBDA-17CF976A7E47}">
      <formula1>"Meets,N/A"</formula1>
    </dataValidation>
    <dataValidation type="list" allowBlank="1" showInputMessage="1" showErrorMessage="1" sqref="AE37:AE39 AG37:AG39 AI37:AI39 AK37:AK39 AM37:AM39 AO37:AO39 AQ37:AQ39 AS37:AS39 AU37:AU39 AW37:AW39 AY37:AY39 BA37:BA39 BC37:BC39 BE37:BE39 BG37:BG39 BI37:BI39 BK37:BK39 BM37:BM39 BO37:BO39 BQ37:BQ39 BS37:BS39 BS9:BS33 AG9:AG33 AI9:AI33 AK9:AK33 AM9:AM33 AO9:AO33 AQ9:AQ33 AS9:AS33 AU9:AU33 AW9:AW33 AY9:AY33 BA9:BA33 BC9:BC33 BE9:BE33 BG9:BG33 BI9:BI33 BK9:BK33 BM9:BM33 BO9:BO33 BQ9:BQ33 AE9:AE33" xr:uid="{E717517C-72DD-4AD7-8196-1236322218C7}">
      <formula1>IF($E9="N/A",$E9,$A9:$D9)</formula1>
    </dataValidation>
    <dataValidation type="list" allowBlank="1" showInputMessage="1" showErrorMessage="1" sqref="Q37:Q39 Q9:Q33" xr:uid="{E48CE055-D5EB-4CF3-BB44-559B30EB8FD5}">
      <formula1>IF($Q$2="",$B$1,IF(E9="N/A",E9,A9:D9))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C4E702-BEC7-42C8-8B1C-6FAF4C4266C2}">
          <x14:formula1>
            <xm:f>NotApplicable!$B$1:$G$1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8BE8-88D8-403C-9AD0-896AD1A24859}">
  <dimension ref="A1:G29"/>
  <sheetViews>
    <sheetView workbookViewId="0"/>
  </sheetViews>
  <sheetFormatPr defaultRowHeight="15" x14ac:dyDescent="0.25"/>
  <cols>
    <col min="1" max="1" width="53.85546875" bestFit="1" customWidth="1"/>
    <col min="2" max="7" width="11.140625" customWidth="1"/>
  </cols>
  <sheetData>
    <row r="1" spans="1:7" ht="45" x14ac:dyDescent="0.25">
      <c r="B1" s="58" t="s">
        <v>68</v>
      </c>
      <c r="C1" s="58" t="s">
        <v>69</v>
      </c>
      <c r="D1" s="58" t="s">
        <v>70</v>
      </c>
      <c r="E1" s="58" t="s">
        <v>71</v>
      </c>
      <c r="F1" s="58" t="s">
        <v>72</v>
      </c>
      <c r="G1" s="58" t="s">
        <v>73</v>
      </c>
    </row>
    <row r="2" spans="1:7" x14ac:dyDescent="0.25">
      <c r="A2" t="s">
        <v>41</v>
      </c>
    </row>
    <row r="3" spans="1:7" x14ac:dyDescent="0.25">
      <c r="A3" t="s">
        <v>42</v>
      </c>
    </row>
    <row r="4" spans="1:7" x14ac:dyDescent="0.25">
      <c r="A4" t="s">
        <v>43</v>
      </c>
    </row>
    <row r="5" spans="1:7" x14ac:dyDescent="0.25">
      <c r="A5" t="s">
        <v>44</v>
      </c>
    </row>
    <row r="6" spans="1:7" x14ac:dyDescent="0.25">
      <c r="A6" t="s">
        <v>45</v>
      </c>
    </row>
    <row r="7" spans="1:7" x14ac:dyDescent="0.25">
      <c r="A7" t="s">
        <v>46</v>
      </c>
    </row>
    <row r="8" spans="1:7" x14ac:dyDescent="0.25">
      <c r="A8" t="s">
        <v>47</v>
      </c>
    </row>
    <row r="9" spans="1:7" x14ac:dyDescent="0.25">
      <c r="A9" t="s">
        <v>48</v>
      </c>
    </row>
    <row r="10" spans="1:7" x14ac:dyDescent="0.25">
      <c r="A10" t="s">
        <v>26</v>
      </c>
    </row>
    <row r="11" spans="1:7" x14ac:dyDescent="0.25">
      <c r="A11" t="s">
        <v>49</v>
      </c>
    </row>
    <row r="12" spans="1:7" x14ac:dyDescent="0.25">
      <c r="A12" t="s">
        <v>50</v>
      </c>
      <c r="C12" t="s">
        <v>25</v>
      </c>
      <c r="E12" t="s">
        <v>25</v>
      </c>
      <c r="G12" t="s">
        <v>25</v>
      </c>
    </row>
    <row r="13" spans="1:7" x14ac:dyDescent="0.25">
      <c r="A13" t="s">
        <v>51</v>
      </c>
    </row>
    <row r="14" spans="1:7" x14ac:dyDescent="0.25">
      <c r="A14" t="s">
        <v>52</v>
      </c>
    </row>
    <row r="15" spans="1:7" x14ac:dyDescent="0.25">
      <c r="A15" t="s">
        <v>53</v>
      </c>
    </row>
    <row r="16" spans="1:7" x14ac:dyDescent="0.25">
      <c r="A16" t="s">
        <v>54</v>
      </c>
    </row>
    <row r="17" spans="1:7" x14ac:dyDescent="0.25">
      <c r="A17" t="s">
        <v>55</v>
      </c>
    </row>
    <row r="18" spans="1:7" x14ac:dyDescent="0.25">
      <c r="A18" t="s">
        <v>19</v>
      </c>
    </row>
    <row r="19" spans="1:7" x14ac:dyDescent="0.25">
      <c r="A19" t="s">
        <v>56</v>
      </c>
    </row>
    <row r="20" spans="1:7" x14ac:dyDescent="0.25">
      <c r="A20" t="s">
        <v>57</v>
      </c>
    </row>
    <row r="21" spans="1:7" x14ac:dyDescent="0.25">
      <c r="A21" t="s">
        <v>58</v>
      </c>
      <c r="C21" t="s">
        <v>25</v>
      </c>
      <c r="E21" t="s">
        <v>25</v>
      </c>
      <c r="G21" t="s">
        <v>25</v>
      </c>
    </row>
    <row r="22" spans="1:7" x14ac:dyDescent="0.25">
      <c r="A22" t="s">
        <v>59</v>
      </c>
    </row>
    <row r="23" spans="1:7" x14ac:dyDescent="0.25">
      <c r="A23" t="s">
        <v>60</v>
      </c>
    </row>
    <row r="24" spans="1:7" x14ac:dyDescent="0.25">
      <c r="A24" t="s">
        <v>61</v>
      </c>
    </row>
    <row r="25" spans="1:7" x14ac:dyDescent="0.25">
      <c r="A25" t="s">
        <v>62</v>
      </c>
      <c r="C25" t="s">
        <v>25</v>
      </c>
      <c r="E25" t="s">
        <v>25</v>
      </c>
      <c r="G25" t="s">
        <v>25</v>
      </c>
    </row>
    <row r="26" spans="1:7" x14ac:dyDescent="0.25">
      <c r="A26" t="s">
        <v>74</v>
      </c>
    </row>
    <row r="27" spans="1:7" x14ac:dyDescent="0.25">
      <c r="A27" t="s">
        <v>63</v>
      </c>
    </row>
    <row r="28" spans="1:7" x14ac:dyDescent="0.25">
      <c r="A28" t="s">
        <v>64</v>
      </c>
    </row>
    <row r="29" spans="1:7" x14ac:dyDescent="0.25">
      <c r="A2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A05D-A727-4F82-80D6-A5DC113F2264}">
  <dimension ref="A1:AA30"/>
  <sheetViews>
    <sheetView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defaultColWidth="5.7109375" defaultRowHeight="15" x14ac:dyDescent="0.25"/>
  <cols>
    <col min="1" max="1" width="8.140625" style="73" customWidth="1"/>
    <col min="2" max="2" width="8.42578125" style="31" bestFit="1" customWidth="1"/>
    <col min="3" max="3" width="11" style="31" bestFit="1" customWidth="1"/>
    <col min="4" max="4" width="10.28515625" style="31" bestFit="1" customWidth="1"/>
    <col min="5" max="5" width="5.7109375" style="31" customWidth="1"/>
    <col min="6" max="6" width="16.85546875" style="31" customWidth="1"/>
    <col min="7" max="27" width="14" style="31" bestFit="1" customWidth="1"/>
    <col min="28" max="16384" width="5.7109375" style="31"/>
  </cols>
  <sheetData>
    <row r="1" spans="1:27" x14ac:dyDescent="0.25">
      <c r="A1" s="73">
        <f ca="1">MAX(A2:A22)</f>
        <v>0</v>
      </c>
      <c r="B1" s="31" t="s">
        <v>36</v>
      </c>
      <c r="C1" s="31" t="s">
        <v>40</v>
      </c>
      <c r="D1" s="31" t="s">
        <v>37</v>
      </c>
      <c r="F1" s="31" t="s">
        <v>38</v>
      </c>
      <c r="G1" s="55" t="s">
        <v>5</v>
      </c>
      <c r="H1" s="55" t="s">
        <v>35</v>
      </c>
      <c r="I1" s="55" t="s">
        <v>4</v>
      </c>
      <c r="J1" s="55" t="s">
        <v>3</v>
      </c>
      <c r="K1" s="55" t="s">
        <v>96</v>
      </c>
      <c r="L1" s="55" t="s">
        <v>2</v>
      </c>
      <c r="M1" s="55" t="s">
        <v>13</v>
      </c>
      <c r="N1" s="55" t="s">
        <v>8</v>
      </c>
      <c r="O1" s="55" t="s">
        <v>34</v>
      </c>
      <c r="P1" s="55" t="s">
        <v>10</v>
      </c>
      <c r="Q1" s="55" t="s">
        <v>9</v>
      </c>
      <c r="R1" s="55" t="s">
        <v>14</v>
      </c>
      <c r="S1" s="55" t="s">
        <v>33</v>
      </c>
      <c r="T1" s="55" t="s">
        <v>12</v>
      </c>
      <c r="U1" s="55" t="s">
        <v>7</v>
      </c>
      <c r="V1" s="55" t="s">
        <v>6</v>
      </c>
      <c r="W1" s="55" t="s">
        <v>23</v>
      </c>
      <c r="X1" s="55" t="s">
        <v>24</v>
      </c>
      <c r="Y1" s="55" t="s">
        <v>31</v>
      </c>
      <c r="Z1" s="55" t="s">
        <v>32</v>
      </c>
      <c r="AA1" s="55" t="s">
        <v>30</v>
      </c>
    </row>
    <row r="2" spans="1:27" x14ac:dyDescent="0.25">
      <c r="A2" s="73" t="str">
        <f ca="1">IF(D2="Yes",OFFSET('Quantitative Gauge'!$AD$3,0,MATCH(B2,'Quantitative Gauge'!$AE$5:BS$5,0)),"")</f>
        <v/>
      </c>
      <c r="B2" s="31" t="s">
        <v>5</v>
      </c>
      <c r="C2" s="31" t="s">
        <v>16</v>
      </c>
      <c r="D2" s="31" t="str">
        <f ca="1">IF(COUNTA(OFFSET($F$1,1,MATCH(B2,$G$1:$AA$1,0),COUNTA('Quantitative Gauge'!J:J)-1,1))=COUNTIF(OFFSET($F$1,1,MATCH(B2,$G$1:$AA$1,0),COUNTA('Quantitative Gauge'!J:J)-1,1),""),"No","Yes")</f>
        <v>No</v>
      </c>
      <c r="E2" s="31" t="str">
        <f ca="1">IF(F2="","",MAX($E$1:E1)+1)</f>
        <v/>
      </c>
      <c r="F2" s="31" t="str" cm="1">
        <f t="array" aca="1" ref="F2" ca="1">IF(COUNTIF(D2:D22,"No")=COUNTA(D2:D22),"",_xlfn._xlws.FILTER(B2:B22,D2:D22="Yes"))</f>
        <v/>
      </c>
      <c r="G2" s="62" t="str">
        <f>IF([1]Evaluation!$L5="","",[1]Evaluation!$L5)</f>
        <v/>
      </c>
      <c r="H2" s="62" t="str">
        <f>IF([2]Evaluation!$L5="","",[2]Evaluation!$L5)</f>
        <v/>
      </c>
      <c r="I2" s="62" t="str">
        <f>IF([3]Evaluation!$L5="","",[3]Evaluation!$L5)</f>
        <v/>
      </c>
      <c r="J2" s="62" t="str">
        <f>IF([4]Evaluation!$L5="","",[4]Evaluation!$L5)</f>
        <v/>
      </c>
      <c r="K2" s="62" t="str">
        <f>IF([5]Evaluation!$L5="","",[5]Evaluation!$L5)</f>
        <v/>
      </c>
      <c r="L2" s="62" t="str">
        <f>IF([6]Evaluation!$L5="","",[6]Evaluation!$L5)</f>
        <v/>
      </c>
      <c r="M2" s="62" t="str">
        <f>IF([7]Evaluation!$L5="","",[7]Evaluation!$L5)</f>
        <v/>
      </c>
      <c r="N2" s="62" t="str">
        <f>IF([8]Evaluation!$L5="","",[8]Evaluation!$L5)</f>
        <v/>
      </c>
      <c r="O2" s="62" t="str">
        <f>IF([9]Evaluation!$L5="","",[9]Evaluation!$L5)</f>
        <v/>
      </c>
      <c r="P2" s="62" t="str">
        <f>IF([10]Evaluation!$L5="","",[10]Evaluation!$L5)</f>
        <v/>
      </c>
      <c r="Q2" s="62" t="str">
        <f>IF([11]Evaluation!$L5="","",[11]Evaluation!$L5)</f>
        <v/>
      </c>
      <c r="R2" s="62" t="str">
        <f>IF([12]Evaluation!$L5="","",[12]Evaluation!$L5)</f>
        <v/>
      </c>
      <c r="S2" s="62" t="str">
        <f>IF([13]Evaluation!$L5="","",[13]Evaluation!$L5)</f>
        <v/>
      </c>
      <c r="T2" s="62" t="str">
        <f>IF([14]Evaluation!$L5="","",[14]Evaluation!$L5)</f>
        <v/>
      </c>
      <c r="U2" s="62" t="str">
        <f>IF([15]Evaluation!$L5="","",[15]Evaluation!$L5)</f>
        <v/>
      </c>
      <c r="V2" s="62" t="str">
        <f>IF([16]Evaluation!$L5="","",[16]Evaluation!$L5)</f>
        <v/>
      </c>
      <c r="W2" s="62" t="str">
        <f>IF([17]Evaluation!$L5="","",[17]Evaluation!$L5)</f>
        <v/>
      </c>
      <c r="X2" s="62" t="str">
        <f>IF([18]Evaluation!$L5="","",[18]Evaluation!$L5)</f>
        <v/>
      </c>
      <c r="Y2" s="62" t="str">
        <f>IF([19]Evaluation!$L5="","",[19]Evaluation!$L5)</f>
        <v/>
      </c>
      <c r="Z2" s="62" t="str">
        <f>IF([20]Evaluation!$L5="","",[20]Evaluation!$L5)</f>
        <v/>
      </c>
      <c r="AA2" s="62" t="str">
        <f>IF([21]Evaluation!$L5="","",[21]Evaluation!$L5)</f>
        <v/>
      </c>
    </row>
    <row r="3" spans="1:27" x14ac:dyDescent="0.25">
      <c r="A3" s="73" t="str">
        <f ca="1">IF(D3="Yes",OFFSET('Quantitative Gauge'!$AD$3,0,MATCH(B3,'Quantitative Gauge'!$AE$5:BS$5,0)),"")</f>
        <v/>
      </c>
      <c r="B3" s="31" t="s">
        <v>35</v>
      </c>
      <c r="C3" s="31" t="s">
        <v>16</v>
      </c>
      <c r="D3" s="31" t="str">
        <f ca="1">IF(COUNTA(OFFSET($F$1,1,MATCH(B3,$G$1:$AA$1,0),COUNTA('Quantitative Gauge'!J:J)-1,1))=COUNTIF(OFFSET($F$1,1,MATCH(B3,$G$1:$AA$1,0),COUNTA('Quantitative Gauge'!J:J)-1,1),""),"No","Yes")</f>
        <v>No</v>
      </c>
      <c r="E3" s="31" t="str">
        <f>IF(F3="","",MAX($E$1:E2)+1)</f>
        <v/>
      </c>
      <c r="G3" s="62" t="str">
        <f>IF([1]Evaluation!$L6="","",[1]Evaluation!$L6)</f>
        <v/>
      </c>
      <c r="H3" s="62" t="str">
        <f>IF([2]Evaluation!$L6="","",[2]Evaluation!$L6)</f>
        <v/>
      </c>
      <c r="I3" s="62" t="str">
        <f>IF([3]Evaluation!$L6="","",[3]Evaluation!$L6)</f>
        <v/>
      </c>
      <c r="J3" s="62" t="str">
        <f>IF([4]Evaluation!$L6="","",[4]Evaluation!$L6)</f>
        <v/>
      </c>
      <c r="K3" s="62" t="str">
        <f>IF([5]Evaluation!$L6="","",[5]Evaluation!$L6)</f>
        <v/>
      </c>
      <c r="L3" s="62" t="str">
        <f>IF([6]Evaluation!$L6="","",[6]Evaluation!$L6)</f>
        <v/>
      </c>
      <c r="M3" s="62" t="str">
        <f>IF([7]Evaluation!$L6="","",[7]Evaluation!$L6)</f>
        <v/>
      </c>
      <c r="N3" s="62" t="str">
        <f>IF([8]Evaluation!$L6="","",[8]Evaluation!$L6)</f>
        <v/>
      </c>
      <c r="O3" s="62" t="str">
        <f>IF([9]Evaluation!$L6="","",[9]Evaluation!$L6)</f>
        <v/>
      </c>
      <c r="P3" s="62" t="str">
        <f>IF([10]Evaluation!$L6="","",[10]Evaluation!$L6)</f>
        <v/>
      </c>
      <c r="Q3" s="62" t="str">
        <f>IF([11]Evaluation!$L6="","",[11]Evaluation!$L6)</f>
        <v/>
      </c>
      <c r="R3" s="62" t="str">
        <f>IF([12]Evaluation!$L6="","",[12]Evaluation!$L6)</f>
        <v/>
      </c>
      <c r="S3" s="62" t="str">
        <f>IF([13]Evaluation!$L6="","",[13]Evaluation!$L6)</f>
        <v/>
      </c>
      <c r="T3" s="62" t="str">
        <f>IF([14]Evaluation!$L6="","",[14]Evaluation!$L6)</f>
        <v/>
      </c>
      <c r="U3" s="62" t="str">
        <f>IF([15]Evaluation!$L6="","",[15]Evaluation!$L6)</f>
        <v/>
      </c>
      <c r="V3" s="62" t="str">
        <f>IF([16]Evaluation!$L6="","",[16]Evaluation!$L6)</f>
        <v/>
      </c>
      <c r="W3" s="62" t="str">
        <f>IF([17]Evaluation!$L6="","",[17]Evaluation!$L6)</f>
        <v/>
      </c>
      <c r="X3" s="62" t="str">
        <f>IF([18]Evaluation!$L6="","",[18]Evaluation!$L6)</f>
        <v/>
      </c>
      <c r="Y3" s="62" t="str">
        <f>IF([19]Evaluation!$L6="","",[19]Evaluation!$L6)</f>
        <v/>
      </c>
      <c r="Z3" s="62" t="str">
        <f>IF([20]Evaluation!$L6="","",[20]Evaluation!$L6)</f>
        <v/>
      </c>
      <c r="AA3" s="62" t="str">
        <f>IF([21]Evaluation!$L6="","",[21]Evaluation!$L6)</f>
        <v/>
      </c>
    </row>
    <row r="4" spans="1:27" x14ac:dyDescent="0.25">
      <c r="A4" s="73" t="str">
        <f ca="1">IF(D4="Yes",OFFSET('Quantitative Gauge'!$AD$3,0,MATCH(B4,'Quantitative Gauge'!$AE$5:BS$5,0)),"")</f>
        <v/>
      </c>
      <c r="B4" s="31" t="s">
        <v>4</v>
      </c>
      <c r="C4" s="31" t="s">
        <v>16</v>
      </c>
      <c r="D4" s="31" t="str">
        <f ca="1">IF(COUNTA(OFFSET($F$1,1,MATCH(B4,$G$1:$AA$1,0),COUNTA('Quantitative Gauge'!J:J)-1,1))=COUNTIF(OFFSET($F$1,1,MATCH(B4,$G$1:$AA$1,0),COUNTA('Quantitative Gauge'!J:J)-1,1),""),"No","Yes")</f>
        <v>No</v>
      </c>
      <c r="E4" s="31" t="str">
        <f>IF(F4="","",MAX($E$1:E3)+1)</f>
        <v/>
      </c>
      <c r="G4" s="62" t="str">
        <f>IF([1]Evaluation!$L7="","",[1]Evaluation!$L7)</f>
        <v/>
      </c>
      <c r="H4" s="62" t="str">
        <f>IF([2]Evaluation!$L7="","",[2]Evaluation!$L7)</f>
        <v/>
      </c>
      <c r="I4" s="62" t="str">
        <f>IF([3]Evaluation!$L7="","",[3]Evaluation!$L7)</f>
        <v/>
      </c>
      <c r="J4" s="62" t="str">
        <f>IF([4]Evaluation!$L7="","",[4]Evaluation!$L7)</f>
        <v/>
      </c>
      <c r="K4" s="62" t="str">
        <f>IF([5]Evaluation!$L7="","",[5]Evaluation!$L7)</f>
        <v/>
      </c>
      <c r="L4" s="62" t="str">
        <f>IF([6]Evaluation!$L7="","",[6]Evaluation!$L7)</f>
        <v/>
      </c>
      <c r="M4" s="62" t="str">
        <f>IF([7]Evaluation!$L7="","",[7]Evaluation!$L7)</f>
        <v/>
      </c>
      <c r="N4" s="62" t="str">
        <f>IF([8]Evaluation!$L7="","",[8]Evaluation!$L7)</f>
        <v/>
      </c>
      <c r="O4" s="62" t="str">
        <f>IF([9]Evaluation!$L7="","",[9]Evaluation!$L7)</f>
        <v/>
      </c>
      <c r="P4" s="62" t="str">
        <f>IF([10]Evaluation!$L7="","",[10]Evaluation!$L7)</f>
        <v/>
      </c>
      <c r="Q4" s="62" t="str">
        <f>IF([11]Evaluation!$L7="","",[11]Evaluation!$L7)</f>
        <v/>
      </c>
      <c r="R4" s="62" t="str">
        <f>IF([12]Evaluation!$L7="","",[12]Evaluation!$L7)</f>
        <v/>
      </c>
      <c r="S4" s="62" t="str">
        <f>IF([13]Evaluation!$L7="","",[13]Evaluation!$L7)</f>
        <v/>
      </c>
      <c r="T4" s="62" t="str">
        <f>IF([14]Evaluation!$L7="","",[14]Evaluation!$L7)</f>
        <v/>
      </c>
      <c r="U4" s="62" t="str">
        <f>IF([15]Evaluation!$L7="","",[15]Evaluation!$L7)</f>
        <v/>
      </c>
      <c r="V4" s="62" t="str">
        <f>IF([16]Evaluation!$L7="","",[16]Evaluation!$L7)</f>
        <v/>
      </c>
      <c r="W4" s="62" t="str">
        <f>IF([17]Evaluation!$L7="","",[17]Evaluation!$L7)</f>
        <v/>
      </c>
      <c r="X4" s="62" t="str">
        <f>IF([18]Evaluation!$L7="","",[18]Evaluation!$L7)</f>
        <v/>
      </c>
      <c r="Y4" s="62" t="str">
        <f>IF([19]Evaluation!$L7="","",[19]Evaluation!$L7)</f>
        <v/>
      </c>
      <c r="Z4" s="62" t="str">
        <f>IF([20]Evaluation!$L7="","",[20]Evaluation!$L7)</f>
        <v/>
      </c>
      <c r="AA4" s="62" t="str">
        <f>IF([21]Evaluation!$L7="","",[21]Evaluation!$L7)</f>
        <v/>
      </c>
    </row>
    <row r="5" spans="1:27" x14ac:dyDescent="0.25">
      <c r="A5" s="73" t="str">
        <f ca="1">IF(D5="Yes",OFFSET('Quantitative Gauge'!$AD$3,0,MATCH(B5,'Quantitative Gauge'!$AE$5:BS$5,0)),"")</f>
        <v/>
      </c>
      <c r="B5" s="31" t="s">
        <v>3</v>
      </c>
      <c r="C5" s="31" t="s">
        <v>16</v>
      </c>
      <c r="D5" s="31" t="str">
        <f ca="1">IF(COUNTA(OFFSET($F$1,1,MATCH(B5,$G$1:$AA$1,0),COUNTA('Quantitative Gauge'!J:J)-1,1))=COUNTIF(OFFSET($F$1,1,MATCH(B5,$G$1:$AA$1,0),COUNTA('Quantitative Gauge'!J:J)-1,1),""),"No","Yes")</f>
        <v>No</v>
      </c>
      <c r="E5" s="31" t="str">
        <f>IF(F5="","",MAX($E$1:E4)+1)</f>
        <v/>
      </c>
      <c r="G5" s="62" t="str">
        <f>IF([1]Evaluation!$L8="","",[1]Evaluation!$L8)</f>
        <v/>
      </c>
      <c r="H5" s="62" t="str">
        <f>IF([2]Evaluation!$L8="","",[2]Evaluation!$L8)</f>
        <v/>
      </c>
      <c r="I5" s="62" t="str">
        <f>IF([3]Evaluation!$L8="","",[3]Evaluation!$L8)</f>
        <v/>
      </c>
      <c r="J5" s="62" t="str">
        <f>IF([4]Evaluation!$L8="","",[4]Evaluation!$L8)</f>
        <v/>
      </c>
      <c r="K5" s="62" t="str">
        <f>IF([5]Evaluation!$L8="","",[5]Evaluation!$L8)</f>
        <v/>
      </c>
      <c r="L5" s="62" t="str">
        <f>IF([6]Evaluation!$L8="","",[6]Evaluation!$L8)</f>
        <v/>
      </c>
      <c r="M5" s="62" t="str">
        <f>IF([7]Evaluation!$L8="","",[7]Evaluation!$L8)</f>
        <v/>
      </c>
      <c r="N5" s="62" t="str">
        <f>IF([8]Evaluation!$L8="","",[8]Evaluation!$L8)</f>
        <v/>
      </c>
      <c r="O5" s="62" t="str">
        <f>IF([9]Evaluation!$L8="","",[9]Evaluation!$L8)</f>
        <v/>
      </c>
      <c r="P5" s="62" t="str">
        <f>IF([10]Evaluation!$L8="","",[10]Evaluation!$L8)</f>
        <v/>
      </c>
      <c r="Q5" s="62" t="str">
        <f>IF([11]Evaluation!$L8="","",[11]Evaluation!$L8)</f>
        <v/>
      </c>
      <c r="R5" s="62" t="str">
        <f>IF([12]Evaluation!$L8="","",[12]Evaluation!$L8)</f>
        <v/>
      </c>
      <c r="S5" s="62" t="str">
        <f>IF([13]Evaluation!$L8="","",[13]Evaluation!$L8)</f>
        <v/>
      </c>
      <c r="T5" s="62" t="str">
        <f>IF([14]Evaluation!$L8="","",[14]Evaluation!$L8)</f>
        <v/>
      </c>
      <c r="U5" s="62" t="str">
        <f>IF([15]Evaluation!$L8="","",[15]Evaluation!$L8)</f>
        <v/>
      </c>
      <c r="V5" s="62" t="str">
        <f>IF([16]Evaluation!$L8="","",[16]Evaluation!$L8)</f>
        <v/>
      </c>
      <c r="W5" s="62" t="str">
        <f>IF([17]Evaluation!$L8="","",[17]Evaluation!$L8)</f>
        <v/>
      </c>
      <c r="X5" s="62" t="str">
        <f>IF([18]Evaluation!$L8="","",[18]Evaluation!$L8)</f>
        <v/>
      </c>
      <c r="Y5" s="62" t="str">
        <f>IF([19]Evaluation!$L8="","",[19]Evaluation!$L8)</f>
        <v/>
      </c>
      <c r="Z5" s="62" t="str">
        <f>IF([20]Evaluation!$L8="","",[20]Evaluation!$L8)</f>
        <v/>
      </c>
      <c r="AA5" s="62" t="str">
        <f>IF([21]Evaluation!$L8="","",[21]Evaluation!$L8)</f>
        <v/>
      </c>
    </row>
    <row r="6" spans="1:27" x14ac:dyDescent="0.25">
      <c r="A6" s="73" t="str">
        <f ca="1">IF(D6="Yes",OFFSET('Quantitative Gauge'!$AD$3,0,MATCH(B6,'Quantitative Gauge'!$AE$5:BS$5,0)),"")</f>
        <v/>
      </c>
      <c r="B6" s="32" t="s">
        <v>96</v>
      </c>
      <c r="C6" s="32" t="s">
        <v>16</v>
      </c>
      <c r="D6" s="31" t="str">
        <f ca="1">IF(COUNTA(OFFSET($F$1,1,MATCH(B6,$G$1:$AA$1,0),COUNTA('Quantitative Gauge'!J:J)-1,1))=COUNTIF(OFFSET($F$1,1,MATCH(B6,$G$1:$AA$1,0),COUNTA('Quantitative Gauge'!J:J)-1,1),""),"No","Yes")</f>
        <v>No</v>
      </c>
      <c r="E6" s="31" t="str">
        <f>IF(F6="","",MAX($E$1:E5)+1)</f>
        <v/>
      </c>
      <c r="G6" s="62" t="str">
        <f>IF([1]Evaluation!$L9="","",[1]Evaluation!$L9)</f>
        <v/>
      </c>
      <c r="H6" s="62" t="str">
        <f>IF([2]Evaluation!$L9="","",[2]Evaluation!$L9)</f>
        <v/>
      </c>
      <c r="I6" s="62" t="str">
        <f>IF([3]Evaluation!$L9="","",[3]Evaluation!$L9)</f>
        <v/>
      </c>
      <c r="J6" s="62" t="str">
        <f>IF([4]Evaluation!$L9="","",[4]Evaluation!$L9)</f>
        <v/>
      </c>
      <c r="K6" s="62" t="str">
        <f>IF([5]Evaluation!$L9="","",[5]Evaluation!$L9)</f>
        <v/>
      </c>
      <c r="L6" s="62" t="str">
        <f>IF([6]Evaluation!$L9="","",[6]Evaluation!$L9)</f>
        <v/>
      </c>
      <c r="M6" s="62" t="str">
        <f>IF([7]Evaluation!$L9="","",[7]Evaluation!$L9)</f>
        <v/>
      </c>
      <c r="N6" s="62" t="str">
        <f>IF([8]Evaluation!$L9="","",[8]Evaluation!$L9)</f>
        <v/>
      </c>
      <c r="O6" s="62" t="str">
        <f>IF([9]Evaluation!$L9="","",[9]Evaluation!$L9)</f>
        <v/>
      </c>
      <c r="P6" s="62" t="str">
        <f>IF([10]Evaluation!$L9="","",[10]Evaluation!$L9)</f>
        <v/>
      </c>
      <c r="Q6" s="62" t="str">
        <f>IF([11]Evaluation!$L9="","",[11]Evaluation!$L9)</f>
        <v/>
      </c>
      <c r="R6" s="62" t="str">
        <f>IF([12]Evaluation!$L9="","",[12]Evaluation!$L9)</f>
        <v/>
      </c>
      <c r="S6" s="62" t="str">
        <f>IF([13]Evaluation!$L9="","",[13]Evaluation!$L9)</f>
        <v/>
      </c>
      <c r="T6" s="62" t="str">
        <f>IF([14]Evaluation!$L9="","",[14]Evaluation!$L9)</f>
        <v/>
      </c>
      <c r="U6" s="62" t="str">
        <f>IF([15]Evaluation!$L9="","",[15]Evaluation!$L9)</f>
        <v/>
      </c>
      <c r="V6" s="62" t="str">
        <f>IF([16]Evaluation!$L9="","",[16]Evaluation!$L9)</f>
        <v/>
      </c>
      <c r="W6" s="62" t="str">
        <f>IF([17]Evaluation!$L9="","",[17]Evaluation!$L9)</f>
        <v/>
      </c>
      <c r="X6" s="62" t="str">
        <f>IF([18]Evaluation!$L9="","",[18]Evaluation!$L9)</f>
        <v/>
      </c>
      <c r="Y6" s="62" t="str">
        <f>IF([19]Evaluation!$L9="","",[19]Evaluation!$L9)</f>
        <v/>
      </c>
      <c r="Z6" s="62" t="str">
        <f>IF([20]Evaluation!$L9="","",[20]Evaluation!$L9)</f>
        <v/>
      </c>
      <c r="AA6" s="62" t="str">
        <f>IF([21]Evaluation!$L9="","",[21]Evaluation!$L9)</f>
        <v/>
      </c>
    </row>
    <row r="7" spans="1:27" x14ac:dyDescent="0.25">
      <c r="A7" s="73" t="str">
        <f ca="1">IF(D7="Yes",OFFSET('Quantitative Gauge'!$AD$3,0,MATCH(B7,'Quantitative Gauge'!$AE$5:BS$5,0)),"")</f>
        <v/>
      </c>
      <c r="B7" s="31" t="s">
        <v>2</v>
      </c>
      <c r="C7" s="31" t="s">
        <v>16</v>
      </c>
      <c r="D7" s="31" t="str">
        <f ca="1">IF(COUNTA(OFFSET($F$1,1,MATCH(B7,$G$1:$AA$1,0),COUNTA('Quantitative Gauge'!J:J)-1,1))=COUNTIF(OFFSET($F$1,1,MATCH(B7,$G$1:$AA$1,0),COUNTA('Quantitative Gauge'!J:J)-1,1),""),"No","Yes")</f>
        <v>No</v>
      </c>
      <c r="E7" s="31" t="str">
        <f>IF(F7="","",MAX($E$1:E6)+1)</f>
        <v/>
      </c>
      <c r="G7" s="62" t="str">
        <f>IF([1]Evaluation!$L10="","",[1]Evaluation!$L10)</f>
        <v/>
      </c>
      <c r="H7" s="62" t="str">
        <f>IF([2]Evaluation!$L10="","",[2]Evaluation!$L10)</f>
        <v/>
      </c>
      <c r="I7" s="62" t="str">
        <f>IF([3]Evaluation!$L10="","",[3]Evaluation!$L10)</f>
        <v/>
      </c>
      <c r="J7" s="62" t="str">
        <f>IF([4]Evaluation!$L10="","",[4]Evaluation!$L10)</f>
        <v/>
      </c>
      <c r="K7" s="62" t="str">
        <f>IF([5]Evaluation!$L10="","",[5]Evaluation!$L10)</f>
        <v/>
      </c>
      <c r="L7" s="62" t="str">
        <f>IF([6]Evaluation!$L10="","",[6]Evaluation!$L10)</f>
        <v/>
      </c>
      <c r="M7" s="62" t="str">
        <f>IF([7]Evaluation!$L10="","",[7]Evaluation!$L10)</f>
        <v/>
      </c>
      <c r="N7" s="62" t="str">
        <f>IF([8]Evaluation!$L10="","",[8]Evaluation!$L10)</f>
        <v/>
      </c>
      <c r="O7" s="62" t="str">
        <f>IF([9]Evaluation!$L10="","",[9]Evaluation!$L10)</f>
        <v/>
      </c>
      <c r="P7" s="62" t="str">
        <f>IF([10]Evaluation!$L10="","",[10]Evaluation!$L10)</f>
        <v/>
      </c>
      <c r="Q7" s="62" t="str">
        <f>IF([11]Evaluation!$L10="","",[11]Evaluation!$L10)</f>
        <v/>
      </c>
      <c r="R7" s="62" t="str">
        <f>IF([12]Evaluation!$L10="","",[12]Evaluation!$L10)</f>
        <v/>
      </c>
      <c r="S7" s="62" t="str">
        <f>IF([13]Evaluation!$L10="","",[13]Evaluation!$L10)</f>
        <v/>
      </c>
      <c r="T7" s="62" t="str">
        <f>IF([14]Evaluation!$L10="","",[14]Evaluation!$L10)</f>
        <v/>
      </c>
      <c r="U7" s="62" t="str">
        <f>IF([15]Evaluation!$L10="","",[15]Evaluation!$L10)</f>
        <v/>
      </c>
      <c r="V7" s="62" t="str">
        <f>IF([16]Evaluation!$L10="","",[16]Evaluation!$L10)</f>
        <v/>
      </c>
      <c r="W7" s="62" t="str">
        <f>IF([17]Evaluation!$L10="","",[17]Evaluation!$L10)</f>
        <v/>
      </c>
      <c r="X7" s="62" t="str">
        <f>IF([18]Evaluation!$L10="","",[18]Evaluation!$L10)</f>
        <v/>
      </c>
      <c r="Y7" s="62" t="str">
        <f>IF([19]Evaluation!$L10="","",[19]Evaluation!$L10)</f>
        <v/>
      </c>
      <c r="Z7" s="62" t="str">
        <f>IF([20]Evaluation!$L10="","",[20]Evaluation!$L10)</f>
        <v/>
      </c>
      <c r="AA7" s="62" t="str">
        <f>IF([21]Evaluation!$L10="","",[21]Evaluation!$L10)</f>
        <v/>
      </c>
    </row>
    <row r="8" spans="1:27" x14ac:dyDescent="0.25">
      <c r="A8" s="73" t="str">
        <f ca="1">IF(D8="Yes",OFFSET('Quantitative Gauge'!$AD$3,0,MATCH(B8,'Quantitative Gauge'!$AE$5:BS$5,0)),"")</f>
        <v/>
      </c>
      <c r="B8" s="31" t="s">
        <v>13</v>
      </c>
      <c r="C8" s="32" t="s">
        <v>17</v>
      </c>
      <c r="D8" s="31" t="str">
        <f ca="1">IF(COUNTA(OFFSET($F$1,1,MATCH(B8,$G$1:$AA$1,0),COUNTA('Quantitative Gauge'!J:J)-1,1))=COUNTIF(OFFSET($F$1,1,MATCH(B8,$G$1:$AA$1,0),COUNTA('Quantitative Gauge'!J:J)-1,1),""),"No","Yes")</f>
        <v>No</v>
      </c>
      <c r="E8" s="31" t="str">
        <f>IF(F8="","",MAX($E$1:E7)+1)</f>
        <v/>
      </c>
      <c r="F8" s="56"/>
      <c r="G8" s="62" t="str">
        <f>IF([1]Evaluation!$L11="","",[1]Evaluation!$L11)</f>
        <v/>
      </c>
      <c r="H8" s="62" t="str">
        <f>IF([2]Evaluation!$L11="","",[2]Evaluation!$L11)</f>
        <v/>
      </c>
      <c r="I8" s="62" t="str">
        <f>IF([3]Evaluation!$L11="","",[3]Evaluation!$L11)</f>
        <v/>
      </c>
      <c r="J8" s="62" t="str">
        <f>IF([4]Evaluation!$L11="","",[4]Evaluation!$L11)</f>
        <v/>
      </c>
      <c r="K8" s="62" t="str">
        <f>IF([5]Evaluation!$L11="","",[5]Evaluation!$L11)</f>
        <v/>
      </c>
      <c r="L8" s="62" t="str">
        <f>IF([6]Evaluation!$L11="","",[6]Evaluation!$L11)</f>
        <v/>
      </c>
      <c r="M8" s="62" t="str">
        <f>IF([7]Evaluation!$L11="","",[7]Evaluation!$L11)</f>
        <v/>
      </c>
      <c r="N8" s="62" t="str">
        <f>IF([8]Evaluation!$L11="","",[8]Evaluation!$L11)</f>
        <v/>
      </c>
      <c r="O8" s="62" t="str">
        <f>IF([9]Evaluation!$L11="","",[9]Evaluation!$L11)</f>
        <v/>
      </c>
      <c r="P8" s="62" t="str">
        <f>IF([10]Evaluation!$L11="","",[10]Evaluation!$L11)</f>
        <v/>
      </c>
      <c r="Q8" s="62" t="str">
        <f>IF([11]Evaluation!$L11="","",[11]Evaluation!$L11)</f>
        <v/>
      </c>
      <c r="R8" s="62" t="str">
        <f>IF([12]Evaluation!$L11="","",[12]Evaluation!$L11)</f>
        <v/>
      </c>
      <c r="S8" s="62" t="str">
        <f>IF([13]Evaluation!$L11="","",[13]Evaluation!$L11)</f>
        <v/>
      </c>
      <c r="T8" s="62" t="str">
        <f>IF([14]Evaluation!$L11="","",[14]Evaluation!$L11)</f>
        <v/>
      </c>
      <c r="U8" s="62" t="str">
        <f>IF([15]Evaluation!$L11="","",[15]Evaluation!$L11)</f>
        <v/>
      </c>
      <c r="V8" s="62" t="str">
        <f>IF([16]Evaluation!$L11="","",[16]Evaluation!$L11)</f>
        <v/>
      </c>
      <c r="W8" s="62" t="str">
        <f>IF([17]Evaluation!$L11="","",[17]Evaluation!$L11)</f>
        <v/>
      </c>
      <c r="X8" s="62" t="str">
        <f>IF([18]Evaluation!$L11="","",[18]Evaluation!$L11)</f>
        <v/>
      </c>
      <c r="Y8" s="62" t="str">
        <f>IF([19]Evaluation!$L11="","",[19]Evaluation!$L11)</f>
        <v/>
      </c>
      <c r="Z8" s="62" t="str">
        <f>IF([20]Evaluation!$L11="","",[20]Evaluation!$L11)</f>
        <v/>
      </c>
      <c r="AA8" s="62" t="str">
        <f>IF([21]Evaluation!$L11="","",[21]Evaluation!$L11)</f>
        <v/>
      </c>
    </row>
    <row r="9" spans="1:27" x14ac:dyDescent="0.25">
      <c r="A9" s="73" t="str">
        <f ca="1">IF(D9="Yes",OFFSET('Quantitative Gauge'!$AD$3,0,MATCH(B9,'Quantitative Gauge'!$AE$5:BS$5,0)),"")</f>
        <v/>
      </c>
      <c r="B9" s="31" t="s">
        <v>8</v>
      </c>
      <c r="C9" s="32" t="s">
        <v>17</v>
      </c>
      <c r="D9" s="31" t="str">
        <f ca="1">IF(COUNTA(OFFSET($F$1,1,MATCH(B9,$G$1:$AA$1,0),COUNTA('Quantitative Gauge'!J:J)-1,1))=COUNTIF(OFFSET($F$1,1,MATCH(B9,$G$1:$AA$1,0),COUNTA('Quantitative Gauge'!J:J)-1,1),""),"No","Yes")</f>
        <v>No</v>
      </c>
      <c r="E9" s="31" t="str">
        <f>IF(F9="","",MAX($E$1:E8)+1)</f>
        <v/>
      </c>
      <c r="G9" s="62" t="str">
        <f>IF([1]Evaluation!$L12="","",[1]Evaluation!$L12)</f>
        <v/>
      </c>
      <c r="H9" s="62" t="str">
        <f>IF([2]Evaluation!$L12="","",[2]Evaluation!$L12)</f>
        <v/>
      </c>
      <c r="I9" s="62" t="str">
        <f>IF([3]Evaluation!$L12="","",[3]Evaluation!$L12)</f>
        <v/>
      </c>
      <c r="J9" s="62" t="str">
        <f>IF([4]Evaluation!$L12="","",[4]Evaluation!$L12)</f>
        <v/>
      </c>
      <c r="K9" s="62" t="str">
        <f>IF([5]Evaluation!$L12="","",[5]Evaluation!$L12)</f>
        <v/>
      </c>
      <c r="L9" s="62" t="str">
        <f>IF([6]Evaluation!$L12="","",[6]Evaluation!$L12)</f>
        <v/>
      </c>
      <c r="M9" s="62" t="str">
        <f>IF([7]Evaluation!$L12="","",[7]Evaluation!$L12)</f>
        <v/>
      </c>
      <c r="N9" s="62" t="str">
        <f>IF([8]Evaluation!$L12="","",[8]Evaluation!$L12)</f>
        <v/>
      </c>
      <c r="O9" s="62" t="str">
        <f>IF([9]Evaluation!$L12="","",[9]Evaluation!$L12)</f>
        <v/>
      </c>
      <c r="P9" s="62" t="str">
        <f>IF([10]Evaluation!$L12="","",[10]Evaluation!$L12)</f>
        <v/>
      </c>
      <c r="Q9" s="62" t="str">
        <f>IF([11]Evaluation!$L12="","",[11]Evaluation!$L12)</f>
        <v/>
      </c>
      <c r="R9" s="62" t="str">
        <f>IF([12]Evaluation!$L12="","",[12]Evaluation!$L12)</f>
        <v/>
      </c>
      <c r="S9" s="62" t="str">
        <f>IF([13]Evaluation!$L12="","",[13]Evaluation!$L12)</f>
        <v/>
      </c>
      <c r="T9" s="62" t="str">
        <f>IF([14]Evaluation!$L12="","",[14]Evaluation!$L12)</f>
        <v/>
      </c>
      <c r="U9" s="62" t="str">
        <f>IF([15]Evaluation!$L12="","",[15]Evaluation!$L12)</f>
        <v/>
      </c>
      <c r="V9" s="62" t="str">
        <f>IF([16]Evaluation!$L12="","",[16]Evaluation!$L12)</f>
        <v/>
      </c>
      <c r="W9" s="62" t="str">
        <f>IF([17]Evaluation!$L12="","",[17]Evaluation!$L12)</f>
        <v/>
      </c>
      <c r="X9" s="62" t="str">
        <f>IF([18]Evaluation!$L12="","",[18]Evaluation!$L12)</f>
        <v/>
      </c>
      <c r="Y9" s="62" t="str">
        <f>IF([19]Evaluation!$L12="","",[19]Evaluation!$L12)</f>
        <v/>
      </c>
      <c r="Z9" s="62" t="str">
        <f>IF([20]Evaluation!$L12="","",[20]Evaluation!$L12)</f>
        <v/>
      </c>
      <c r="AA9" s="62" t="str">
        <f>IF([21]Evaluation!$L12="","",[21]Evaluation!$L12)</f>
        <v/>
      </c>
    </row>
    <row r="10" spans="1:27" x14ac:dyDescent="0.25">
      <c r="A10" s="73" t="str">
        <f ca="1">IF(D10="Yes",OFFSET('Quantitative Gauge'!$AD$3,0,MATCH(B10,'Quantitative Gauge'!$AE$5:BS$5,0)),"")</f>
        <v/>
      </c>
      <c r="B10" s="31" t="s">
        <v>34</v>
      </c>
      <c r="C10" s="32" t="s">
        <v>17</v>
      </c>
      <c r="D10" s="31" t="str">
        <f ca="1">IF(COUNTA(OFFSET($F$1,1,MATCH(B10,$G$1:$AA$1,0),COUNTA('Quantitative Gauge'!J:J)-1,1))=COUNTIF(OFFSET($F$1,1,MATCH(B10,$G$1:$AA$1,0),COUNTA('Quantitative Gauge'!J:J)-1,1),""),"No","Yes")</f>
        <v>No</v>
      </c>
      <c r="E10" s="31" t="str">
        <f>IF(F10="","",MAX($E$1:E9)+1)</f>
        <v/>
      </c>
      <c r="G10" s="62" t="str">
        <f>IF([1]Evaluation!$L13="","",[1]Evaluation!$L13)</f>
        <v/>
      </c>
      <c r="H10" s="62" t="str">
        <f>IF([2]Evaluation!$L13="","",[2]Evaluation!$L13)</f>
        <v/>
      </c>
      <c r="I10" s="62" t="str">
        <f>IF([3]Evaluation!$L13="","",[3]Evaluation!$L13)</f>
        <v/>
      </c>
      <c r="J10" s="62" t="str">
        <f>IF([4]Evaluation!$L13="","",[4]Evaluation!$L13)</f>
        <v/>
      </c>
      <c r="K10" s="62" t="str">
        <f>IF([5]Evaluation!$L13="","",[5]Evaluation!$L13)</f>
        <v/>
      </c>
      <c r="L10" s="62" t="str">
        <f>IF([6]Evaluation!$L13="","",[6]Evaluation!$L13)</f>
        <v/>
      </c>
      <c r="M10" s="62" t="str">
        <f>IF([7]Evaluation!$L13="","",[7]Evaluation!$L13)</f>
        <v/>
      </c>
      <c r="N10" s="62" t="str">
        <f>IF([8]Evaluation!$L13="","",[8]Evaluation!$L13)</f>
        <v/>
      </c>
      <c r="O10" s="62" t="str">
        <f>IF([9]Evaluation!$L13="","",[9]Evaluation!$L13)</f>
        <v/>
      </c>
      <c r="P10" s="62" t="str">
        <f>IF([10]Evaluation!$L13="","",[10]Evaluation!$L13)</f>
        <v/>
      </c>
      <c r="Q10" s="62" t="str">
        <f>IF([11]Evaluation!$L13="","",[11]Evaluation!$L13)</f>
        <v/>
      </c>
      <c r="R10" s="62" t="str">
        <f>IF([12]Evaluation!$L13="","",[12]Evaluation!$L13)</f>
        <v/>
      </c>
      <c r="S10" s="62" t="str">
        <f>IF([13]Evaluation!$L13="","",[13]Evaluation!$L13)</f>
        <v/>
      </c>
      <c r="T10" s="62" t="str">
        <f>IF([14]Evaluation!$L13="","",[14]Evaluation!$L13)</f>
        <v/>
      </c>
      <c r="U10" s="62" t="str">
        <f>IF([15]Evaluation!$L13="","",[15]Evaluation!$L13)</f>
        <v/>
      </c>
      <c r="V10" s="62" t="str">
        <f>IF([16]Evaluation!$L13="","",[16]Evaluation!$L13)</f>
        <v/>
      </c>
      <c r="W10" s="62" t="str">
        <f>IF([17]Evaluation!$L13="","",[17]Evaluation!$L13)</f>
        <v/>
      </c>
      <c r="X10" s="62" t="str">
        <f>IF([18]Evaluation!$L13="","",[18]Evaluation!$L13)</f>
        <v/>
      </c>
      <c r="Y10" s="62" t="str">
        <f>IF([19]Evaluation!$L13="","",[19]Evaluation!$L13)</f>
        <v/>
      </c>
      <c r="Z10" s="62" t="str">
        <f>IF([20]Evaluation!$L13="","",[20]Evaluation!$L13)</f>
        <v/>
      </c>
      <c r="AA10" s="62" t="str">
        <f>IF([21]Evaluation!$L13="","",[21]Evaluation!$L13)</f>
        <v/>
      </c>
    </row>
    <row r="11" spans="1:27" x14ac:dyDescent="0.25">
      <c r="A11" s="73" t="str">
        <f ca="1">IF(D11="Yes",OFFSET('Quantitative Gauge'!$AD$3,0,MATCH(B11,'Quantitative Gauge'!$AE$5:BS$5,0)),"")</f>
        <v/>
      </c>
      <c r="B11" s="31" t="s">
        <v>10</v>
      </c>
      <c r="C11" s="32" t="s">
        <v>17</v>
      </c>
      <c r="D11" s="31" t="str">
        <f ca="1">IF(COUNTA(OFFSET($F$1,1,MATCH(B11,$G$1:$AA$1,0),COUNTA('Quantitative Gauge'!J:J)-1,1))=COUNTIF(OFFSET($F$1,1,MATCH(B11,$G$1:$AA$1,0),COUNTA('Quantitative Gauge'!J:J)-1,1),""),"No","Yes")</f>
        <v>No</v>
      </c>
      <c r="E11" s="31" t="str">
        <f>IF(F11="","",MAX($E$1:E10)+1)</f>
        <v/>
      </c>
      <c r="G11" s="62" t="str">
        <f>IF([1]Evaluation!$L14="","",[1]Evaluation!$L14)</f>
        <v/>
      </c>
      <c r="H11" s="62" t="str">
        <f>IF([2]Evaluation!$L14="","",[2]Evaluation!$L14)</f>
        <v/>
      </c>
      <c r="I11" s="62" t="str">
        <f>IF([3]Evaluation!$L14="","",[3]Evaluation!$L14)</f>
        <v/>
      </c>
      <c r="J11" s="62" t="str">
        <f>IF([4]Evaluation!$L14="","",[4]Evaluation!$L14)</f>
        <v/>
      </c>
      <c r="K11" s="62" t="str">
        <f>IF([5]Evaluation!$L14="","",[5]Evaluation!$L14)</f>
        <v/>
      </c>
      <c r="L11" s="62" t="str">
        <f>IF([6]Evaluation!$L14="","",[6]Evaluation!$L14)</f>
        <v/>
      </c>
      <c r="M11" s="62" t="str">
        <f>IF([7]Evaluation!$L14="","",[7]Evaluation!$L14)</f>
        <v/>
      </c>
      <c r="N11" s="62" t="str">
        <f>IF([8]Evaluation!$L14="","",[8]Evaluation!$L14)</f>
        <v/>
      </c>
      <c r="O11" s="62" t="str">
        <f>IF([9]Evaluation!$L14="","",[9]Evaluation!$L14)</f>
        <v/>
      </c>
      <c r="P11" s="62" t="str">
        <f>IF([10]Evaluation!$L14="","",[10]Evaluation!$L14)</f>
        <v/>
      </c>
      <c r="Q11" s="62" t="str">
        <f>IF([11]Evaluation!$L14="","",[11]Evaluation!$L14)</f>
        <v/>
      </c>
      <c r="R11" s="62" t="str">
        <f>IF([12]Evaluation!$L14="","",[12]Evaluation!$L14)</f>
        <v/>
      </c>
      <c r="S11" s="62" t="str">
        <f>IF([13]Evaluation!$L14="","",[13]Evaluation!$L14)</f>
        <v/>
      </c>
      <c r="T11" s="62" t="str">
        <f>IF([14]Evaluation!$L14="","",[14]Evaluation!$L14)</f>
        <v/>
      </c>
      <c r="U11" s="62" t="str">
        <f>IF([15]Evaluation!$L14="","",[15]Evaluation!$L14)</f>
        <v/>
      </c>
      <c r="V11" s="62" t="str">
        <f>IF([16]Evaluation!$L14="","",[16]Evaluation!$L14)</f>
        <v/>
      </c>
      <c r="W11" s="62" t="str">
        <f>IF([17]Evaluation!$L14="","",[17]Evaluation!$L14)</f>
        <v/>
      </c>
      <c r="X11" s="62" t="str">
        <f>IF([18]Evaluation!$L14="","",[18]Evaluation!$L14)</f>
        <v/>
      </c>
      <c r="Y11" s="62" t="str">
        <f>IF([19]Evaluation!$L14="","",[19]Evaluation!$L14)</f>
        <v/>
      </c>
      <c r="Z11" s="62" t="str">
        <f>IF([20]Evaluation!$L14="","",[20]Evaluation!$L14)</f>
        <v/>
      </c>
      <c r="AA11" s="62" t="str">
        <f>IF([21]Evaluation!$L14="","",[21]Evaluation!$L14)</f>
        <v/>
      </c>
    </row>
    <row r="12" spans="1:27" x14ac:dyDescent="0.25">
      <c r="A12" s="73" t="str">
        <f ca="1">IF(D12="Yes",OFFSET('Quantitative Gauge'!$AD$3,0,MATCH(B12,'Quantitative Gauge'!$AE$5:BS$5,0)),"")</f>
        <v/>
      </c>
      <c r="B12" s="31" t="s">
        <v>9</v>
      </c>
      <c r="C12" s="32" t="s">
        <v>17</v>
      </c>
      <c r="D12" s="31" t="str">
        <f ca="1">IF(COUNTA(OFFSET($F$1,1,MATCH(B12,$G$1:$AA$1,0),COUNTA('Quantitative Gauge'!J:J)-1,1))=COUNTIF(OFFSET($F$1,1,MATCH(B12,$G$1:$AA$1,0),COUNTA('Quantitative Gauge'!J:J)-1,1),""),"No","Yes")</f>
        <v>No</v>
      </c>
      <c r="E12" s="31" t="str">
        <f>IF(F12="","",MAX($E$1:E11)+1)</f>
        <v/>
      </c>
      <c r="G12" s="62" t="str">
        <f>IF([1]Evaluation!$L15="","",[1]Evaluation!$L15)</f>
        <v/>
      </c>
      <c r="H12" s="62" t="str">
        <f>IF([2]Evaluation!$L15="","",[2]Evaluation!$L15)</f>
        <v/>
      </c>
      <c r="I12" s="62" t="str">
        <f>IF([3]Evaluation!$L15="","",[3]Evaluation!$L15)</f>
        <v/>
      </c>
      <c r="J12" s="62" t="str">
        <f>IF([4]Evaluation!$L15="","",[4]Evaluation!$L15)</f>
        <v/>
      </c>
      <c r="K12" s="62" t="str">
        <f>IF([5]Evaluation!$L15="","",[5]Evaluation!$L15)</f>
        <v/>
      </c>
      <c r="L12" s="62" t="str">
        <f>IF([6]Evaluation!$L15="","",[6]Evaluation!$L15)</f>
        <v/>
      </c>
      <c r="M12" s="62" t="str">
        <f>IF([7]Evaluation!$L15="","",[7]Evaluation!$L15)</f>
        <v/>
      </c>
      <c r="N12" s="62" t="str">
        <f>IF([8]Evaluation!$L15="","",[8]Evaluation!$L15)</f>
        <v/>
      </c>
      <c r="O12" s="62" t="str">
        <f>IF([9]Evaluation!$L15="","",[9]Evaluation!$L15)</f>
        <v/>
      </c>
      <c r="P12" s="62" t="str">
        <f>IF([10]Evaluation!$L15="","",[10]Evaluation!$L15)</f>
        <v/>
      </c>
      <c r="Q12" s="62" t="str">
        <f>IF([11]Evaluation!$L15="","",[11]Evaluation!$L15)</f>
        <v/>
      </c>
      <c r="R12" s="62" t="str">
        <f>IF([12]Evaluation!$L15="","",[12]Evaluation!$L15)</f>
        <v/>
      </c>
      <c r="S12" s="62" t="str">
        <f>IF([13]Evaluation!$L15="","",[13]Evaluation!$L15)</f>
        <v/>
      </c>
      <c r="T12" s="62" t="str">
        <f>IF([14]Evaluation!$L15="","",[14]Evaluation!$L15)</f>
        <v/>
      </c>
      <c r="U12" s="62" t="str">
        <f>IF([15]Evaluation!$L15="","",[15]Evaluation!$L15)</f>
        <v/>
      </c>
      <c r="V12" s="62" t="str">
        <f>IF([16]Evaluation!$L15="","",[16]Evaluation!$L15)</f>
        <v/>
      </c>
      <c r="W12" s="62" t="str">
        <f>IF([17]Evaluation!$L15="","",[17]Evaluation!$L15)</f>
        <v/>
      </c>
      <c r="X12" s="62" t="str">
        <f>IF([18]Evaluation!$L15="","",[18]Evaluation!$L15)</f>
        <v/>
      </c>
      <c r="Y12" s="62" t="str">
        <f>IF([19]Evaluation!$L15="","",[19]Evaluation!$L15)</f>
        <v/>
      </c>
      <c r="Z12" s="62" t="str">
        <f>IF([20]Evaluation!$L15="","",[20]Evaluation!$L15)</f>
        <v/>
      </c>
      <c r="AA12" s="62" t="str">
        <f>IF([21]Evaluation!$L15="","",[21]Evaluation!$L15)</f>
        <v/>
      </c>
    </row>
    <row r="13" spans="1:27" x14ac:dyDescent="0.25">
      <c r="A13" s="73" t="str">
        <f ca="1">IF(D13="Yes",OFFSET('Quantitative Gauge'!$AD$3,0,MATCH(B13,'Quantitative Gauge'!$AE$5:BS$5,0)),"")</f>
        <v/>
      </c>
      <c r="B13" s="31" t="s">
        <v>14</v>
      </c>
      <c r="C13" s="32" t="s">
        <v>17</v>
      </c>
      <c r="D13" s="31" t="str">
        <f ca="1">IF(COUNTA(OFFSET($F$1,1,MATCH(B13,$G$1:$AA$1,0),COUNTA('Quantitative Gauge'!J:J)-1,1))=COUNTIF(OFFSET($F$1,1,MATCH(B13,$G$1:$AA$1,0),COUNTA('Quantitative Gauge'!J:J)-1,1),""),"No","Yes")</f>
        <v>No</v>
      </c>
      <c r="E13" s="31" t="str">
        <f>IF(F13="","",MAX($E$1:E12)+1)</f>
        <v/>
      </c>
      <c r="G13" s="62" t="str">
        <f>IF([1]Evaluation!$L16="","",[1]Evaluation!$L16)</f>
        <v/>
      </c>
      <c r="H13" s="62" t="str">
        <f>IF([2]Evaluation!$L16="","",[2]Evaluation!$L16)</f>
        <v/>
      </c>
      <c r="I13" s="62" t="str">
        <f>IF([3]Evaluation!$L16="","",[3]Evaluation!$L16)</f>
        <v/>
      </c>
      <c r="J13" s="62" t="str">
        <f>IF([4]Evaluation!$L16="","",[4]Evaluation!$L16)</f>
        <v/>
      </c>
      <c r="K13" s="62" t="str">
        <f>IF([5]Evaluation!$L16="","",[5]Evaluation!$L16)</f>
        <v/>
      </c>
      <c r="L13" s="62" t="str">
        <f>IF([6]Evaluation!$L16="","",[6]Evaluation!$L16)</f>
        <v/>
      </c>
      <c r="M13" s="62" t="str">
        <f>IF([7]Evaluation!$L16="","",[7]Evaluation!$L16)</f>
        <v/>
      </c>
      <c r="N13" s="62" t="str">
        <f>IF([8]Evaluation!$L16="","",[8]Evaluation!$L16)</f>
        <v/>
      </c>
      <c r="O13" s="62" t="str">
        <f>IF([9]Evaluation!$L16="","",[9]Evaluation!$L16)</f>
        <v/>
      </c>
      <c r="P13" s="62" t="str">
        <f>IF([10]Evaluation!$L16="","",[10]Evaluation!$L16)</f>
        <v/>
      </c>
      <c r="Q13" s="62" t="str">
        <f>IF([11]Evaluation!$L16="","",[11]Evaluation!$L16)</f>
        <v/>
      </c>
      <c r="R13" s="62" t="str">
        <f>IF([12]Evaluation!$L16="","",[12]Evaluation!$L16)</f>
        <v/>
      </c>
      <c r="S13" s="62" t="str">
        <f>IF([13]Evaluation!$L16="","",[13]Evaluation!$L16)</f>
        <v/>
      </c>
      <c r="T13" s="62" t="str">
        <f>IF([14]Evaluation!$L16="","",[14]Evaluation!$L16)</f>
        <v/>
      </c>
      <c r="U13" s="62" t="str">
        <f>IF([15]Evaluation!$L16="","",[15]Evaluation!$L16)</f>
        <v/>
      </c>
      <c r="V13" s="62" t="str">
        <f>IF([16]Evaluation!$L16="","",[16]Evaluation!$L16)</f>
        <v/>
      </c>
      <c r="W13" s="62" t="str">
        <f>IF([17]Evaluation!$L16="","",[17]Evaluation!$L16)</f>
        <v/>
      </c>
      <c r="X13" s="62" t="str">
        <f>IF([18]Evaluation!$L16="","",[18]Evaluation!$L16)</f>
        <v/>
      </c>
      <c r="Y13" s="62" t="str">
        <f>IF([19]Evaluation!$L16="","",[19]Evaluation!$L16)</f>
        <v/>
      </c>
      <c r="Z13" s="62" t="str">
        <f>IF([20]Evaluation!$L16="","",[20]Evaluation!$L16)</f>
        <v/>
      </c>
      <c r="AA13" s="62" t="str">
        <f>IF([21]Evaluation!$L16="","",[21]Evaluation!$L16)</f>
        <v/>
      </c>
    </row>
    <row r="14" spans="1:27" x14ac:dyDescent="0.25">
      <c r="A14" s="73" t="str">
        <f ca="1">IF(D14="Yes",OFFSET('Quantitative Gauge'!$AD$3,0,MATCH(B14,'Quantitative Gauge'!$AE$5:BS$5,0)),"")</f>
        <v/>
      </c>
      <c r="B14" s="31" t="s">
        <v>33</v>
      </c>
      <c r="C14" s="32" t="s">
        <v>17</v>
      </c>
      <c r="D14" s="31" t="str">
        <f ca="1">IF(COUNTA(OFFSET($F$1,1,MATCH(B14,$G$1:$AA$1,0),COUNTA('Quantitative Gauge'!J:J)-1,1))=COUNTIF(OFFSET($F$1,1,MATCH(B14,$G$1:$AA$1,0),COUNTA('Quantitative Gauge'!J:J)-1,1),""),"No","Yes")</f>
        <v>No</v>
      </c>
      <c r="E14" s="31" t="str">
        <f>IF(F14="","",MAX($E$1:E13)+1)</f>
        <v/>
      </c>
      <c r="G14" s="62" t="str">
        <f>IF([1]Evaluation!$L17="","",[1]Evaluation!$L17)</f>
        <v/>
      </c>
      <c r="H14" s="62" t="str">
        <f>IF([2]Evaluation!$L17="","",[2]Evaluation!$L17)</f>
        <v/>
      </c>
      <c r="I14" s="62" t="str">
        <f>IF([3]Evaluation!$L17="","",[3]Evaluation!$L17)</f>
        <v/>
      </c>
      <c r="J14" s="62" t="str">
        <f>IF([4]Evaluation!$L17="","",[4]Evaluation!$L17)</f>
        <v/>
      </c>
      <c r="K14" s="62" t="str">
        <f>IF([5]Evaluation!$L17="","",[5]Evaluation!$L17)</f>
        <v/>
      </c>
      <c r="L14" s="62" t="str">
        <f>IF([6]Evaluation!$L17="","",[6]Evaluation!$L17)</f>
        <v/>
      </c>
      <c r="M14" s="62" t="str">
        <f>IF([7]Evaluation!$L17="","",[7]Evaluation!$L17)</f>
        <v/>
      </c>
      <c r="N14" s="62" t="str">
        <f>IF([8]Evaluation!$L17="","",[8]Evaluation!$L17)</f>
        <v/>
      </c>
      <c r="O14" s="62" t="str">
        <f>IF([9]Evaluation!$L17="","",[9]Evaluation!$L17)</f>
        <v/>
      </c>
      <c r="P14" s="62" t="str">
        <f>IF([10]Evaluation!$L17="","",[10]Evaluation!$L17)</f>
        <v/>
      </c>
      <c r="Q14" s="62" t="str">
        <f>IF([11]Evaluation!$L17="","",[11]Evaluation!$L17)</f>
        <v/>
      </c>
      <c r="R14" s="62" t="str">
        <f>IF([12]Evaluation!$L17="","",[12]Evaluation!$L17)</f>
        <v/>
      </c>
      <c r="S14" s="62" t="str">
        <f>IF([13]Evaluation!$L17="","",[13]Evaluation!$L17)</f>
        <v/>
      </c>
      <c r="T14" s="62" t="str">
        <f>IF([14]Evaluation!$L17="","",[14]Evaluation!$L17)</f>
        <v/>
      </c>
      <c r="U14" s="62" t="str">
        <f>IF([15]Evaluation!$L17="","",[15]Evaluation!$L17)</f>
        <v/>
      </c>
      <c r="V14" s="62" t="str">
        <f>IF([16]Evaluation!$L17="","",[16]Evaluation!$L17)</f>
        <v/>
      </c>
      <c r="W14" s="62" t="str">
        <f>IF([17]Evaluation!$L17="","",[17]Evaluation!$L17)</f>
        <v/>
      </c>
      <c r="X14" s="62" t="str">
        <f>IF([18]Evaluation!$L17="","",[18]Evaluation!$L17)</f>
        <v/>
      </c>
      <c r="Y14" s="62" t="str">
        <f>IF([19]Evaluation!$L17="","",[19]Evaluation!$L17)</f>
        <v/>
      </c>
      <c r="Z14" s="62" t="str">
        <f>IF([20]Evaluation!$L17="","",[20]Evaluation!$L17)</f>
        <v/>
      </c>
      <c r="AA14" s="62" t="str">
        <f>IF([21]Evaluation!$L17="","",[21]Evaluation!$L17)</f>
        <v/>
      </c>
    </row>
    <row r="15" spans="1:27" x14ac:dyDescent="0.25">
      <c r="A15" s="73" t="str">
        <f ca="1">IF(D15="Yes",OFFSET('Quantitative Gauge'!$AD$3,0,MATCH(B15,'Quantitative Gauge'!$AE$5:BS$5,0)),"")</f>
        <v/>
      </c>
      <c r="B15" s="31" t="s">
        <v>12</v>
      </c>
      <c r="C15" s="32" t="s">
        <v>17</v>
      </c>
      <c r="D15" s="31" t="str">
        <f ca="1">IF(COUNTA(OFFSET($F$1,1,MATCH(B15,$G$1:$AA$1,0),COUNTA('Quantitative Gauge'!J:J)-1,1))=COUNTIF(OFFSET($F$1,1,MATCH(B15,$G$1:$AA$1,0),COUNTA('Quantitative Gauge'!J:J)-1,1),""),"No","Yes")</f>
        <v>No</v>
      </c>
      <c r="E15" s="31" t="str">
        <f>IF(F15="","",MAX($E$1:E14)+1)</f>
        <v/>
      </c>
      <c r="G15" s="62" t="str">
        <f>IF([1]Evaluation!$L18="","",[1]Evaluation!$L18)</f>
        <v/>
      </c>
      <c r="H15" s="62" t="str">
        <f>IF([2]Evaluation!$L18="","",[2]Evaluation!$L18)</f>
        <v/>
      </c>
      <c r="I15" s="62" t="str">
        <f>IF([3]Evaluation!$L18="","",[3]Evaluation!$L18)</f>
        <v/>
      </c>
      <c r="J15" s="62" t="str">
        <f>IF([4]Evaluation!$L18="","",[4]Evaluation!$L18)</f>
        <v/>
      </c>
      <c r="K15" s="62" t="str">
        <f>IF([5]Evaluation!$L18="","",[5]Evaluation!$L18)</f>
        <v/>
      </c>
      <c r="L15" s="62" t="str">
        <f>IF([6]Evaluation!$L18="","",[6]Evaluation!$L18)</f>
        <v/>
      </c>
      <c r="M15" s="62" t="str">
        <f>IF([7]Evaluation!$L18="","",[7]Evaluation!$L18)</f>
        <v/>
      </c>
      <c r="N15" s="62" t="str">
        <f>IF([8]Evaluation!$L18="","",[8]Evaluation!$L18)</f>
        <v/>
      </c>
      <c r="O15" s="62" t="str">
        <f>IF([9]Evaluation!$L18="","",[9]Evaluation!$L18)</f>
        <v/>
      </c>
      <c r="P15" s="62" t="str">
        <f>IF([10]Evaluation!$L18="","",[10]Evaluation!$L18)</f>
        <v/>
      </c>
      <c r="Q15" s="62" t="str">
        <f>IF([11]Evaluation!$L18="","",[11]Evaluation!$L18)</f>
        <v/>
      </c>
      <c r="R15" s="62" t="str">
        <f>IF([12]Evaluation!$L18="","",[12]Evaluation!$L18)</f>
        <v/>
      </c>
      <c r="S15" s="62" t="str">
        <f>IF([13]Evaluation!$L18="","",[13]Evaluation!$L18)</f>
        <v/>
      </c>
      <c r="T15" s="62" t="str">
        <f>IF([14]Evaluation!$L18="","",[14]Evaluation!$L18)</f>
        <v/>
      </c>
      <c r="U15" s="62" t="str">
        <f>IF([15]Evaluation!$L18="","",[15]Evaluation!$L18)</f>
        <v/>
      </c>
      <c r="V15" s="62" t="str">
        <f>IF([16]Evaluation!$L18="","",[16]Evaluation!$L18)</f>
        <v/>
      </c>
      <c r="W15" s="62" t="str">
        <f>IF([17]Evaluation!$L18="","",[17]Evaluation!$L18)</f>
        <v/>
      </c>
      <c r="X15" s="62" t="str">
        <f>IF([18]Evaluation!$L18="","",[18]Evaluation!$L18)</f>
        <v/>
      </c>
      <c r="Y15" s="62" t="str">
        <f>IF([19]Evaluation!$L18="","",[19]Evaluation!$L18)</f>
        <v/>
      </c>
      <c r="Z15" s="62" t="str">
        <f>IF([20]Evaluation!$L18="","",[20]Evaluation!$L18)</f>
        <v/>
      </c>
      <c r="AA15" s="62" t="str">
        <f>IF([21]Evaluation!$L18="","",[21]Evaluation!$L18)</f>
        <v/>
      </c>
    </row>
    <row r="16" spans="1:27" x14ac:dyDescent="0.25">
      <c r="A16" s="73" t="str">
        <f ca="1">IF(D16="Yes",OFFSET('Quantitative Gauge'!$AD$3,0,MATCH(B16,'Quantitative Gauge'!$AE$5:BS$5,0)),"")</f>
        <v/>
      </c>
      <c r="B16" s="31" t="s">
        <v>7</v>
      </c>
      <c r="C16" s="32" t="s">
        <v>17</v>
      </c>
      <c r="D16" s="31" t="str">
        <f ca="1">IF(COUNTA(OFFSET($F$1,1,MATCH(B16,$G$1:$AA$1,0),COUNTA('Quantitative Gauge'!J:J)-1,1))=COUNTIF(OFFSET($F$1,1,MATCH(B16,$G$1:$AA$1,0),COUNTA('Quantitative Gauge'!J:J)-1,1),""),"No","Yes")</f>
        <v>No</v>
      </c>
      <c r="E16" s="31" t="str">
        <f>IF(F16="","",MAX($E$1:E15)+1)</f>
        <v/>
      </c>
      <c r="G16" s="62" t="str">
        <f>IF([1]Evaluation!$L19="","",[1]Evaluation!$L19)</f>
        <v/>
      </c>
      <c r="H16" s="62" t="str">
        <f>IF([2]Evaluation!$L19="","",[2]Evaluation!$L19)</f>
        <v/>
      </c>
      <c r="I16" s="62" t="str">
        <f>IF([3]Evaluation!$L19="","",[3]Evaluation!$L19)</f>
        <v/>
      </c>
      <c r="J16" s="62" t="str">
        <f>IF([4]Evaluation!$L19="","",[4]Evaluation!$L19)</f>
        <v/>
      </c>
      <c r="K16" s="62" t="str">
        <f>IF([5]Evaluation!$L19="","",[5]Evaluation!$L19)</f>
        <v/>
      </c>
      <c r="L16" s="62" t="str">
        <f>IF([6]Evaluation!$L19="","",[6]Evaluation!$L19)</f>
        <v/>
      </c>
      <c r="M16" s="62" t="str">
        <f>IF([7]Evaluation!$L19="","",[7]Evaluation!$L19)</f>
        <v/>
      </c>
      <c r="N16" s="62" t="str">
        <f>IF([8]Evaluation!$L19="","",[8]Evaluation!$L19)</f>
        <v/>
      </c>
      <c r="O16" s="62" t="str">
        <f>IF([9]Evaluation!$L19="","",[9]Evaluation!$L19)</f>
        <v/>
      </c>
      <c r="P16" s="62" t="str">
        <f>IF([10]Evaluation!$L19="","",[10]Evaluation!$L19)</f>
        <v/>
      </c>
      <c r="Q16" s="62" t="str">
        <f>IF([11]Evaluation!$L19="","",[11]Evaluation!$L19)</f>
        <v/>
      </c>
      <c r="R16" s="62" t="str">
        <f>IF([12]Evaluation!$L19="","",[12]Evaluation!$L19)</f>
        <v/>
      </c>
      <c r="S16" s="62" t="str">
        <f>IF([13]Evaluation!$L19="","",[13]Evaluation!$L19)</f>
        <v/>
      </c>
      <c r="T16" s="62" t="str">
        <f>IF([14]Evaluation!$L19="","",[14]Evaluation!$L19)</f>
        <v/>
      </c>
      <c r="U16" s="62" t="str">
        <f>IF([15]Evaluation!$L19="","",[15]Evaluation!$L19)</f>
        <v/>
      </c>
      <c r="V16" s="62" t="str">
        <f>IF([16]Evaluation!$L19="","",[16]Evaluation!$L19)</f>
        <v/>
      </c>
      <c r="W16" s="62" t="str">
        <f>IF([17]Evaluation!$L19="","",[17]Evaluation!$L19)</f>
        <v/>
      </c>
      <c r="X16" s="62" t="str">
        <f>IF([18]Evaluation!$L19="","",[18]Evaluation!$L19)</f>
        <v/>
      </c>
      <c r="Y16" s="62" t="str">
        <f>IF([19]Evaluation!$L19="","",[19]Evaluation!$L19)</f>
        <v/>
      </c>
      <c r="Z16" s="62" t="str">
        <f>IF([20]Evaluation!$L19="","",[20]Evaluation!$L19)</f>
        <v/>
      </c>
      <c r="AA16" s="62" t="str">
        <f>IF([21]Evaluation!$L19="","",[21]Evaluation!$L19)</f>
        <v/>
      </c>
    </row>
    <row r="17" spans="1:27" x14ac:dyDescent="0.25">
      <c r="A17" s="73" t="str">
        <f ca="1">IF(D17="Yes",OFFSET('Quantitative Gauge'!$AD$3,0,MATCH(B17,'Quantitative Gauge'!$AE$5:BS$5,0)),"")</f>
        <v/>
      </c>
      <c r="B17" s="31" t="s">
        <v>6</v>
      </c>
      <c r="C17" s="32" t="s">
        <v>17</v>
      </c>
      <c r="D17" s="31" t="str">
        <f ca="1">IF(COUNTA(OFFSET($F$1,1,MATCH(B17,$G$1:$AA$1,0),COUNTA('Quantitative Gauge'!J:J)-1,1))=COUNTIF(OFFSET($F$1,1,MATCH(B17,$G$1:$AA$1,0),COUNTA('Quantitative Gauge'!J:J)-1,1),""),"No","Yes")</f>
        <v>No</v>
      </c>
      <c r="E17" s="31" t="str">
        <f>IF(F17="","",MAX($E$1:E16)+1)</f>
        <v/>
      </c>
      <c r="G17" s="62" t="str">
        <f>IF([1]Evaluation!$L20="","",[1]Evaluation!$L20)</f>
        <v/>
      </c>
      <c r="H17" s="62" t="str">
        <f>IF([2]Evaluation!$L20="","",[2]Evaluation!$L20)</f>
        <v/>
      </c>
      <c r="I17" s="62" t="str">
        <f>IF([3]Evaluation!$L20="","",[3]Evaluation!$L20)</f>
        <v/>
      </c>
      <c r="J17" s="62" t="str">
        <f>IF([4]Evaluation!$L20="","",[4]Evaluation!$L20)</f>
        <v/>
      </c>
      <c r="K17" s="62" t="str">
        <f>IF([5]Evaluation!$L20="","",[5]Evaluation!$L20)</f>
        <v/>
      </c>
      <c r="L17" s="62" t="str">
        <f>IF([6]Evaluation!$L20="","",[6]Evaluation!$L20)</f>
        <v/>
      </c>
      <c r="M17" s="62" t="str">
        <f>IF([7]Evaluation!$L20="","",[7]Evaluation!$L20)</f>
        <v/>
      </c>
      <c r="N17" s="62" t="str">
        <f>IF([8]Evaluation!$L20="","",[8]Evaluation!$L20)</f>
        <v/>
      </c>
      <c r="O17" s="62" t="str">
        <f>IF([9]Evaluation!$L20="","",[9]Evaluation!$L20)</f>
        <v/>
      </c>
      <c r="P17" s="62" t="str">
        <f>IF([10]Evaluation!$L20="","",[10]Evaluation!$L20)</f>
        <v/>
      </c>
      <c r="Q17" s="62" t="str">
        <f>IF([11]Evaluation!$L20="","",[11]Evaluation!$L20)</f>
        <v/>
      </c>
      <c r="R17" s="62" t="str">
        <f>IF([12]Evaluation!$L20="","",[12]Evaluation!$L20)</f>
        <v/>
      </c>
      <c r="S17" s="62" t="str">
        <f>IF([13]Evaluation!$L20="","",[13]Evaluation!$L20)</f>
        <v/>
      </c>
      <c r="T17" s="62" t="str">
        <f>IF([14]Evaluation!$L20="","",[14]Evaluation!$L20)</f>
        <v/>
      </c>
      <c r="U17" s="62" t="str">
        <f>IF([15]Evaluation!$L20="","",[15]Evaluation!$L20)</f>
        <v/>
      </c>
      <c r="V17" s="62" t="str">
        <f>IF([16]Evaluation!$L20="","",[16]Evaluation!$L20)</f>
        <v/>
      </c>
      <c r="W17" s="62" t="str">
        <f>IF([17]Evaluation!$L20="","",[17]Evaluation!$L20)</f>
        <v/>
      </c>
      <c r="X17" s="62" t="str">
        <f>IF([18]Evaluation!$L20="","",[18]Evaluation!$L20)</f>
        <v/>
      </c>
      <c r="Y17" s="62" t="str">
        <f>IF([19]Evaluation!$L20="","",[19]Evaluation!$L20)</f>
        <v/>
      </c>
      <c r="Z17" s="62" t="str">
        <f>IF([20]Evaluation!$L20="","",[20]Evaluation!$L20)</f>
        <v/>
      </c>
      <c r="AA17" s="62" t="str">
        <f>IF([21]Evaluation!$L20="","",[21]Evaluation!$L20)</f>
        <v/>
      </c>
    </row>
    <row r="18" spans="1:27" x14ac:dyDescent="0.25">
      <c r="A18" s="73" t="str">
        <f ca="1">IF(D18="Yes",OFFSET('Quantitative Gauge'!$AD$3,0,MATCH(B18,'Quantitative Gauge'!$AE$5:BS$5,0)),"")</f>
        <v/>
      </c>
      <c r="B18" s="31" t="s">
        <v>23</v>
      </c>
      <c r="C18" s="32" t="s">
        <v>17</v>
      </c>
      <c r="D18" s="31" t="str">
        <f ca="1">IF(COUNTA(OFFSET($F$1,1,MATCH(B18,$G$1:$AA$1,0),COUNTA('Quantitative Gauge'!J:J)-1,1))=COUNTIF(OFFSET($F$1,1,MATCH(B18,$G$1:$AA$1,0),COUNTA('Quantitative Gauge'!J:J)-1,1),""),"No","Yes")</f>
        <v>No</v>
      </c>
      <c r="E18" s="31" t="str">
        <f>IF(F18="","",MAX($E$1:E17)+1)</f>
        <v/>
      </c>
      <c r="G18" s="62" t="str">
        <f>IF([1]Evaluation!$L21="","",[1]Evaluation!$L21)</f>
        <v/>
      </c>
      <c r="H18" s="62" t="str">
        <f>IF([2]Evaluation!$L21="","",[2]Evaluation!$L21)</f>
        <v/>
      </c>
      <c r="I18" s="62" t="str">
        <f>IF([3]Evaluation!$L21="","",[3]Evaluation!$L21)</f>
        <v/>
      </c>
      <c r="J18" s="62" t="str">
        <f>IF([4]Evaluation!$L21="","",[4]Evaluation!$L21)</f>
        <v/>
      </c>
      <c r="K18" s="62" t="str">
        <f>IF([5]Evaluation!$L21="","",[5]Evaluation!$L21)</f>
        <v/>
      </c>
      <c r="L18" s="62" t="str">
        <f>IF([6]Evaluation!$L21="","",[6]Evaluation!$L21)</f>
        <v/>
      </c>
      <c r="M18" s="62" t="str">
        <f>IF([7]Evaluation!$L21="","",[7]Evaluation!$L21)</f>
        <v/>
      </c>
      <c r="N18" s="62" t="str">
        <f>IF([8]Evaluation!$L21="","",[8]Evaluation!$L21)</f>
        <v/>
      </c>
      <c r="O18" s="62" t="str">
        <f>IF([9]Evaluation!$L21="","",[9]Evaluation!$L21)</f>
        <v/>
      </c>
      <c r="P18" s="62" t="str">
        <f>IF([10]Evaluation!$L21="","",[10]Evaluation!$L21)</f>
        <v/>
      </c>
      <c r="Q18" s="62" t="str">
        <f>IF([11]Evaluation!$L21="","",[11]Evaluation!$L21)</f>
        <v/>
      </c>
      <c r="R18" s="62" t="str">
        <f>IF([12]Evaluation!$L21="","",[12]Evaluation!$L21)</f>
        <v/>
      </c>
      <c r="S18" s="62" t="str">
        <f>IF([13]Evaluation!$L21="","",[13]Evaluation!$L21)</f>
        <v/>
      </c>
      <c r="T18" s="62" t="str">
        <f>IF([14]Evaluation!$L21="","",[14]Evaluation!$L21)</f>
        <v/>
      </c>
      <c r="U18" s="62" t="str">
        <f>IF([15]Evaluation!$L21="","",[15]Evaluation!$L21)</f>
        <v/>
      </c>
      <c r="V18" s="62" t="str">
        <f>IF([16]Evaluation!$L21="","",[16]Evaluation!$L21)</f>
        <v/>
      </c>
      <c r="W18" s="62" t="str">
        <f>IF([17]Evaluation!$L21="","",[17]Evaluation!$L21)</f>
        <v/>
      </c>
      <c r="X18" s="62" t="str">
        <f>IF([18]Evaluation!$L21="","",[18]Evaluation!$L21)</f>
        <v/>
      </c>
      <c r="Y18" s="62" t="str">
        <f>IF([19]Evaluation!$L21="","",[19]Evaluation!$L21)</f>
        <v/>
      </c>
      <c r="Z18" s="62" t="str">
        <f>IF([20]Evaluation!$L21="","",[20]Evaluation!$L21)</f>
        <v/>
      </c>
      <c r="AA18" s="62" t="str">
        <f>IF([21]Evaluation!$L21="","",[21]Evaluation!$L21)</f>
        <v/>
      </c>
    </row>
    <row r="19" spans="1:27" x14ac:dyDescent="0.25">
      <c r="A19" s="73" t="str">
        <f ca="1">IF(D19="Yes",OFFSET('Quantitative Gauge'!$AD$3,0,MATCH(B19,'Quantitative Gauge'!$AE$5:BS$5,0)),"")</f>
        <v/>
      </c>
      <c r="B19" s="31" t="s">
        <v>24</v>
      </c>
      <c r="C19" s="32" t="s">
        <v>17</v>
      </c>
      <c r="D19" s="31" t="str">
        <f ca="1">IF(COUNTA(OFFSET($F$1,1,MATCH(B19,$G$1:$AA$1,0),COUNTA('Quantitative Gauge'!J:J)-1,1))=COUNTIF(OFFSET($F$1,1,MATCH(B19,$G$1:$AA$1,0),COUNTA('Quantitative Gauge'!J:J)-1,1),""),"No","Yes")</f>
        <v>No</v>
      </c>
      <c r="E19" s="31" t="str">
        <f>IF(F19="","",MAX($E$1:E18)+1)</f>
        <v/>
      </c>
      <c r="G19" s="62" t="str">
        <f>IF([1]Evaluation!$L22="","",[1]Evaluation!$L22)</f>
        <v/>
      </c>
      <c r="H19" s="62" t="str">
        <f>IF([2]Evaluation!$L22="","",[2]Evaluation!$L22)</f>
        <v/>
      </c>
      <c r="I19" s="62" t="str">
        <f>IF([3]Evaluation!$L22="","",[3]Evaluation!$L22)</f>
        <v/>
      </c>
      <c r="J19" s="62" t="str">
        <f>IF([4]Evaluation!$L22="","",[4]Evaluation!$L22)</f>
        <v/>
      </c>
      <c r="K19" s="62" t="str">
        <f>IF([5]Evaluation!$L22="","",[5]Evaluation!$L22)</f>
        <v/>
      </c>
      <c r="L19" s="62" t="str">
        <f>IF([6]Evaluation!$L22="","",[6]Evaluation!$L22)</f>
        <v/>
      </c>
      <c r="M19" s="62" t="str">
        <f>IF([7]Evaluation!$L22="","",[7]Evaluation!$L22)</f>
        <v/>
      </c>
      <c r="N19" s="62" t="str">
        <f>IF([8]Evaluation!$L22="","",[8]Evaluation!$L22)</f>
        <v/>
      </c>
      <c r="O19" s="62" t="str">
        <f>IF([9]Evaluation!$L22="","",[9]Evaluation!$L22)</f>
        <v/>
      </c>
      <c r="P19" s="62" t="str">
        <f>IF([10]Evaluation!$L22="","",[10]Evaluation!$L22)</f>
        <v/>
      </c>
      <c r="Q19" s="62" t="str">
        <f>IF([11]Evaluation!$L22="","",[11]Evaluation!$L22)</f>
        <v/>
      </c>
      <c r="R19" s="62" t="str">
        <f>IF([12]Evaluation!$L22="","",[12]Evaluation!$L22)</f>
        <v/>
      </c>
      <c r="S19" s="62" t="str">
        <f>IF([13]Evaluation!$L22="","",[13]Evaluation!$L22)</f>
        <v/>
      </c>
      <c r="T19" s="62" t="str">
        <f>IF([14]Evaluation!$L22="","",[14]Evaluation!$L22)</f>
        <v/>
      </c>
      <c r="U19" s="62" t="str">
        <f>IF([15]Evaluation!$L22="","",[15]Evaluation!$L22)</f>
        <v/>
      </c>
      <c r="V19" s="62" t="str">
        <f>IF([16]Evaluation!$L22="","",[16]Evaluation!$L22)</f>
        <v/>
      </c>
      <c r="W19" s="62" t="str">
        <f>IF([17]Evaluation!$L22="","",[17]Evaluation!$L22)</f>
        <v/>
      </c>
      <c r="X19" s="62" t="str">
        <f>IF([18]Evaluation!$L22="","",[18]Evaluation!$L22)</f>
        <v/>
      </c>
      <c r="Y19" s="62" t="str">
        <f>IF([19]Evaluation!$L22="","",[19]Evaluation!$L22)</f>
        <v/>
      </c>
      <c r="Z19" s="62" t="str">
        <f>IF([20]Evaluation!$L22="","",[20]Evaluation!$L22)</f>
        <v/>
      </c>
      <c r="AA19" s="62" t="str">
        <f>IF([21]Evaluation!$L22="","",[21]Evaluation!$L22)</f>
        <v/>
      </c>
    </row>
    <row r="20" spans="1:27" x14ac:dyDescent="0.25">
      <c r="A20" s="73" t="str">
        <f ca="1">IF(D20="Yes",OFFSET('Quantitative Gauge'!$AD$3,0,MATCH(B20,'Quantitative Gauge'!$AE$5:BS$5,0)),"")</f>
        <v/>
      </c>
      <c r="B20" s="31" t="s">
        <v>31</v>
      </c>
      <c r="C20" s="32" t="s">
        <v>39</v>
      </c>
      <c r="D20" s="31" t="str">
        <f ca="1">IF(COUNTA(OFFSET($F$1,1,MATCH(B20,$G$1:$AA$1,0),COUNTA('Quantitative Gauge'!J:J)-1,1))=COUNTIF(OFFSET($F$1,1,MATCH(B20,$G$1:$AA$1,0),COUNTA('Quantitative Gauge'!J:J)-1,1),""),"No","Yes")</f>
        <v>No</v>
      </c>
      <c r="E20" s="31" t="str">
        <f>IF(F20="","",MAX($E$1:E19)+1)</f>
        <v/>
      </c>
      <c r="G20" s="62" t="str">
        <f>IF([1]Evaluation!$L23="","",[1]Evaluation!$L23)</f>
        <v/>
      </c>
      <c r="H20" s="62" t="str">
        <f>IF([2]Evaluation!$L23="","",[2]Evaluation!$L23)</f>
        <v/>
      </c>
      <c r="I20" s="62" t="str">
        <f>IF([3]Evaluation!$L23="","",[3]Evaluation!$L23)</f>
        <v/>
      </c>
      <c r="J20" s="62" t="str">
        <f>IF([4]Evaluation!$L23="","",[4]Evaluation!$L23)</f>
        <v/>
      </c>
      <c r="K20" s="62" t="str">
        <f>IF([5]Evaluation!$L23="","",[5]Evaluation!$L23)</f>
        <v/>
      </c>
      <c r="L20" s="62" t="str">
        <f>IF([6]Evaluation!$L23="","",[6]Evaluation!$L23)</f>
        <v/>
      </c>
      <c r="M20" s="62" t="str">
        <f>IF([7]Evaluation!$L23="","",[7]Evaluation!$L23)</f>
        <v/>
      </c>
      <c r="N20" s="62" t="str">
        <f>IF([8]Evaluation!$L23="","",[8]Evaluation!$L23)</f>
        <v/>
      </c>
      <c r="O20" s="62" t="str">
        <f>IF([9]Evaluation!$L23="","",[9]Evaluation!$L23)</f>
        <v/>
      </c>
      <c r="P20" s="62" t="str">
        <f>IF([10]Evaluation!$L23="","",[10]Evaluation!$L23)</f>
        <v/>
      </c>
      <c r="Q20" s="62" t="str">
        <f>IF([11]Evaluation!$L23="","",[11]Evaluation!$L23)</f>
        <v/>
      </c>
      <c r="R20" s="62" t="str">
        <f>IF([12]Evaluation!$L23="","",[12]Evaluation!$L23)</f>
        <v/>
      </c>
      <c r="S20" s="62" t="str">
        <f>IF([13]Evaluation!$L23="","",[13]Evaluation!$L23)</f>
        <v/>
      </c>
      <c r="T20" s="62" t="str">
        <f>IF([14]Evaluation!$L23="","",[14]Evaluation!$L23)</f>
        <v/>
      </c>
      <c r="U20" s="62" t="str">
        <f>IF([15]Evaluation!$L23="","",[15]Evaluation!$L23)</f>
        <v/>
      </c>
      <c r="V20" s="62" t="str">
        <f>IF([16]Evaluation!$L23="","",[16]Evaluation!$L23)</f>
        <v/>
      </c>
      <c r="W20" s="62" t="str">
        <f>IF([17]Evaluation!$L23="","",[17]Evaluation!$L23)</f>
        <v/>
      </c>
      <c r="X20" s="62" t="str">
        <f>IF([18]Evaluation!$L23="","",[18]Evaluation!$L23)</f>
        <v/>
      </c>
      <c r="Y20" s="62" t="str">
        <f>IF([19]Evaluation!$L23="","",[19]Evaluation!$L23)</f>
        <v/>
      </c>
      <c r="Z20" s="62" t="str">
        <f>IF([20]Evaluation!$L23="","",[20]Evaluation!$L23)</f>
        <v/>
      </c>
      <c r="AA20" s="62" t="str">
        <f>IF([21]Evaluation!$L23="","",[21]Evaluation!$L23)</f>
        <v/>
      </c>
    </row>
    <row r="21" spans="1:27" x14ac:dyDescent="0.25">
      <c r="A21" s="73" t="str">
        <f ca="1">IF(D21="Yes",OFFSET('Quantitative Gauge'!$AD$3,0,MATCH(B21,'Quantitative Gauge'!$AE$5:BS$5,0)),"")</f>
        <v/>
      </c>
      <c r="B21" s="31" t="s">
        <v>32</v>
      </c>
      <c r="C21" s="32" t="s">
        <v>39</v>
      </c>
      <c r="D21" s="31" t="str">
        <f ca="1">IF(COUNTA(OFFSET($F$1,1,MATCH(B21,$G$1:$AA$1,0),COUNTA('Quantitative Gauge'!J:J)-1,1))=COUNTIF(OFFSET($F$1,1,MATCH(B21,$G$1:$AA$1,0),COUNTA('Quantitative Gauge'!J:J)-1,1),""),"No","Yes")</f>
        <v>No</v>
      </c>
      <c r="E21" s="31" t="str">
        <f>IF(F21="","",MAX($E$1:E20)+1)</f>
        <v/>
      </c>
      <c r="G21" s="62" t="str">
        <f>IF([1]Evaluation!$L24="","",[1]Evaluation!$L24)</f>
        <v/>
      </c>
      <c r="H21" s="62" t="str">
        <f>IF([2]Evaluation!$L24="","",[2]Evaluation!$L24)</f>
        <v/>
      </c>
      <c r="I21" s="62" t="str">
        <f>IF([3]Evaluation!$L24="","",[3]Evaluation!$L24)</f>
        <v/>
      </c>
      <c r="J21" s="62" t="str">
        <f>IF([4]Evaluation!$L24="","",[4]Evaluation!$L24)</f>
        <v/>
      </c>
      <c r="K21" s="62" t="str">
        <f>IF([5]Evaluation!$L24="","",[5]Evaluation!$L24)</f>
        <v/>
      </c>
      <c r="L21" s="62" t="str">
        <f>IF([6]Evaluation!$L24="","",[6]Evaluation!$L24)</f>
        <v/>
      </c>
      <c r="M21" s="62" t="str">
        <f>IF([7]Evaluation!$L24="","",[7]Evaluation!$L24)</f>
        <v/>
      </c>
      <c r="N21" s="62" t="str">
        <f>IF([8]Evaluation!$L24="","",[8]Evaluation!$L24)</f>
        <v/>
      </c>
      <c r="O21" s="62" t="str">
        <f>IF([9]Evaluation!$L24="","",[9]Evaluation!$L24)</f>
        <v/>
      </c>
      <c r="P21" s="62" t="str">
        <f>IF([10]Evaluation!$L24="","",[10]Evaluation!$L24)</f>
        <v/>
      </c>
      <c r="Q21" s="62" t="str">
        <f>IF([11]Evaluation!$L24="","",[11]Evaluation!$L24)</f>
        <v/>
      </c>
      <c r="R21" s="62" t="str">
        <f>IF([12]Evaluation!$L24="","",[12]Evaluation!$L24)</f>
        <v/>
      </c>
      <c r="S21" s="62" t="str">
        <f>IF([13]Evaluation!$L24="","",[13]Evaluation!$L24)</f>
        <v/>
      </c>
      <c r="T21" s="62" t="str">
        <f>IF([14]Evaluation!$L24="","",[14]Evaluation!$L24)</f>
        <v/>
      </c>
      <c r="U21" s="62" t="str">
        <f>IF([15]Evaluation!$L24="","",[15]Evaluation!$L24)</f>
        <v/>
      </c>
      <c r="V21" s="62" t="str">
        <f>IF([16]Evaluation!$L24="","",[16]Evaluation!$L24)</f>
        <v/>
      </c>
      <c r="W21" s="62" t="str">
        <f>IF([17]Evaluation!$L24="","",[17]Evaluation!$L24)</f>
        <v/>
      </c>
      <c r="X21" s="62" t="str">
        <f>IF([18]Evaluation!$L24="","",[18]Evaluation!$L24)</f>
        <v/>
      </c>
      <c r="Y21" s="62" t="str">
        <f>IF([19]Evaluation!$L24="","",[19]Evaluation!$L24)</f>
        <v/>
      </c>
      <c r="Z21" s="62" t="str">
        <f>IF([20]Evaluation!$L24="","",[20]Evaluation!$L24)</f>
        <v/>
      </c>
      <c r="AA21" s="62" t="str">
        <f>IF([21]Evaluation!$L24="","",[21]Evaluation!$L24)</f>
        <v/>
      </c>
    </row>
    <row r="22" spans="1:27" x14ac:dyDescent="0.25">
      <c r="A22" s="73" t="str">
        <f ca="1">IF(D22="Yes",OFFSET('Quantitative Gauge'!$AD$3,0,MATCH(B22,'Quantitative Gauge'!$AE$5:BS$5,0)),"")</f>
        <v/>
      </c>
      <c r="B22" s="31" t="s">
        <v>30</v>
      </c>
      <c r="C22" s="32" t="s">
        <v>39</v>
      </c>
      <c r="D22" s="31" t="str">
        <f ca="1">IF(COUNTA(OFFSET($F$1,1,MATCH(B22,$G$1:$AA$1,0),COUNTA('Quantitative Gauge'!J:J)-1,1))=COUNTIF(OFFSET($F$1,1,MATCH(B22,$G$1:$AA$1,0),COUNTA('Quantitative Gauge'!J:J)-1,1),""),"No","Yes")</f>
        <v>No</v>
      </c>
      <c r="E22" s="31" t="str">
        <f>IF(F22="","",MAX($E$1:E21)+1)</f>
        <v/>
      </c>
      <c r="G22" s="62" t="str">
        <f>IF([1]Evaluation!$L25="","",[1]Evaluation!$L25)</f>
        <v/>
      </c>
      <c r="H22" s="62" t="str">
        <f>IF([2]Evaluation!$L25="","",[2]Evaluation!$L25)</f>
        <v/>
      </c>
      <c r="I22" s="62" t="str">
        <f>IF([3]Evaluation!$L25="","",[3]Evaluation!$L25)</f>
        <v/>
      </c>
      <c r="J22" s="62" t="str">
        <f>IF([4]Evaluation!$L25="","",[4]Evaluation!$L25)</f>
        <v/>
      </c>
      <c r="K22" s="62" t="str">
        <f>IF([5]Evaluation!$L25="","",[5]Evaluation!$L25)</f>
        <v/>
      </c>
      <c r="L22" s="62" t="str">
        <f>IF([6]Evaluation!$L25="","",[6]Evaluation!$L25)</f>
        <v/>
      </c>
      <c r="M22" s="62" t="str">
        <f>IF([7]Evaluation!$L25="","",[7]Evaluation!$L25)</f>
        <v/>
      </c>
      <c r="N22" s="62" t="str">
        <f>IF([8]Evaluation!$L25="","",[8]Evaluation!$L25)</f>
        <v/>
      </c>
      <c r="O22" s="62" t="str">
        <f>IF([9]Evaluation!$L25="","",[9]Evaluation!$L25)</f>
        <v/>
      </c>
      <c r="P22" s="62" t="str">
        <f>IF([10]Evaluation!$L25="","",[10]Evaluation!$L25)</f>
        <v/>
      </c>
      <c r="Q22" s="62" t="str">
        <f>IF([11]Evaluation!$L25="","",[11]Evaluation!$L25)</f>
        <v/>
      </c>
      <c r="R22" s="62" t="str">
        <f>IF([12]Evaluation!$L25="","",[12]Evaluation!$L25)</f>
        <v/>
      </c>
      <c r="S22" s="62" t="str">
        <f>IF([13]Evaluation!$L25="","",[13]Evaluation!$L25)</f>
        <v/>
      </c>
      <c r="T22" s="62" t="str">
        <f>IF([14]Evaluation!$L25="","",[14]Evaluation!$L25)</f>
        <v/>
      </c>
      <c r="U22" s="62" t="str">
        <f>IF([15]Evaluation!$L25="","",[15]Evaluation!$L25)</f>
        <v/>
      </c>
      <c r="V22" s="62" t="str">
        <f>IF([16]Evaluation!$L25="","",[16]Evaluation!$L25)</f>
        <v/>
      </c>
      <c r="W22" s="62" t="str">
        <f>IF([17]Evaluation!$L25="","",[17]Evaluation!$L25)</f>
        <v/>
      </c>
      <c r="X22" s="62" t="str">
        <f>IF([18]Evaluation!$L25="","",[18]Evaluation!$L25)</f>
        <v/>
      </c>
      <c r="Y22" s="62" t="str">
        <f>IF([19]Evaluation!$L25="","",[19]Evaluation!$L25)</f>
        <v/>
      </c>
      <c r="Z22" s="62" t="str">
        <f>IF([20]Evaluation!$L25="","",[20]Evaluation!$L25)</f>
        <v/>
      </c>
      <c r="AA22" s="62" t="str">
        <f>IF([21]Evaluation!$L25="","",[21]Evaluation!$L25)</f>
        <v/>
      </c>
    </row>
    <row r="23" spans="1:27" x14ac:dyDescent="0.25">
      <c r="G23" s="62" t="str">
        <f>IF([1]Evaluation!$L26="","",[1]Evaluation!$L26)</f>
        <v/>
      </c>
      <c r="H23" s="62" t="str">
        <f>IF([2]Evaluation!$L26="","",[2]Evaluation!$L26)</f>
        <v/>
      </c>
      <c r="I23" s="62" t="str">
        <f>IF([3]Evaluation!$L26="","",[3]Evaluation!$L26)</f>
        <v/>
      </c>
      <c r="J23" s="62" t="str">
        <f>IF([4]Evaluation!$L26="","",[4]Evaluation!$L26)</f>
        <v/>
      </c>
      <c r="K23" s="62" t="str">
        <f>IF([5]Evaluation!$L26="","",[5]Evaluation!$L26)</f>
        <v/>
      </c>
      <c r="L23" s="62" t="str">
        <f>IF([6]Evaluation!$L26="","",[6]Evaluation!$L26)</f>
        <v/>
      </c>
      <c r="M23" s="62" t="str">
        <f>IF([7]Evaluation!$L26="","",[7]Evaluation!$L26)</f>
        <v/>
      </c>
      <c r="N23" s="62" t="str">
        <f>IF([8]Evaluation!$L26="","",[8]Evaluation!$L26)</f>
        <v/>
      </c>
      <c r="O23" s="62" t="str">
        <f>IF([9]Evaluation!$L26="","",[9]Evaluation!$L26)</f>
        <v/>
      </c>
      <c r="P23" s="62" t="str">
        <f>IF([10]Evaluation!$L26="","",[10]Evaluation!$L26)</f>
        <v/>
      </c>
      <c r="Q23" s="62" t="str">
        <f>IF([11]Evaluation!$L26="","",[11]Evaluation!$L26)</f>
        <v/>
      </c>
      <c r="R23" s="62" t="str">
        <f>IF([12]Evaluation!$L26="","",[12]Evaluation!$L26)</f>
        <v/>
      </c>
      <c r="S23" s="62" t="str">
        <f>IF([13]Evaluation!$L26="","",[13]Evaluation!$L26)</f>
        <v/>
      </c>
      <c r="T23" s="62" t="str">
        <f>IF([14]Evaluation!$L26="","",[14]Evaluation!$L26)</f>
        <v/>
      </c>
      <c r="U23" s="62" t="str">
        <f>IF([15]Evaluation!$L26="","",[15]Evaluation!$L26)</f>
        <v/>
      </c>
      <c r="V23" s="62" t="str">
        <f>IF([16]Evaluation!$L26="","",[16]Evaluation!$L26)</f>
        <v/>
      </c>
      <c r="W23" s="62" t="str">
        <f>IF([17]Evaluation!$L26="","",[17]Evaluation!$L26)</f>
        <v/>
      </c>
      <c r="X23" s="62" t="str">
        <f>IF([18]Evaluation!$L26="","",[18]Evaluation!$L26)</f>
        <v/>
      </c>
      <c r="Y23" s="62" t="str">
        <f>IF([19]Evaluation!$L26="","",[19]Evaluation!$L26)</f>
        <v/>
      </c>
      <c r="Z23" s="62" t="str">
        <f>IF([20]Evaluation!$L26="","",[20]Evaluation!$L26)</f>
        <v/>
      </c>
      <c r="AA23" s="62" t="str">
        <f>IF([21]Evaluation!$L26="","",[21]Evaluation!$L26)</f>
        <v/>
      </c>
    </row>
    <row r="24" spans="1:27" x14ac:dyDescent="0.25">
      <c r="G24" s="62" t="str">
        <f>IF([1]Evaluation!$L27="","",[1]Evaluation!$L27)</f>
        <v/>
      </c>
      <c r="H24" s="62" t="str">
        <f>IF([2]Evaluation!$L27="","",[2]Evaluation!$L27)</f>
        <v/>
      </c>
      <c r="I24" s="62" t="str">
        <f>IF([3]Evaluation!$L27="","",[3]Evaluation!$L27)</f>
        <v/>
      </c>
      <c r="J24" s="62" t="str">
        <f>IF([4]Evaluation!$L27="","",[4]Evaluation!$L27)</f>
        <v/>
      </c>
      <c r="K24" s="62" t="str">
        <f>IF([5]Evaluation!$L27="","",[5]Evaluation!$L27)</f>
        <v/>
      </c>
      <c r="L24" s="62" t="str">
        <f>IF([6]Evaluation!$L27="","",[6]Evaluation!$L27)</f>
        <v/>
      </c>
      <c r="M24" s="62" t="str">
        <f>IF([7]Evaluation!$L27="","",[7]Evaluation!$L27)</f>
        <v/>
      </c>
      <c r="N24" s="62" t="str">
        <f>IF([8]Evaluation!$L27="","",[8]Evaluation!$L27)</f>
        <v/>
      </c>
      <c r="O24" s="62" t="str">
        <f>IF([9]Evaluation!$L27="","",[9]Evaluation!$L27)</f>
        <v/>
      </c>
      <c r="P24" s="62" t="str">
        <f>IF([10]Evaluation!$L27="","",[10]Evaluation!$L27)</f>
        <v/>
      </c>
      <c r="Q24" s="62" t="str">
        <f>IF([11]Evaluation!$L27="","",[11]Evaluation!$L27)</f>
        <v/>
      </c>
      <c r="R24" s="62" t="str">
        <f>IF([12]Evaluation!$L27="","",[12]Evaluation!$L27)</f>
        <v/>
      </c>
      <c r="S24" s="62" t="str">
        <f>IF([13]Evaluation!$L27="","",[13]Evaluation!$L27)</f>
        <v/>
      </c>
      <c r="T24" s="62" t="str">
        <f>IF([14]Evaluation!$L27="","",[14]Evaluation!$L27)</f>
        <v/>
      </c>
      <c r="U24" s="62" t="str">
        <f>IF([15]Evaluation!$L27="","",[15]Evaluation!$L27)</f>
        <v/>
      </c>
      <c r="V24" s="62" t="str">
        <f>IF([16]Evaluation!$L27="","",[16]Evaluation!$L27)</f>
        <v/>
      </c>
      <c r="W24" s="62" t="str">
        <f>IF([17]Evaluation!$L27="","",[17]Evaluation!$L27)</f>
        <v/>
      </c>
      <c r="X24" s="62" t="str">
        <f>IF([18]Evaluation!$L27="","",[18]Evaluation!$L27)</f>
        <v/>
      </c>
      <c r="Y24" s="62" t="str">
        <f>IF([19]Evaluation!$L27="","",[19]Evaluation!$L27)</f>
        <v/>
      </c>
      <c r="Z24" s="62" t="str">
        <f>IF([20]Evaluation!$L27="","",[20]Evaluation!$L27)</f>
        <v/>
      </c>
      <c r="AA24" s="62" t="str">
        <f>IF([21]Evaluation!$L27="","",[21]Evaluation!$L27)</f>
        <v/>
      </c>
    </row>
    <row r="25" spans="1:27" x14ac:dyDescent="0.25">
      <c r="G25" s="62" t="str">
        <f>IF([1]Evaluation!$L28="","",[1]Evaluation!$L28)</f>
        <v/>
      </c>
      <c r="H25" s="62" t="str">
        <f>IF([2]Evaluation!$L28="","",[2]Evaluation!$L28)</f>
        <v/>
      </c>
      <c r="I25" s="62" t="str">
        <f>IF([3]Evaluation!$L28="","",[3]Evaluation!$L28)</f>
        <v/>
      </c>
      <c r="J25" s="62" t="str">
        <f>IF([4]Evaluation!$L28="","",[4]Evaluation!$L28)</f>
        <v/>
      </c>
      <c r="K25" s="62" t="str">
        <f>IF([5]Evaluation!$L28="","",[5]Evaluation!$L28)</f>
        <v/>
      </c>
      <c r="L25" s="62" t="str">
        <f>IF([6]Evaluation!$L28="","",[6]Evaluation!$L28)</f>
        <v/>
      </c>
      <c r="M25" s="62" t="str">
        <f>IF([7]Evaluation!$L28="","",[7]Evaluation!$L28)</f>
        <v/>
      </c>
      <c r="N25" s="62" t="str">
        <f>IF([8]Evaluation!$L28="","",[8]Evaluation!$L28)</f>
        <v/>
      </c>
      <c r="O25" s="62" t="str">
        <f>IF([9]Evaluation!$L28="","",[9]Evaluation!$L28)</f>
        <v/>
      </c>
      <c r="P25" s="62" t="str">
        <f>IF([10]Evaluation!$L28="","",[10]Evaluation!$L28)</f>
        <v/>
      </c>
      <c r="Q25" s="62" t="str">
        <f>IF([11]Evaluation!$L28="","",[11]Evaluation!$L28)</f>
        <v/>
      </c>
      <c r="R25" s="62" t="str">
        <f>IF([12]Evaluation!$L28="","",[12]Evaluation!$L28)</f>
        <v/>
      </c>
      <c r="S25" s="62" t="str">
        <f>IF([13]Evaluation!$L28="","",[13]Evaluation!$L28)</f>
        <v/>
      </c>
      <c r="T25" s="62" t="str">
        <f>IF([14]Evaluation!$L28="","",[14]Evaluation!$L28)</f>
        <v/>
      </c>
      <c r="U25" s="62" t="str">
        <f>IF([15]Evaluation!$L28="","",[15]Evaluation!$L28)</f>
        <v/>
      </c>
      <c r="V25" s="62" t="str">
        <f>IF([16]Evaluation!$L28="","",[16]Evaluation!$L28)</f>
        <v/>
      </c>
      <c r="W25" s="62" t="str">
        <f>IF([17]Evaluation!$L28="","",[17]Evaluation!$L28)</f>
        <v/>
      </c>
      <c r="X25" s="62" t="str">
        <f>IF([18]Evaluation!$L28="","",[18]Evaluation!$L28)</f>
        <v/>
      </c>
      <c r="Y25" s="62" t="str">
        <f>IF([19]Evaluation!$L28="","",[19]Evaluation!$L28)</f>
        <v/>
      </c>
      <c r="Z25" s="62" t="str">
        <f>IF([20]Evaluation!$L28="","",[20]Evaluation!$L28)</f>
        <v/>
      </c>
      <c r="AA25" s="62" t="str">
        <f>IF([21]Evaluation!$L28="","",[21]Evaluation!$L28)</f>
        <v/>
      </c>
    </row>
    <row r="26" spans="1:27" x14ac:dyDescent="0.25">
      <c r="G26" s="62" t="str">
        <f>IF([1]Evaluation!$L29="","",[1]Evaluation!$L29)</f>
        <v/>
      </c>
      <c r="H26" s="62" t="str">
        <f>IF([2]Evaluation!$L29="","",[2]Evaluation!$L29)</f>
        <v/>
      </c>
      <c r="I26" s="62" t="str">
        <f>IF([3]Evaluation!$L29="","",[3]Evaluation!$L29)</f>
        <v/>
      </c>
      <c r="J26" s="62" t="str">
        <f>IF([4]Evaluation!$L29="","",[4]Evaluation!$L29)</f>
        <v/>
      </c>
      <c r="K26" s="62" t="str">
        <f>IF([5]Evaluation!$L29="","",[5]Evaluation!$L29)</f>
        <v/>
      </c>
      <c r="L26" s="62" t="str">
        <f>IF([6]Evaluation!$L29="","",[6]Evaluation!$L29)</f>
        <v/>
      </c>
      <c r="M26" s="62" t="str">
        <f>IF([7]Evaluation!$L29="","",[7]Evaluation!$L29)</f>
        <v/>
      </c>
      <c r="N26" s="62" t="str">
        <f>IF([8]Evaluation!$L29="","",[8]Evaluation!$L29)</f>
        <v/>
      </c>
      <c r="O26" s="62" t="str">
        <f>IF([9]Evaluation!$L29="","",[9]Evaluation!$L29)</f>
        <v/>
      </c>
      <c r="P26" s="62" t="str">
        <f>IF([10]Evaluation!$L29="","",[10]Evaluation!$L29)</f>
        <v/>
      </c>
      <c r="Q26" s="62" t="str">
        <f>IF([11]Evaluation!$L29="","",[11]Evaluation!$L29)</f>
        <v/>
      </c>
      <c r="R26" s="62" t="str">
        <f>IF([12]Evaluation!$L29="","",[12]Evaluation!$L29)</f>
        <v/>
      </c>
      <c r="S26" s="62" t="str">
        <f>IF([13]Evaluation!$L29="","",[13]Evaluation!$L29)</f>
        <v/>
      </c>
      <c r="T26" s="62" t="str">
        <f>IF([14]Evaluation!$L29="","",[14]Evaluation!$L29)</f>
        <v/>
      </c>
      <c r="U26" s="62" t="str">
        <f>IF([15]Evaluation!$L29="","",[15]Evaluation!$L29)</f>
        <v/>
      </c>
      <c r="V26" s="62" t="str">
        <f>IF([16]Evaluation!$L29="","",[16]Evaluation!$L29)</f>
        <v/>
      </c>
      <c r="W26" s="62" t="str">
        <f>IF([17]Evaluation!$L29="","",[17]Evaluation!$L29)</f>
        <v/>
      </c>
      <c r="X26" s="62" t="str">
        <f>IF([18]Evaluation!$L29="","",[18]Evaluation!$L29)</f>
        <v/>
      </c>
      <c r="Y26" s="62" t="str">
        <f>IF([19]Evaluation!$L29="","",[19]Evaluation!$L29)</f>
        <v/>
      </c>
      <c r="Z26" s="62" t="str">
        <f>IF([20]Evaluation!$L29="","",[20]Evaluation!$L29)</f>
        <v/>
      </c>
      <c r="AA26" s="62" t="str">
        <f>IF([21]Evaluation!$L29="","",[21]Evaluation!$L29)</f>
        <v/>
      </c>
    </row>
    <row r="27" spans="1:27" x14ac:dyDescent="0.25">
      <c r="G27" s="62" t="str">
        <f>IF([1]Evaluation!$L30="","",[1]Evaluation!$L30)</f>
        <v/>
      </c>
      <c r="H27" s="62" t="str">
        <f>IF([2]Evaluation!$L30="","",[2]Evaluation!$L30)</f>
        <v/>
      </c>
      <c r="I27" s="62" t="str">
        <f>IF([3]Evaluation!$L30="","",[3]Evaluation!$L30)</f>
        <v/>
      </c>
      <c r="J27" s="62" t="str">
        <f>IF([4]Evaluation!$L30="","",[4]Evaluation!$L30)</f>
        <v/>
      </c>
      <c r="K27" s="62" t="str">
        <f>IF([5]Evaluation!$L30="","",[5]Evaluation!$L30)</f>
        <v/>
      </c>
      <c r="L27" s="62" t="str">
        <f>IF([6]Evaluation!$L30="","",[6]Evaluation!$L30)</f>
        <v/>
      </c>
      <c r="M27" s="62" t="str">
        <f>IF([7]Evaluation!$L30="","",[7]Evaluation!$L30)</f>
        <v/>
      </c>
      <c r="N27" s="62" t="str">
        <f>IF([8]Evaluation!$L30="","",[8]Evaluation!$L30)</f>
        <v/>
      </c>
      <c r="O27" s="62" t="str">
        <f>IF([9]Evaluation!$L30="","",[9]Evaluation!$L30)</f>
        <v/>
      </c>
      <c r="P27" s="62" t="str">
        <f>IF([10]Evaluation!$L30="","",[10]Evaluation!$L30)</f>
        <v/>
      </c>
      <c r="Q27" s="62" t="str">
        <f>IF([11]Evaluation!$L30="","",[11]Evaluation!$L30)</f>
        <v/>
      </c>
      <c r="R27" s="62" t="str">
        <f>IF([12]Evaluation!$L30="","",[12]Evaluation!$L30)</f>
        <v/>
      </c>
      <c r="S27" s="62" t="str">
        <f>IF([13]Evaluation!$L30="","",[13]Evaluation!$L30)</f>
        <v/>
      </c>
      <c r="T27" s="62" t="str">
        <f>IF([14]Evaluation!$L30="","",[14]Evaluation!$L30)</f>
        <v/>
      </c>
      <c r="U27" s="62" t="str">
        <f>IF([15]Evaluation!$L30="","",[15]Evaluation!$L30)</f>
        <v/>
      </c>
      <c r="V27" s="62" t="str">
        <f>IF([16]Evaluation!$L30="","",[16]Evaluation!$L30)</f>
        <v/>
      </c>
      <c r="W27" s="62" t="str">
        <f>IF([17]Evaluation!$L30="","",[17]Evaluation!$L30)</f>
        <v/>
      </c>
      <c r="X27" s="62" t="str">
        <f>IF([18]Evaluation!$L30="","",[18]Evaluation!$L30)</f>
        <v/>
      </c>
      <c r="Y27" s="62" t="str">
        <f>IF([19]Evaluation!$L30="","",[19]Evaluation!$L30)</f>
        <v/>
      </c>
      <c r="Z27" s="62" t="str">
        <f>IF([20]Evaluation!$L30="","",[20]Evaluation!$L30)</f>
        <v/>
      </c>
      <c r="AA27" s="62" t="str">
        <f>IF([21]Evaluation!$L30="","",[21]Evaluation!$L30)</f>
        <v/>
      </c>
    </row>
    <row r="28" spans="1:27" x14ac:dyDescent="0.25">
      <c r="G28" s="62" t="str">
        <f>IF([1]Evaluation!$L31="","",[1]Evaluation!$L31)</f>
        <v/>
      </c>
      <c r="H28" s="62" t="str">
        <f>IF([2]Evaluation!$L31="","",[2]Evaluation!$L31)</f>
        <v/>
      </c>
      <c r="I28" s="62" t="str">
        <f>IF([3]Evaluation!$L31="","",[3]Evaluation!$L31)</f>
        <v/>
      </c>
      <c r="J28" s="62" t="str">
        <f>IF([4]Evaluation!$L31="","",[4]Evaluation!$L31)</f>
        <v/>
      </c>
      <c r="K28" s="62" t="str">
        <f>IF([5]Evaluation!$L31="","",[5]Evaluation!$L31)</f>
        <v/>
      </c>
      <c r="L28" s="62" t="str">
        <f>IF([6]Evaluation!$L31="","",[6]Evaluation!$L31)</f>
        <v/>
      </c>
      <c r="M28" s="62" t="str">
        <f>IF([7]Evaluation!$L31="","",[7]Evaluation!$L31)</f>
        <v/>
      </c>
      <c r="N28" s="62" t="str">
        <f>IF([8]Evaluation!$L31="","",[8]Evaluation!$L31)</f>
        <v/>
      </c>
      <c r="O28" s="62" t="str">
        <f>IF([9]Evaluation!$L31="","",[9]Evaluation!$L31)</f>
        <v/>
      </c>
      <c r="P28" s="62" t="str">
        <f>IF([10]Evaluation!$L31="","",[10]Evaluation!$L31)</f>
        <v/>
      </c>
      <c r="Q28" s="62" t="str">
        <f>IF([11]Evaluation!$L31="","",[11]Evaluation!$L31)</f>
        <v/>
      </c>
      <c r="R28" s="62" t="str">
        <f>IF([12]Evaluation!$L31="","",[12]Evaluation!$L31)</f>
        <v/>
      </c>
      <c r="S28" s="62" t="str">
        <f>IF([13]Evaluation!$L31="","",[13]Evaluation!$L31)</f>
        <v/>
      </c>
      <c r="T28" s="62" t="str">
        <f>IF([14]Evaluation!$L31="","",[14]Evaluation!$L31)</f>
        <v/>
      </c>
      <c r="U28" s="62" t="str">
        <f>IF([15]Evaluation!$L31="","",[15]Evaluation!$L31)</f>
        <v/>
      </c>
      <c r="V28" s="62" t="str">
        <f>IF([16]Evaluation!$L31="","",[16]Evaluation!$L31)</f>
        <v/>
      </c>
      <c r="W28" s="62" t="str">
        <f>IF([17]Evaluation!$L31="","",[17]Evaluation!$L31)</f>
        <v/>
      </c>
      <c r="X28" s="62" t="str">
        <f>IF([18]Evaluation!$L31="","",[18]Evaluation!$L31)</f>
        <v/>
      </c>
      <c r="Y28" s="62" t="str">
        <f>IF([19]Evaluation!$L31="","",[19]Evaluation!$L31)</f>
        <v/>
      </c>
      <c r="Z28" s="62" t="str">
        <f>IF([20]Evaluation!$L31="","",[20]Evaluation!$L31)</f>
        <v/>
      </c>
      <c r="AA28" s="62" t="str">
        <f>IF([21]Evaluation!$L31="","",[21]Evaluation!$L31)</f>
        <v/>
      </c>
    </row>
    <row r="29" spans="1:27" x14ac:dyDescent="0.25">
      <c r="G29" s="62" t="str">
        <f>IF([1]Evaluation!$L32="","",[1]Evaluation!$L32)</f>
        <v/>
      </c>
      <c r="H29" s="62" t="str">
        <f>IF([2]Evaluation!$L32="","",[2]Evaluation!$L32)</f>
        <v/>
      </c>
      <c r="I29" s="62" t="str">
        <f>IF([3]Evaluation!$L32="","",[3]Evaluation!$L32)</f>
        <v/>
      </c>
      <c r="J29" s="62" t="str">
        <f>IF([4]Evaluation!$L32="","",[4]Evaluation!$L32)</f>
        <v/>
      </c>
      <c r="K29" s="62" t="str">
        <f>IF([5]Evaluation!$L32="","",[5]Evaluation!$L32)</f>
        <v/>
      </c>
      <c r="L29" s="62" t="str">
        <f>IF([6]Evaluation!$L32="","",[6]Evaluation!$L32)</f>
        <v/>
      </c>
      <c r="M29" s="62" t="str">
        <f>IF([7]Evaluation!$L32="","",[7]Evaluation!$L32)</f>
        <v/>
      </c>
      <c r="N29" s="62" t="str">
        <f>IF([8]Evaluation!$L32="","",[8]Evaluation!$L32)</f>
        <v/>
      </c>
      <c r="O29" s="62" t="str">
        <f>IF([9]Evaluation!$L32="","",[9]Evaluation!$L32)</f>
        <v/>
      </c>
      <c r="P29" s="62" t="str">
        <f>IF([10]Evaluation!$L32="","",[10]Evaluation!$L32)</f>
        <v/>
      </c>
      <c r="Q29" s="62" t="str">
        <f>IF([11]Evaluation!$L32="","",[11]Evaluation!$L32)</f>
        <v/>
      </c>
      <c r="R29" s="62" t="str">
        <f>IF([12]Evaluation!$L32="","",[12]Evaluation!$L32)</f>
        <v/>
      </c>
      <c r="S29" s="62" t="str">
        <f>IF([13]Evaluation!$L32="","",[13]Evaluation!$L32)</f>
        <v/>
      </c>
      <c r="T29" s="62" t="str">
        <f>IF([14]Evaluation!$L32="","",[14]Evaluation!$L32)</f>
        <v/>
      </c>
      <c r="U29" s="62" t="str">
        <f>IF([15]Evaluation!$L32="","",[15]Evaluation!$L32)</f>
        <v/>
      </c>
      <c r="V29" s="62" t="str">
        <f>IF([16]Evaluation!$L32="","",[16]Evaluation!$L32)</f>
        <v/>
      </c>
      <c r="W29" s="62" t="str">
        <f>IF([17]Evaluation!$L32="","",[17]Evaluation!$L32)</f>
        <v/>
      </c>
      <c r="X29" s="62" t="str">
        <f>IF([18]Evaluation!$L32="","",[18]Evaluation!$L32)</f>
        <v/>
      </c>
      <c r="Y29" s="62" t="str">
        <f>IF([19]Evaluation!$L32="","",[19]Evaluation!$L32)</f>
        <v/>
      </c>
      <c r="Z29" s="62" t="str">
        <f>IF([20]Evaluation!$L32="","",[20]Evaluation!$L32)</f>
        <v/>
      </c>
      <c r="AA29" s="62" t="str">
        <f>IF([21]Evaluation!$L32="","",[21]Evaluation!$L32)</f>
        <v/>
      </c>
    </row>
    <row r="30" spans="1:27" x14ac:dyDescent="0.25">
      <c r="G30" s="62" t="str">
        <f>IF([1]Evaluation!$L33="","",[1]Evaluation!$L33)</f>
        <v/>
      </c>
      <c r="H30" s="62" t="str">
        <f>IF([2]Evaluation!$L33="","",[2]Evaluation!$L33)</f>
        <v/>
      </c>
      <c r="I30" s="62" t="str">
        <f>IF([3]Evaluation!$L33="","",[3]Evaluation!$L33)</f>
        <v/>
      </c>
      <c r="J30" s="62" t="str">
        <f>IF([4]Evaluation!$L33="","",[4]Evaluation!$L33)</f>
        <v/>
      </c>
      <c r="K30" s="62" t="str">
        <f>IF([5]Evaluation!$L33="","",[5]Evaluation!$L33)</f>
        <v/>
      </c>
      <c r="L30" s="62" t="str">
        <f>IF([6]Evaluation!$L33="","",[6]Evaluation!$L33)</f>
        <v/>
      </c>
      <c r="M30" s="62" t="str">
        <f>IF([7]Evaluation!$L33="","",[7]Evaluation!$L33)</f>
        <v/>
      </c>
      <c r="N30" s="62" t="str">
        <f>IF([8]Evaluation!$L33="","",[8]Evaluation!$L33)</f>
        <v/>
      </c>
      <c r="O30" s="62" t="str">
        <f>IF([9]Evaluation!$L33="","",[9]Evaluation!$L33)</f>
        <v/>
      </c>
      <c r="P30" s="62" t="str">
        <f>IF([10]Evaluation!$L33="","",[10]Evaluation!$L33)</f>
        <v/>
      </c>
      <c r="Q30" s="62" t="str">
        <f>IF([11]Evaluation!$L33="","",[11]Evaluation!$L33)</f>
        <v/>
      </c>
      <c r="R30" s="62" t="str">
        <f>IF([12]Evaluation!$L33="","",[12]Evaluation!$L33)</f>
        <v/>
      </c>
      <c r="S30" s="62" t="str">
        <f>IF([13]Evaluation!$L33="","",[13]Evaluation!$L33)</f>
        <v/>
      </c>
      <c r="T30" s="62" t="str">
        <f>IF([14]Evaluation!$L33="","",[14]Evaluation!$L33)</f>
        <v/>
      </c>
      <c r="U30" s="62" t="str">
        <f>IF([15]Evaluation!$L33="","",[15]Evaluation!$L33)</f>
        <v/>
      </c>
      <c r="V30" s="62" t="str">
        <f>IF([16]Evaluation!$L33="","",[16]Evaluation!$L33)</f>
        <v/>
      </c>
      <c r="W30" s="62" t="str">
        <f>IF([17]Evaluation!$L33="","",[17]Evaluation!$L33)</f>
        <v/>
      </c>
      <c r="X30" s="62" t="str">
        <f>IF([18]Evaluation!$L33="","",[18]Evaluation!$L33)</f>
        <v/>
      </c>
      <c r="Y30" s="62" t="str">
        <f>IF([19]Evaluation!$L33="","",[19]Evaluation!$L33)</f>
        <v/>
      </c>
      <c r="Z30" s="62" t="str">
        <f>IF([20]Evaluation!$L33="","",[20]Evaluation!$L33)</f>
        <v/>
      </c>
      <c r="AA30" s="62" t="str">
        <f>IF([21]Evaluation!$L33="","",[21]Evaluation!$L33)</f>
        <v/>
      </c>
    </row>
  </sheetData>
  <dataValidations count="1">
    <dataValidation type="list" allowBlank="1" showInputMessage="1" showErrorMessage="1" sqref="D2:D22" xr:uid="{BF81C1D5-9056-4C2F-8125-B440272B02F7}">
      <formula1>"No,Yes"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0204-9A08-42E8-A589-AF60C77B86EC}">
  <dimension ref="A1:O6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2" max="2" width="9.5703125" bestFit="1" customWidth="1"/>
    <col min="3" max="3" width="16.28515625" bestFit="1" customWidth="1"/>
    <col min="4" max="4" width="14.28515625" bestFit="1" customWidth="1"/>
    <col min="5" max="5" width="17.42578125" bestFit="1" customWidth="1"/>
    <col min="6" max="6" width="17.42578125" customWidth="1"/>
    <col min="7" max="7" width="14.7109375" bestFit="1" customWidth="1"/>
    <col min="8" max="8" width="17.85546875" bestFit="1" customWidth="1"/>
    <col min="9" max="9" width="15" bestFit="1" customWidth="1"/>
    <col min="10" max="10" width="18.28515625" bestFit="1" customWidth="1"/>
    <col min="11" max="11" width="14.85546875" bestFit="1" customWidth="1"/>
    <col min="12" max="12" width="18" bestFit="1" customWidth="1"/>
    <col min="13" max="13" width="13.85546875" bestFit="1" customWidth="1"/>
    <col min="14" max="14" width="17.140625" bestFit="1" customWidth="1"/>
    <col min="15" max="15" width="4.140625" bestFit="1" customWidth="1"/>
  </cols>
  <sheetData>
    <row r="1" spans="1:15" x14ac:dyDescent="0.25">
      <c r="A1" t="s">
        <v>75</v>
      </c>
      <c r="B1" t="s">
        <v>76</v>
      </c>
      <c r="C1" t="s">
        <v>77</v>
      </c>
      <c r="D1" t="s">
        <v>78</v>
      </c>
      <c r="E1" t="s">
        <v>93</v>
      </c>
      <c r="F1" t="s">
        <v>94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>
        <f>'Quantitative Gauge'!$Q$2</f>
        <v>0</v>
      </c>
      <c r="B2" s="68" t="str">
        <f>IF('Quantitative Gauge'!$Q$1="","",'Quantitative Gauge'!$Q$1)</f>
        <v/>
      </c>
      <c r="C2" t="s">
        <v>88</v>
      </c>
      <c r="D2" s="69">
        <f ca="1">'Quantitative Gauge'!$S$3</f>
        <v>0</v>
      </c>
      <c r="E2" s="72" t="str">
        <f ca="1">IFERROR(COUNTIF(OFFSET('Quantitative Gauge'!$J$8,0,MATCH(LEFT($C2,SEARCH(" ",$C2)-1),'Quantitative Gauge'!$5:$5,0)-9,100,1),"Q"),"null")</f>
        <v>null</v>
      </c>
      <c r="F2" s="72" t="str">
        <f ca="1">IF(E2="null","null",MAX('Quantitative Gauge'!$H:$H))</f>
        <v>null</v>
      </c>
      <c r="G2" s="70" t="str">
        <f ca="1">OFFSET('Quantitative Gauge'!$J$9,0,7)</f>
        <v/>
      </c>
      <c r="H2" s="70" t="str">
        <f ca="1">IFERROR(OFFSET('Quantitative Gauge'!$J$9,0,MATCH(LEFT($C2,SEARCH(" ",$C2)-1),'Quantitative Gauge'!$5:$5,0)-10),"null")</f>
        <v>null</v>
      </c>
      <c r="I2" s="70" t="str">
        <f ca="1">OFFSET('Quantitative Gauge'!$J$15,0,7)</f>
        <v/>
      </c>
      <c r="J2" s="70" t="str">
        <f ca="1">IFERROR(OFFSET('Quantitative Gauge'!$J$15,0,MATCH(LEFT($C2,SEARCH(" ",$C2)-1),'Quantitative Gauge'!$5:$5,0)-10),"null")</f>
        <v>null</v>
      </c>
      <c r="K2" s="70" t="str">
        <f ca="1">OFFSET('Quantitative Gauge'!$J$27,0,7)</f>
        <v/>
      </c>
      <c r="L2" s="70" t="str">
        <f ca="1">IFERROR(OFFSET('Quantitative Gauge'!$J$27,0,MATCH(LEFT($C2,SEARCH(" ",$C2)-1),'Quantitative Gauge'!$5:$5,0)-10),"null")</f>
        <v>null</v>
      </c>
      <c r="M2" s="70" t="str">
        <f ca="1">OFFSET('Quantitative Gauge'!$J$37,0,7)</f>
        <v/>
      </c>
      <c r="N2" s="70" t="str">
        <f ca="1">IFERROR(OFFSET('Quantitative Gauge'!$J$37,0,MATCH(LEFT($C2,SEARCH(" ",$C2)-1),'Quantitative Gauge'!$5:$5,0)-10),"null")</f>
        <v>null</v>
      </c>
      <c r="O2" t="str">
        <f ca="1">IFERROR(IF(OFFSET('Quantitative Gauge'!$J$2,0,MATCH(LEFT($C2,SEARCH(" ",$C2)-1),'Quantitative Gauge'!$5:$5,0)-10)="WINNER!","Y","N"),"N")</f>
        <v>N</v>
      </c>
    </row>
    <row r="3" spans="1:15" x14ac:dyDescent="0.25">
      <c r="A3">
        <f>'Quantitative Gauge'!$Q$2</f>
        <v>0</v>
      </c>
      <c r="B3" s="68" t="str">
        <f>IF('Quantitative Gauge'!$Q$1="","",'Quantitative Gauge'!$Q$1)</f>
        <v/>
      </c>
      <c r="C3" t="s">
        <v>89</v>
      </c>
      <c r="D3" s="69">
        <f ca="1">'Quantitative Gauge'!$S$3</f>
        <v>0</v>
      </c>
      <c r="E3" s="72" t="str">
        <f ca="1">IFERROR(COUNTIF(OFFSET('Quantitative Gauge'!$J$8,0,MATCH(LEFT($C3,SEARCH(" ",$C3)-1),'Quantitative Gauge'!$5:$5,0)-9,100,1),"Q"),"null")</f>
        <v>null</v>
      </c>
      <c r="F3" s="72" t="str">
        <f ca="1">IF(E3="null","null",MAX('Quantitative Gauge'!$H:$H))</f>
        <v>null</v>
      </c>
      <c r="G3" s="70" t="str">
        <f ca="1">OFFSET('Quantitative Gauge'!$J$9,0,7)</f>
        <v/>
      </c>
      <c r="H3" s="70" t="str">
        <f ca="1">IFERROR(OFFSET('Quantitative Gauge'!$J$9,0,MATCH(LEFT($C3,SEARCH(" ",$C3)-1),'Quantitative Gauge'!$5:$5,0)-10),"null")</f>
        <v>null</v>
      </c>
      <c r="I3" s="70" t="str">
        <f ca="1">OFFSET('Quantitative Gauge'!$J$15,0,7)</f>
        <v/>
      </c>
      <c r="J3" s="70" t="str">
        <f ca="1">IFERROR(OFFSET('Quantitative Gauge'!$J$15,0,MATCH(LEFT($C3,SEARCH(" ",$C3)-1),'Quantitative Gauge'!$5:$5,0)-10),"null")</f>
        <v>null</v>
      </c>
      <c r="K3" s="70" t="str">
        <f ca="1">OFFSET('Quantitative Gauge'!$J$27,0,7)</f>
        <v/>
      </c>
      <c r="L3" s="70" t="str">
        <f ca="1">IFERROR(OFFSET('Quantitative Gauge'!$J$27,0,MATCH(LEFT($C3,SEARCH(" ",$C3)-1),'Quantitative Gauge'!$5:$5,0)-10),"null")</f>
        <v>null</v>
      </c>
      <c r="M3" s="70" t="str">
        <f ca="1">OFFSET('Quantitative Gauge'!$J$37,0,7)</f>
        <v/>
      </c>
      <c r="N3" s="70" t="str">
        <f ca="1">IFERROR(OFFSET('Quantitative Gauge'!$J$37,0,MATCH(LEFT($C3,SEARCH(" ",$C3)-1),'Quantitative Gauge'!$5:$5,0)-10),"null")</f>
        <v>null</v>
      </c>
      <c r="O3" t="str">
        <f ca="1">IFERROR(IF(OFFSET('Quantitative Gauge'!$J$2,0,MATCH(LEFT($C3,SEARCH(" ",$C3)-1),'Quantitative Gauge'!$5:$5,0)-10)="WINNER!","Y","N"),"N")</f>
        <v>N</v>
      </c>
    </row>
    <row r="4" spans="1:15" x14ac:dyDescent="0.25">
      <c r="A4">
        <f>'Quantitative Gauge'!$Q$2</f>
        <v>0</v>
      </c>
      <c r="B4" s="68" t="str">
        <f>IF('Quantitative Gauge'!$Q$1="","",'Quantitative Gauge'!$Q$1)</f>
        <v/>
      </c>
      <c r="C4" t="s">
        <v>90</v>
      </c>
      <c r="D4" s="69">
        <f ca="1">'Quantitative Gauge'!$S$3</f>
        <v>0</v>
      </c>
      <c r="E4" s="72" t="str">
        <f ca="1">IFERROR(COUNTIF(OFFSET('Quantitative Gauge'!$J$8,0,MATCH(LEFT($C4,SEARCH(" ",$C4)-1),'Quantitative Gauge'!$5:$5,0)-9,100,1),"Q"),"null")</f>
        <v>null</v>
      </c>
      <c r="F4" s="72" t="str">
        <f ca="1">IF(E4="null","null",MAX('Quantitative Gauge'!$H:$H))</f>
        <v>null</v>
      </c>
      <c r="G4" s="70" t="str">
        <f ca="1">OFFSET('Quantitative Gauge'!$J$9,0,7)</f>
        <v/>
      </c>
      <c r="H4" s="70" t="str">
        <f ca="1">IFERROR(OFFSET('Quantitative Gauge'!$J$9,0,MATCH(LEFT($C4,SEARCH(" ",$C4)-1),'Quantitative Gauge'!$5:$5,0)-10),"null")</f>
        <v>null</v>
      </c>
      <c r="I4" s="70" t="str">
        <f ca="1">OFFSET('Quantitative Gauge'!$J$15,0,7)</f>
        <v/>
      </c>
      <c r="J4" s="70" t="str">
        <f ca="1">IFERROR(OFFSET('Quantitative Gauge'!$J$15,0,MATCH(LEFT($C4,SEARCH(" ",$C4)-1),'Quantitative Gauge'!$5:$5,0)-10),"null")</f>
        <v>null</v>
      </c>
      <c r="K4" s="70" t="str">
        <f ca="1">OFFSET('Quantitative Gauge'!$J$27,0,7)</f>
        <v/>
      </c>
      <c r="L4" s="70" t="str">
        <f ca="1">IFERROR(OFFSET('Quantitative Gauge'!$J$27,0,MATCH(LEFT($C4,SEARCH(" ",$C4)-1),'Quantitative Gauge'!$5:$5,0)-10),"null")</f>
        <v>null</v>
      </c>
      <c r="M4" s="70" t="str">
        <f ca="1">OFFSET('Quantitative Gauge'!$J$37,0,7)</f>
        <v/>
      </c>
      <c r="N4" s="70" t="str">
        <f ca="1">IFERROR(OFFSET('Quantitative Gauge'!$J$37,0,MATCH(LEFT($C4,SEARCH(" ",$C4)-1),'Quantitative Gauge'!$5:$5,0)-10),"null")</f>
        <v>null</v>
      </c>
      <c r="O4" t="str">
        <f ca="1">IFERROR(IF(OFFSET('Quantitative Gauge'!$J$2,0,MATCH(LEFT($C4,SEARCH(" ",$C4)-1),'Quantitative Gauge'!$5:$5,0)-10)="WINNER!","Y","N"),"N")</f>
        <v>N</v>
      </c>
    </row>
    <row r="5" spans="1:15" x14ac:dyDescent="0.25">
      <c r="A5">
        <f>'Quantitative Gauge'!$Q$2</f>
        <v>0</v>
      </c>
      <c r="B5" s="68" t="str">
        <f>IF('Quantitative Gauge'!$Q$1="","",'Quantitative Gauge'!$Q$1)</f>
        <v/>
      </c>
      <c r="C5" t="s">
        <v>97</v>
      </c>
      <c r="D5" s="69">
        <f ca="1">'Quantitative Gauge'!$S$3</f>
        <v>0</v>
      </c>
      <c r="E5" s="72" t="str">
        <f ca="1">IFERROR(COUNTIF(OFFSET('Quantitative Gauge'!$J$8,0,MATCH(LEFT($C5,SEARCH(" ",$C5)-1),'Quantitative Gauge'!$5:$5,0)-9,100,1),"Q"),"null")</f>
        <v>null</v>
      </c>
      <c r="F5" s="72" t="str">
        <f ca="1">IF(E5="null","null",MAX('Quantitative Gauge'!$H:$H))</f>
        <v>null</v>
      </c>
      <c r="G5" s="70" t="str">
        <f ca="1">OFFSET('Quantitative Gauge'!$J$9,0,7)</f>
        <v/>
      </c>
      <c r="H5" s="70" t="str">
        <f ca="1">IFERROR(OFFSET('Quantitative Gauge'!$J$9,0,MATCH(LEFT($C5,SEARCH(" ",$C5)-1),'Quantitative Gauge'!$5:$5,0)-10),"null")</f>
        <v>null</v>
      </c>
      <c r="I5" s="70" t="str">
        <f ca="1">OFFSET('Quantitative Gauge'!$J$15,0,7)</f>
        <v/>
      </c>
      <c r="J5" s="70" t="str">
        <f ca="1">IFERROR(OFFSET('Quantitative Gauge'!$J$15,0,MATCH(LEFT($C5,SEARCH(" ",$C5)-1),'Quantitative Gauge'!$5:$5,0)-10),"null")</f>
        <v>null</v>
      </c>
      <c r="K5" s="70" t="str">
        <f ca="1">OFFSET('Quantitative Gauge'!$J$27,0,7)</f>
        <v/>
      </c>
      <c r="L5" s="70" t="str">
        <f ca="1">IFERROR(OFFSET('Quantitative Gauge'!$J$27,0,MATCH(LEFT($C5,SEARCH(" ",$C5)-1),'Quantitative Gauge'!$5:$5,0)-10),"null")</f>
        <v>null</v>
      </c>
      <c r="M5" s="70" t="str">
        <f ca="1">OFFSET('Quantitative Gauge'!$J$37,0,7)</f>
        <v/>
      </c>
      <c r="N5" s="70" t="str">
        <f ca="1">IFERROR(OFFSET('Quantitative Gauge'!$J$37,0,MATCH(LEFT($C5,SEARCH(" ",$C5)-1),'Quantitative Gauge'!$5:$5,0)-10),"null")</f>
        <v>null</v>
      </c>
      <c r="O5" t="str">
        <f ca="1">IFERROR(IF(OFFSET('Quantitative Gauge'!$J$2,0,MATCH(LEFT($C5,SEARCH(" ",$C5)-1),'Quantitative Gauge'!$5:$5,0)-10)="WINNER!","Y","N"),"N")</f>
        <v>N</v>
      </c>
    </row>
    <row r="6" spans="1:15" x14ac:dyDescent="0.25">
      <c r="A6">
        <f>'Quantitative Gauge'!$Q$2</f>
        <v>0</v>
      </c>
      <c r="B6" s="68" t="str">
        <f>IF('Quantitative Gauge'!$Q$1="","",'Quantitative Gauge'!$Q$1)</f>
        <v/>
      </c>
      <c r="C6" t="s">
        <v>91</v>
      </c>
      <c r="D6" s="69">
        <f ca="1">'Quantitative Gauge'!$S$3</f>
        <v>0</v>
      </c>
      <c r="E6" s="72" t="str">
        <f ca="1">IFERROR(COUNTIF(OFFSET('Quantitative Gauge'!$J$8,0,MATCH(LEFT($C6,SEARCH(" ",$C6)-1),'Quantitative Gauge'!$5:$5,0)-9,100,1),"Q"),"null")</f>
        <v>null</v>
      </c>
      <c r="F6" s="72" t="str">
        <f ca="1">IF(E6="null","null",MAX('Quantitative Gauge'!$H:$H))</f>
        <v>null</v>
      </c>
      <c r="G6" s="70" t="str">
        <f ca="1">OFFSET('Quantitative Gauge'!$J$9,0,7)</f>
        <v/>
      </c>
      <c r="H6" s="70" t="str">
        <f ca="1">IFERROR(OFFSET('Quantitative Gauge'!$J$9,0,MATCH(LEFT($C6,SEARCH(" ",$C6)-1),'Quantitative Gauge'!$5:$5,0)-10),"null")</f>
        <v>null</v>
      </c>
      <c r="I6" s="70" t="str">
        <f ca="1">OFFSET('Quantitative Gauge'!$J$15,0,7)</f>
        <v/>
      </c>
      <c r="J6" s="70" t="str">
        <f ca="1">IFERROR(OFFSET('Quantitative Gauge'!$J$15,0,MATCH(LEFT($C6,SEARCH(" ",$C6)-1),'Quantitative Gauge'!$5:$5,0)-10),"null")</f>
        <v>null</v>
      </c>
      <c r="K6" s="70" t="str">
        <f ca="1">OFFSET('Quantitative Gauge'!$J$27,0,7)</f>
        <v/>
      </c>
      <c r="L6" s="70" t="str">
        <f ca="1">IFERROR(OFFSET('Quantitative Gauge'!$J$27,0,MATCH(LEFT($C6,SEARCH(" ",$C6)-1),'Quantitative Gauge'!$5:$5,0)-10),"null")</f>
        <v>null</v>
      </c>
      <c r="M6" s="70" t="str">
        <f ca="1">OFFSET('Quantitative Gauge'!$J$37,0,7)</f>
        <v/>
      </c>
      <c r="N6" s="70" t="str">
        <f ca="1">IFERROR(OFFSET('Quantitative Gauge'!$J$37,0,MATCH(LEFT($C6,SEARCH(" ",$C6)-1),'Quantitative Gauge'!$5:$5,0)-10),"null")</f>
        <v>null</v>
      </c>
      <c r="O6" t="str">
        <f ca="1">IFERROR(IF(OFFSET('Quantitative Gauge'!$J$2,0,MATCH(LEFT($C6,SEARCH(" ",$C6)-1),'Quantitative Gauge'!$5:$5,0)-10)="WINNER!","Y","N"),"N")</f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 Gauge</vt:lpstr>
      <vt:lpstr>NotApplicable</vt:lpstr>
      <vt:lpstr>Participants</vt:lpstr>
      <vt:lpstr>QAAccuracy</vt:lpstr>
    </vt:vector>
  </TitlesOfParts>
  <Company>Center Partners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Taylor</dc:creator>
  <cp:lastModifiedBy>Phillip</cp:lastModifiedBy>
  <dcterms:created xsi:type="dcterms:W3CDTF">2009-05-19T16:23:31Z</dcterms:created>
  <dcterms:modified xsi:type="dcterms:W3CDTF">2022-01-05T21:53:44Z</dcterms:modified>
</cp:coreProperties>
</file>