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sktop\NIIT\Practice\"/>
    </mc:Choice>
  </mc:AlternateContent>
  <xr:revisionPtr revIDLastSave="0" documentId="13_ncr:1_{57BE0C98-0E76-47B2-8F4A-871FA9FAE01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Task1" sheetId="5" r:id="rId2"/>
    <sheet name="Task2" sheetId="6" r:id="rId3"/>
    <sheet name="Task3" sheetId="7" r:id="rId4"/>
    <sheet name="Task4" sheetId="9" r:id="rId5"/>
  </sheets>
  <definedNames>
    <definedName name="_xlnm._FilterDatabase" localSheetId="0" hidden="1">Sheet1!$B$1:$B$63</definedName>
    <definedName name="_xlnm._FilterDatabase" localSheetId="1" hidden="1">Task1!$A$1:$B$46</definedName>
    <definedName name="_xlnm._FilterDatabase" localSheetId="2" hidden="1">Task2!$A$1:$B$46</definedName>
  </definedNames>
  <calcPr calcId="191028"/>
  <pivotCaches>
    <pivotCache cacheId="6" r:id="rId6"/>
  </pivotCaches>
</workbook>
</file>

<file path=xl/calcChain.xml><?xml version="1.0" encoding="utf-8"?>
<calcChain xmlns="http://schemas.openxmlformats.org/spreadsheetml/2006/main">
  <c r="B47" i="6" l="1"/>
  <c r="B59" i="7"/>
  <c r="B58" i="7"/>
  <c r="B57" i="7"/>
  <c r="B56" i="7"/>
  <c r="B55" i="7"/>
  <c r="B51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C54" i="6"/>
  <c r="B54" i="6"/>
  <c r="D53" i="6"/>
  <c r="C53" i="6"/>
  <c r="B53" i="6"/>
  <c r="D52" i="6"/>
  <c r="C52" i="6"/>
  <c r="B52" i="6"/>
  <c r="D51" i="6"/>
  <c r="C51" i="6"/>
  <c r="B51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C52" i="5"/>
  <c r="D52" i="5"/>
  <c r="B52" i="5"/>
  <c r="C50" i="5"/>
  <c r="D50" i="5"/>
  <c r="D51" i="5"/>
  <c r="C51" i="5"/>
  <c r="B51" i="5"/>
  <c r="B50" i="5"/>
  <c r="D49" i="5"/>
  <c r="C49" i="5"/>
  <c r="B49" i="5"/>
</calcChain>
</file>

<file path=xl/sharedStrings.xml><?xml version="1.0" encoding="utf-8"?>
<sst xmlns="http://schemas.openxmlformats.org/spreadsheetml/2006/main" count="357" uniqueCount="127">
  <si>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</si>
  <si>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</si>
  <si>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</si>
  <si>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</si>
  <si>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</si>
  <si>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</si>
  <si>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</si>
  <si>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</si>
  <si>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</si>
  <si>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</si>
  <si>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</si>
  <si>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</si>
  <si>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</si>
  <si>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</si>
  <si>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</si>
  <si>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</si>
  <si>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</si>
  <si>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</si>
  <si>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</si>
  <si>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</si>
  <si>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</si>
  <si>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</si>
  <si>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</si>
  <si>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</si>
  <si>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</si>
  <si>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</si>
  <si>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</si>
  <si>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</si>
  <si>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</si>
  <si>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</si>
  <si>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</si>
  <si>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</si>
  <si>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</si>
  <si>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</si>
  <si>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</si>
  <si>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</si>
  <si>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</si>
  <si>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</si>
  <si>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</si>
  <si>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</si>
  <si>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</si>
  <si>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</si>
  <si>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</si>
  <si>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</si>
  <si>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</si>
  <si>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</si>
  <si>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</si>
  <si>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</si>
  <si>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</si>
  <si>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</si>
  <si>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</si>
  <si>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</si>
  <si>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</si>
  <si>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</si>
  <si>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</si>
  <si>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</si>
  <si>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</si>
  <si>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</si>
  <si>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</si>
  <si>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</si>
  <si>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</si>
  <si>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</si>
  <si>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</si>
  <si>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</si>
  <si>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</si>
  <si>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</si>
  <si>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</si>
  <si>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</si>
  <si>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</si>
  <si>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</si>
  <si>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</si>
  <si>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</si>
  <si>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</si>
  <si>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</si>
  <si>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</si>
  <si>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</si>
  <si>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</si>
  <si>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</si>
  <si>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</si>
  <si>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</si>
  <si>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</si>
  <si>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</si>
  <si>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</si>
  <si>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</si>
  <si>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</si>
  <si>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</si>
  <si>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</si>
  <si>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</si>
  <si>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</si>
  <si>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</si>
  <si>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</si>
  <si>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</si>
  <si>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</si>
  <si>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Age</t>
  </si>
  <si>
    <t>Department</t>
  </si>
  <si>
    <t>Mean</t>
  </si>
  <si>
    <t>Median</t>
  </si>
  <si>
    <t>Mode</t>
  </si>
  <si>
    <t>Pharmaceutical</t>
  </si>
  <si>
    <t>Min</t>
  </si>
  <si>
    <t>Max</t>
  </si>
  <si>
    <t>Range</t>
  </si>
  <si>
    <t>Conclusion:</t>
  </si>
  <si>
    <t>Question:</t>
  </si>
  <si>
    <t>Month</t>
  </si>
  <si>
    <t>Age group</t>
  </si>
  <si>
    <t>20-25</t>
  </si>
  <si>
    <t>25-30</t>
  </si>
  <si>
    <t>30-35</t>
  </si>
  <si>
    <t>35-40</t>
  </si>
  <si>
    <t>Interpretation:</t>
  </si>
  <si>
    <t xml:space="preserve">Finance provides a maximum range of salary </t>
  </si>
  <si>
    <t xml:space="preserve">Maximum age is = </t>
  </si>
  <si>
    <t>Outlier calculation:</t>
  </si>
  <si>
    <t>Q1</t>
  </si>
  <si>
    <t>Q3</t>
  </si>
  <si>
    <t>IQR</t>
  </si>
  <si>
    <t>Upper limit</t>
  </si>
  <si>
    <t>Lower limit</t>
  </si>
  <si>
    <t>As we can see 39 is an outlier based on our analysis</t>
  </si>
  <si>
    <t>Months placed</t>
  </si>
  <si>
    <t>Count of Month</t>
  </si>
  <si>
    <t>As we can see the maximum number of students placed are in months December and January.</t>
  </si>
  <si>
    <t>To find maximum placed students in which month</t>
  </si>
  <si>
    <t>Which domain has maximum range of salary?</t>
  </si>
  <si>
    <t>Average</t>
  </si>
  <si>
    <t>As we can see age group 25-30 has the most salary and common to median and mode with other age groups and also has higher than 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</si>
</sst>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70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170" fontId="2" fillId="2" borderId="0" xfId="1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0" xfId="0" pivotButton="1"/>
    <xf numFmtId="3" fontId="0" fillId="0" borderId="0" xfId="0" applyNumberFormat="1"/>
    <xf numFmtId="165" fontId="2" fillId="0" borderId="0" xfId="0" applyNumberFormat="1" applyFont="1"/>
    <xf numFmtId="165" fontId="2" fillId="2" borderId="0" xfId="0" applyNumberFormat="1" applyFont="1" applyFill="1"/>
    <xf numFmtId="0" fontId="4" fillId="3" borderId="0" xfId="0" applyFont="1" applyFill="1"/>
    <xf numFmtId="165" fontId="2" fillId="0" borderId="0" xfId="1" applyNumberFormat="1" applyFont="1"/>
    <xf numFmtId="0" fontId="2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165" fontId="0" fillId="4" borderId="0" xfId="0" applyNumberFormat="1" applyFill="1"/>
  </cellXfs>
  <cellStyles count="2">
    <cellStyle name="Currency" xfId="1" builtinId="4"/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" refreshedDate="44880.710179745372" createdVersion="8" refreshedVersion="8" minRefreshableVersion="3" recordCount="45" xr:uid="{70E889C3-7034-41B7-ACCD-49C507496D5F}">
  <cacheSource type="worksheet">
    <worksheetSource ref="A1:M46" sheet="Sheet1"/>
  </cacheSource>
  <cacheFields count="13">
    <cacheField name="Student Name" numFmtId="0">
      <sharedItems/>
    </cacheField>
    <cacheField name="University" numFmtId="0">
      <sharedItems/>
    </cacheField>
    <cacheField name="Package Offered" numFmtId="165">
      <sharedItems containsSemiMixedTypes="0" containsString="0" containsNumber="1" containsInteger="1" minValue="10000" maxValue="230000"/>
    </cacheField>
    <cacheField name="Type of Company" numFmtId="0">
      <sharedItems/>
    </cacheField>
    <cacheField name="Student Native Country" numFmtId="0">
      <sharedItems/>
    </cacheField>
    <cacheField name="Prior work Experience in years" numFmtId="0">
      <sharedItems containsSemiMixedTypes="0" containsString="0" containsNumber="1" containsInteger="1" minValue="0" maxValue="12"/>
    </cacheField>
    <cacheField name="Domain" numFmtId="0">
      <sharedItems/>
    </cacheField>
    <cacheField name="Passport Number" numFmtId="0">
      <sharedItems containsMixedTypes="1" containsNumber="1" containsInteger="1" minValue="88885623" maxValue="888856143"/>
    </cacheField>
    <cacheField name="Date of Birth" numFmtId="14">
      <sharedItems containsSemiMixedTypes="0" containsNonDate="0" containsDate="1" containsString="0" minDate="1981-12-26T00:00:00" maxDate="1996-11-29T00:00:00"/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Age" numFmtId="0">
      <sharedItems containsSemiMixedTypes="0" containsString="0" containsNumber="1" containsInteger="1" minValue="22" maxValue="39"/>
    </cacheField>
    <cacheField name="Month" numFmtId="0">
      <sharedItems containsSemiMixedTypes="0" containsString="0" containsNumber="1" containsInteger="1" minValue="1" maxValue="12" count="12">
        <n v="12"/>
        <n v="10"/>
        <n v="1"/>
        <n v="3"/>
        <n v="6"/>
        <n v="8"/>
        <n v="7"/>
        <n v="9"/>
        <n v="11"/>
        <n v="5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Rudra Verma"/>
    <s v="Harvard "/>
    <n v="230000"/>
    <s v="Finance"/>
    <s v="India"/>
    <n v="5"/>
    <s v="Finance"/>
    <s v="F2356145"/>
    <d v="1990-02-25T00:00:00"/>
    <d v="2016-04-03T00:00:00"/>
    <d v="2018-12-25T00:00:00"/>
    <n v="28"/>
    <x v="0"/>
  </r>
  <r>
    <s v="Aayansh Sharma"/>
    <s v="Boston"/>
    <n v="40000"/>
    <s v="Pharmaceutical "/>
    <s v="India"/>
    <n v="5"/>
    <s v="Pharmaceutical "/>
    <s v="J4563219"/>
    <d v="1989-02-17T00:00:00"/>
    <d v="2017-04-08T00:00:00"/>
    <d v="2019-10-11T00:00:00"/>
    <n v="30"/>
    <x v="1"/>
  </r>
  <r>
    <s v="Aditya Pandey"/>
    <s v="Washington"/>
    <n v="80000"/>
    <s v="IT"/>
    <s v="India"/>
    <n v="3"/>
    <s v="IT"/>
    <s v="W4526893"/>
    <d v="1991-07-21T00:00:00"/>
    <d v="2017-03-17T00:00:00"/>
    <d v="2019-01-19T00:00:00"/>
    <n v="28"/>
    <x v="2"/>
  </r>
  <r>
    <s v="Dhruv Verma"/>
    <s v="Boston"/>
    <n v="45000"/>
    <s v="Finance"/>
    <s v="India"/>
    <n v="5"/>
    <s v="Finance"/>
    <s v="K4578236"/>
    <d v="1990-03-08T00:00:00"/>
    <d v="2016-03-14T00:00:00"/>
    <d v="2021-03-16T00:00:00"/>
    <n v="31"/>
    <x v="3"/>
  </r>
  <r>
    <s v="Veer Patil"/>
    <s v="Boston"/>
    <n v="90000"/>
    <s v="Finance"/>
    <s v="India"/>
    <n v="5"/>
    <s v="Finance"/>
    <s v="K4578237"/>
    <d v="1989-09-01T00:00:00"/>
    <d v="2017-03-15T00:00:00"/>
    <d v="2019-06-28T00:00:00"/>
    <n v="30"/>
    <x v="4"/>
  </r>
  <r>
    <s v="Ahmed Shah"/>
    <s v="Washington"/>
    <n v="89700"/>
    <s v="Finance"/>
    <s v="India"/>
    <n v="3"/>
    <s v="Finance"/>
    <s v="K4578238"/>
    <d v="1992-01-07T00:00:00"/>
    <d v="2017-03-01T00:00:00"/>
    <d v="2019-08-12T00:00:00"/>
    <n v="27"/>
    <x v="5"/>
  </r>
  <r>
    <s v="Viyaan K"/>
    <s v="Washington"/>
    <n v="89700"/>
    <s v="Finance"/>
    <s v="India"/>
    <n v="4"/>
    <s v="Finance"/>
    <s v="K4578239"/>
    <d v="1995-06-06T00:00:00"/>
    <d v="2016-03-05T00:00:00"/>
    <d v="2018-07-10T00:00:00"/>
    <n v="23"/>
    <x v="6"/>
  </r>
  <r>
    <s v="Shivnew Patel"/>
    <s v="Washington"/>
    <n v="89700"/>
    <s v="Finance"/>
    <s v="India"/>
    <n v="3"/>
    <s v="IT"/>
    <s v="K4578240"/>
    <d v="1991-07-24T00:00:00"/>
    <d v="2017-03-12T00:00:00"/>
    <d v="2019-12-30T00:00:00"/>
    <n v="28"/>
    <x v="0"/>
  </r>
  <r>
    <s v="Atharv Mahajan"/>
    <s v="Harvard "/>
    <n v="89700"/>
    <s v="Finance"/>
    <s v="India"/>
    <n v="5"/>
    <s v="IT"/>
    <s v="K4578241"/>
    <d v="1993-06-06T00:00:00"/>
    <d v="2017-03-05T00:00:00"/>
    <d v="2018-09-18T00:00:00"/>
    <n v="25"/>
    <x v="7"/>
  </r>
  <r>
    <s v="Ivaan Thakrey"/>
    <s v="Harvard "/>
    <n v="80000"/>
    <s v="Finance"/>
    <s v="India"/>
    <n v="5"/>
    <s v="IT"/>
    <s v="K4578242"/>
    <d v="1986-04-12T00:00:00"/>
    <d v="2016-04-23T00:00:00"/>
    <d v="2019-10-18T00:00:00"/>
    <n v="33"/>
    <x v="1"/>
  </r>
  <r>
    <s v="Yuvaan Sheik"/>
    <s v="Harvard "/>
    <n v="150000"/>
    <s v="Finance"/>
    <s v="India"/>
    <n v="5"/>
    <s v="Finance"/>
    <s v="K4578243"/>
    <d v="1991-07-01T00:00:00"/>
    <d v="2017-03-07T00:00:00"/>
    <d v="2019-08-22T00:00:00"/>
    <n v="28"/>
    <x v="5"/>
  </r>
  <r>
    <s v="Ishaan Verma"/>
    <s v="Washington"/>
    <n v="150000"/>
    <s v="Finance"/>
    <s v="India"/>
    <n v="5"/>
    <s v="Finance"/>
    <s v="K4578244"/>
    <d v="1989-06-16T00:00:00"/>
    <d v="2017-04-29T00:00:00"/>
    <d v="2019-06-27T00:00:00"/>
    <n v="30"/>
    <x v="4"/>
  </r>
  <r>
    <s v="Kabir Singh"/>
    <s v="Harvard "/>
    <n v="89700"/>
    <s v="IT"/>
    <s v="India"/>
    <n v="5"/>
    <s v="IT"/>
    <s v="K4578245"/>
    <d v="1991-09-03T00:00:00"/>
    <d v="2016-04-27T00:00:00"/>
    <d v="2018-09-14T00:00:00"/>
    <n v="27"/>
    <x v="7"/>
  </r>
  <r>
    <s v="Arjun Singh"/>
    <s v="Boston"/>
    <n v="85000"/>
    <s v="Pharmaceutical "/>
    <s v="India"/>
    <n v="5"/>
    <s v="Pharmaceutical "/>
    <n v="88885623"/>
    <d v="1991-04-20T00:00:00"/>
    <d v="2017-03-12T00:00:00"/>
    <d v="2019-11-06T00:00:00"/>
    <n v="28"/>
    <x v="8"/>
  </r>
  <r>
    <s v="Bella Wilson"/>
    <s v="Boston"/>
    <n v="55000"/>
    <s v="Pharmaceutical "/>
    <s v="USA"/>
    <n v="5"/>
    <s v="Pharmaceutical "/>
    <n v="888856126"/>
    <d v="1990-12-04T00:00:00"/>
    <d v="2016-04-10T00:00:00"/>
    <d v="2018-12-21T00:00:00"/>
    <n v="28"/>
    <x v="0"/>
  </r>
  <r>
    <s v="Lucus Jones"/>
    <s v="Boston"/>
    <n v="45000"/>
    <s v="Pharmaceutical "/>
    <s v="USA"/>
    <n v="5"/>
    <s v="IT"/>
    <n v="888856127"/>
    <d v="1991-05-07T00:00:00"/>
    <d v="2016-03-13T00:00:00"/>
    <d v="2018-12-14T00:00:00"/>
    <n v="27"/>
    <x v="0"/>
  </r>
  <r>
    <s v="Maya Haris"/>
    <s v="Boston"/>
    <n v="110000"/>
    <s v="Pharmaceutical "/>
    <s v="USA"/>
    <n v="5"/>
    <s v="Pharmaceutical "/>
    <n v="888856128"/>
    <d v="1994-08-14T00:00:00"/>
    <d v="2017-04-14T00:00:00"/>
    <d v="2019-01-26T00:00:00"/>
    <n v="25"/>
    <x v="2"/>
  </r>
  <r>
    <s v="Velentina Clark"/>
    <s v="Boston"/>
    <n v="80000"/>
    <s v="Finance"/>
    <s v="USA"/>
    <n v="5"/>
    <s v="Finance"/>
    <n v="888856129"/>
    <d v="1989-12-21T00:00:00"/>
    <d v="2016-03-17T00:00:00"/>
    <d v="2018-05-28T00:00:00"/>
    <n v="29"/>
    <x v="9"/>
  </r>
  <r>
    <s v="Robert Anderson"/>
    <s v="Boston"/>
    <n v="70000"/>
    <s v="Finance"/>
    <s v="USA"/>
    <n v="5"/>
    <s v="Finance"/>
    <n v="888856130"/>
    <d v="1987-12-01T00:00:00"/>
    <d v="2016-04-12T00:00:00"/>
    <d v="2018-07-01T00:00:00"/>
    <n v="31"/>
    <x v="6"/>
  </r>
  <r>
    <s v="Delilah Williams"/>
    <s v="Washington"/>
    <n v="65000"/>
    <s v="IT"/>
    <s v="USA"/>
    <n v="4"/>
    <s v="IT"/>
    <n v="888856131"/>
    <d v="1995-08-10T00:00:00"/>
    <d v="2017-03-20T00:00:00"/>
    <d v="2019-02-20T00:00:00"/>
    <n v="24"/>
    <x v="10"/>
  </r>
  <r>
    <s v="Charles Taylor"/>
    <s v="Washington"/>
    <n v="70000"/>
    <s v="IT"/>
    <s v="USA"/>
    <n v="4"/>
    <s v="IT"/>
    <n v="888856132"/>
    <d v="1994-09-25T00:00:00"/>
    <d v="2017-03-08T00:00:00"/>
    <d v="2020-01-31T00:00:00"/>
    <n v="26"/>
    <x v="2"/>
  </r>
  <r>
    <s v="Anna Perez"/>
    <s v="Washington"/>
    <n v="45000"/>
    <s v="IT"/>
    <s v="USA"/>
    <n v="2"/>
    <s v="IT"/>
    <n v="888856133"/>
    <d v="1994-09-25T00:00:00"/>
    <d v="2016-04-10T00:00:00"/>
    <d v="2018-07-09T00:00:00"/>
    <n v="24"/>
    <x v="6"/>
  </r>
  <r>
    <s v="Ivy Thomas"/>
    <s v="Washington"/>
    <n v="10000"/>
    <s v="IT"/>
    <s v="USA"/>
    <n v="0"/>
    <s v="IT"/>
    <n v="888856134"/>
    <d v="1994-02-18T00:00:00"/>
    <d v="2017-04-17T00:00:00"/>
    <d v="2018-07-05T00:00:00"/>
    <n v="24"/>
    <x v="6"/>
  </r>
  <r>
    <s v="Richard Thompson"/>
    <s v="Harvard "/>
    <n v="130000"/>
    <s v="IT"/>
    <s v="USA"/>
    <n v="2"/>
    <s v="IT"/>
    <n v="888856135"/>
    <d v="1995-11-27T00:00:00"/>
    <d v="2016-03-04T00:00:00"/>
    <d v="2018-01-05T00:00:00"/>
    <n v="23"/>
    <x v="2"/>
  </r>
  <r>
    <s v="Claire Abderson"/>
    <s v="Harvard "/>
    <n v="130000"/>
    <s v="IT"/>
    <s v="USA"/>
    <n v="10"/>
    <s v="IT"/>
    <n v="888856136"/>
    <d v="1985-06-23T00:00:00"/>
    <d v="2017-05-01T00:00:00"/>
    <d v="2019-07-31T00:00:00"/>
    <n v="34"/>
    <x v="6"/>
  </r>
  <r>
    <s v="Ariana Jackson"/>
    <s v="Harvard "/>
    <n v="140000"/>
    <s v="IT"/>
    <s v="USA"/>
    <n v="3"/>
    <s v="IT"/>
    <n v="888856137"/>
    <d v="1993-01-08T00:00:00"/>
    <d v="2017-03-08T00:00:00"/>
    <d v="2018-11-27T00:00:00"/>
    <n v="25"/>
    <x v="8"/>
  </r>
  <r>
    <s v="Serenity Taylor"/>
    <s v="Harvard "/>
    <n v="45000"/>
    <s v="Pharmaceutical "/>
    <s v="USA"/>
    <n v="5"/>
    <s v="Pharmaceutical "/>
    <n v="888856138"/>
    <d v="1996-03-10T00:00:00"/>
    <d v="2016-04-04T00:00:00"/>
    <d v="2018-01-16T00:00:00"/>
    <n v="22"/>
    <x v="2"/>
  </r>
  <r>
    <s v="Oliver Smith"/>
    <s v="Harvard "/>
    <n v="89700"/>
    <s v="Pharmaceutical "/>
    <s v="USA"/>
    <n v="5"/>
    <s v="Pharmaceutical "/>
    <n v="888856139"/>
    <d v="1996-05-17T00:00:00"/>
    <d v="2016-03-24T00:00:00"/>
    <d v="2018-04-24T00:00:00"/>
    <n v="22"/>
    <x v="11"/>
  </r>
  <r>
    <s v="Ethan S"/>
    <s v="Harvard "/>
    <n v="150000"/>
    <s v="Pharmaceutical "/>
    <s v="UAE"/>
    <n v="5"/>
    <s v="Pharmaceutical "/>
    <n v="888856140"/>
    <d v="1996-04-12T00:00:00"/>
    <d v="2016-03-31T00:00:00"/>
    <d v="2018-04-29T00:00:00"/>
    <n v="22"/>
    <x v="11"/>
  </r>
  <r>
    <s v="Jacob Williams"/>
    <s v="Boston"/>
    <n v="85000"/>
    <s v="Pharmaceutical "/>
    <s v="UAE"/>
    <n v="0"/>
    <s v="Pharmaceutical "/>
    <n v="888856141"/>
    <d v="1996-11-28T00:00:00"/>
    <d v="2016-03-07T00:00:00"/>
    <d v="2018-09-27T00:00:00"/>
    <n v="22"/>
    <x v="7"/>
  </r>
  <r>
    <s v="James Martinez"/>
    <s v="Washington"/>
    <n v="60000"/>
    <s v="Finance"/>
    <s v="USA"/>
    <n v="5"/>
    <s v="IT"/>
    <n v="888856142"/>
    <d v="1993-03-05T00:00:00"/>
    <d v="2016-03-06T00:00:00"/>
    <d v="2018-08-25T00:00:00"/>
    <n v="25"/>
    <x v="5"/>
  </r>
  <r>
    <s v="Ruby Wilson"/>
    <s v="Boston"/>
    <n v="50000"/>
    <s v="Finance"/>
    <s v="USA"/>
    <n v="12"/>
    <s v="IT"/>
    <n v="888856143"/>
    <d v="1981-12-26T00:00:00"/>
    <d v="2017-03-30T00:00:00"/>
    <d v="2020-01-03T00:00:00"/>
    <n v="39"/>
    <x v="2"/>
  </r>
  <r>
    <s v="Skylar Walker"/>
    <s v="Boston"/>
    <n v="89000"/>
    <s v="Finance"/>
    <s v="Italy"/>
    <n v="5"/>
    <s v="IT"/>
    <s v="KK45268976"/>
    <d v="1994-11-10T00:00:00"/>
    <d v="2017-03-13T00:00:00"/>
    <d v="2020-04-11T00:00:00"/>
    <n v="26"/>
    <x v="11"/>
  </r>
  <r>
    <s v="Hailey Allen"/>
    <s v="Boston"/>
    <n v="55000"/>
    <s v="Finance"/>
    <s v="Italy"/>
    <n v="5"/>
    <s v="IT"/>
    <s v="KK45268977"/>
    <d v="1994-02-10T00:00:00"/>
    <d v="2017-03-15T00:00:00"/>
    <d v="2019-09-01T00:00:00"/>
    <n v="25"/>
    <x v="7"/>
  </r>
  <r>
    <s v="Jack Wright"/>
    <s v="Washington"/>
    <n v="45000"/>
    <s v="Finance"/>
    <s v="USA"/>
    <n v="2"/>
    <s v="IT"/>
    <s v="KK45268978"/>
    <d v="1996-10-02T00:00:00"/>
    <d v="2017-04-17T00:00:00"/>
    <d v="2019-10-18T00:00:00"/>
    <n v="23"/>
    <x v="1"/>
  </r>
  <r>
    <s v="Sophie Adamas"/>
    <s v="Washington"/>
    <n v="40000"/>
    <s v="Finance"/>
    <s v="USA"/>
    <n v="2"/>
    <s v="Finance"/>
    <s v="KK45268979"/>
    <d v="1996-08-01T00:00:00"/>
    <d v="2017-04-23T00:00:00"/>
    <d v="2019-05-04T00:00:00"/>
    <n v="23"/>
    <x v="9"/>
  </r>
  <r>
    <s v="Elena Green"/>
    <s v="Washington"/>
    <n v="55000"/>
    <s v="Finance"/>
    <s v="USA"/>
    <n v="4"/>
    <s v="Finance"/>
    <s v="KK45268980"/>
    <d v="1986-04-29T00:00:00"/>
    <d v="2017-03-09T00:00:00"/>
    <d v="2019-02-26T00:00:00"/>
    <n v="33"/>
    <x v="10"/>
  </r>
  <r>
    <s v="Michael Baker"/>
    <s v="Washington"/>
    <n v="50000"/>
    <s v="Finance"/>
    <s v="USA"/>
    <n v="3"/>
    <s v="Finance"/>
    <s v="KK45268981"/>
    <d v="1994-08-30T00:00:00"/>
    <d v="2017-04-07T00:00:00"/>
    <d v="2019-08-05T00:00:00"/>
    <n v="25"/>
    <x v="5"/>
  </r>
  <r>
    <s v="William Carter"/>
    <s v="Washington"/>
    <n v="50000"/>
    <s v="Finance"/>
    <s v="USA"/>
    <n v="2"/>
    <s v="Finance"/>
    <s v="KK45268982"/>
    <d v="1996-02-18T00:00:00"/>
    <d v="2016-04-12T00:00:00"/>
    <d v="2018-11-22T00:00:00"/>
    <n v="22"/>
    <x v="8"/>
  </r>
  <r>
    <s v="Thomas Turner"/>
    <s v="Harvard "/>
    <n v="80000"/>
    <s v="Bank"/>
    <s v="USA"/>
    <n v="3"/>
    <s v="Pharmaceutical "/>
    <s v="KK45268983"/>
    <d v="1995-10-17T00:00:00"/>
    <d v="2017-03-25T00:00:00"/>
    <d v="2021-02-15T00:00:00"/>
    <n v="26"/>
    <x v="10"/>
  </r>
  <r>
    <s v="Henry Parker"/>
    <s v="Harvard "/>
    <n v="89700"/>
    <s v="Bank"/>
    <s v="USA"/>
    <n v="4"/>
    <s v="Pharmaceutical "/>
    <s v="KK45268984"/>
    <d v="1994-07-15T00:00:00"/>
    <d v="2016-03-04T00:00:00"/>
    <d v="2018-10-24T00:00:00"/>
    <n v="24"/>
    <x v="1"/>
  </r>
  <r>
    <s v="John Edwards"/>
    <s v="Harvard "/>
    <n v="40000"/>
    <s v="Bank"/>
    <s v="USA"/>
    <n v="6"/>
    <s v="Finance"/>
    <s v="KK45268985"/>
    <d v="1995-02-10T00:00:00"/>
    <d v="2016-03-07T00:00:00"/>
    <d v="2021-03-15T00:00:00"/>
    <n v="26"/>
    <x v="3"/>
  </r>
  <r>
    <s v="John Parker"/>
    <s v="Harvard "/>
    <n v="45000"/>
    <s v="Pharmaceutical "/>
    <s v="USA"/>
    <n v="2"/>
    <s v="Finance"/>
    <s v="KK45268986"/>
    <d v="1993-11-20T00:00:00"/>
    <d v="2016-03-24T00:00:00"/>
    <d v="2018-12-19T00:00:00"/>
    <n v="25"/>
    <x v="0"/>
  </r>
  <r>
    <s v="Thomas Edward"/>
    <s v="Washington"/>
    <n v="50000"/>
    <s v="Pharmaceutical "/>
    <s v="USA"/>
    <n v="3"/>
    <s v="IT"/>
    <s v="KK45268987"/>
    <d v="1988-08-11T00:00:00"/>
    <d v="2016-04-22T00:00:00"/>
    <d v="2021-03-08T00:00:00"/>
    <n v="33"/>
    <x v="3"/>
  </r>
  <r>
    <s v="Micheal Roger"/>
    <s v="Boston"/>
    <n v="80000"/>
    <s v="Bank"/>
    <s v="USA"/>
    <n v="4"/>
    <s v="IT"/>
    <s v="KK45268988"/>
    <d v="1988-03-01T00:00:00"/>
    <d v="2017-04-05T00:00:00"/>
    <d v="2019-12-21T00:00:00"/>
    <n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42D2C-9602-45FF-8066-B5A1E0815F6E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s placed">
  <location ref="A1:B13" firstHeaderRow="1" firstDataRow="1" firstDataCol="1"/>
  <pivotFields count="13">
    <pivotField showAll="0"/>
    <pivotField showAll="0"/>
    <pivotField numFmtId="165"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axis="axisRow" dataField="1" showAll="0">
      <items count="13">
        <item x="2"/>
        <item x="10"/>
        <item x="3"/>
        <item x="11"/>
        <item x="9"/>
        <item x="4"/>
        <item x="6"/>
        <item x="5"/>
        <item x="7"/>
        <item x="1"/>
        <item x="8"/>
        <item x="0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Month" fld="12" subtotal="count" baseField="12" baseItem="0"/>
  </dataFields>
  <formats count="4">
    <format dxfId="4">
      <pivotArea dataOnly="0" labelOnly="1" fieldPosition="0">
        <references count="1">
          <reference field="12" count="0"/>
        </references>
      </pivotArea>
    </format>
    <format dxfId="3">
      <pivotArea dataOnly="0" labelOnly="1" fieldPosition="0">
        <references count="1">
          <reference field="12" count="0"/>
        </references>
      </pivotArea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6DC6B-A8FD-4360-AEDA-089060ED7B5B}" name="Table1" displayName="Table1" ref="A48:D52" totalsRowShown="0">
  <autoFilter ref="A48:D52" xr:uid="{2086DC6B-A8FD-4360-AEDA-089060ED7B5B}"/>
  <tableColumns count="4">
    <tableColumn id="1" xr3:uid="{EBEFF98F-942F-447D-9D2E-17615B6B3249}" name="Department"/>
    <tableColumn id="2" xr3:uid="{994373FB-2F34-4AD1-9839-558726F15991}" name="Finance" dataDxfId="13"/>
    <tableColumn id="3" xr3:uid="{422C6770-E16E-42F8-B81F-30AE429128F3}" name="IT" dataDxfId="12"/>
    <tableColumn id="4" xr3:uid="{B8D039CD-3AA0-487E-876A-9CA306DDACEE}" name="Pharmaceutical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DAB96A-B0B3-4468-8E9E-AB0A0BEEB6F1}" name="Table3" displayName="Table3" ref="A50:D54" totalsRowShown="0">
  <autoFilter ref="A50:D54" xr:uid="{2FDAB96A-B0B3-4468-8E9E-AB0A0BEEB6F1}"/>
  <tableColumns count="4">
    <tableColumn id="1" xr3:uid="{2833B563-69A8-4A93-B6A4-77CC4FF84D03}" name="Age group" dataDxfId="10"/>
    <tableColumn id="2" xr3:uid="{07380A46-4986-44BC-90EE-A683CCB86513}" name="Mean" dataDxfId="9"/>
    <tableColumn id="3" xr3:uid="{22CD810E-CDAE-442D-9DFA-C8BD990DD6B8}" name="Median" dataDxfId="8"/>
    <tableColumn id="4" xr3:uid="{18A8977C-D097-41CD-B247-42A6B00644E3}" name="M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opLeftCell="FY1" zoomScaleNormal="100" workbookViewId="0">
      <selection activeCell="D9" sqref="D9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  <col min="11" max="11" width="15.109375" customWidth="1"/>
  </cols>
  <sheetData>
    <row r="1" spans="1:13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93</v>
      </c>
      <c r="M1" s="1" t="s">
        <v>104</v>
      </c>
    </row>
    <row r="2" spans="1:13" x14ac:dyDescent="0.3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>
        <f>YEAR(K2)-YEAR(I2)</f>
        <v>28</v>
      </c>
      <c r="M2">
        <f>MONTH(K2)</f>
        <v>12</v>
      </c>
    </row>
    <row r="3" spans="1:13" x14ac:dyDescent="0.3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L3">
        <f t="shared" ref="L3:L46" si="0">YEAR(K3)-YEAR(I3)</f>
        <v>30</v>
      </c>
      <c r="M3">
        <f t="shared" ref="M3:M46" si="1">MONTH(K3)</f>
        <v>10</v>
      </c>
    </row>
    <row r="4" spans="1:13" x14ac:dyDescent="0.3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L4">
        <f t="shared" si="0"/>
        <v>28</v>
      </c>
      <c r="M4">
        <f t="shared" si="1"/>
        <v>1</v>
      </c>
    </row>
    <row r="5" spans="1:13" x14ac:dyDescent="0.3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L5">
        <f t="shared" si="0"/>
        <v>31</v>
      </c>
      <c r="M5">
        <f t="shared" si="1"/>
        <v>3</v>
      </c>
    </row>
    <row r="6" spans="1:13" x14ac:dyDescent="0.3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L6">
        <f t="shared" si="0"/>
        <v>30</v>
      </c>
      <c r="M6">
        <f t="shared" si="1"/>
        <v>6</v>
      </c>
    </row>
    <row r="7" spans="1:13" x14ac:dyDescent="0.3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L7">
        <f t="shared" si="0"/>
        <v>27</v>
      </c>
      <c r="M7">
        <f t="shared" si="1"/>
        <v>8</v>
      </c>
    </row>
    <row r="8" spans="1:13" x14ac:dyDescent="0.3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L8">
        <f t="shared" si="0"/>
        <v>23</v>
      </c>
      <c r="M8">
        <f t="shared" si="1"/>
        <v>7</v>
      </c>
    </row>
    <row r="9" spans="1:13" x14ac:dyDescent="0.3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L9">
        <f t="shared" si="0"/>
        <v>28</v>
      </c>
      <c r="M9">
        <f t="shared" si="1"/>
        <v>12</v>
      </c>
    </row>
    <row r="10" spans="1:13" x14ac:dyDescent="0.3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L10">
        <f t="shared" si="0"/>
        <v>25</v>
      </c>
      <c r="M10">
        <f t="shared" si="1"/>
        <v>9</v>
      </c>
    </row>
    <row r="11" spans="1:13" x14ac:dyDescent="0.3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L11">
        <f t="shared" si="0"/>
        <v>33</v>
      </c>
      <c r="M11">
        <f t="shared" si="1"/>
        <v>10</v>
      </c>
    </row>
    <row r="12" spans="1:13" x14ac:dyDescent="0.3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L12">
        <f t="shared" si="0"/>
        <v>28</v>
      </c>
      <c r="M12">
        <f t="shared" si="1"/>
        <v>8</v>
      </c>
    </row>
    <row r="13" spans="1:13" x14ac:dyDescent="0.3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L13">
        <f t="shared" si="0"/>
        <v>30</v>
      </c>
      <c r="M13">
        <f t="shared" si="1"/>
        <v>6</v>
      </c>
    </row>
    <row r="14" spans="1:13" x14ac:dyDescent="0.3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L14">
        <f t="shared" si="0"/>
        <v>27</v>
      </c>
      <c r="M14">
        <f t="shared" si="1"/>
        <v>9</v>
      </c>
    </row>
    <row r="15" spans="1:13" x14ac:dyDescent="0.3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L15">
        <f t="shared" si="0"/>
        <v>28</v>
      </c>
      <c r="M15">
        <f t="shared" si="1"/>
        <v>11</v>
      </c>
    </row>
    <row r="16" spans="1:13" x14ac:dyDescent="0.3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L16">
        <f t="shared" si="0"/>
        <v>28</v>
      </c>
      <c r="M16">
        <f t="shared" si="1"/>
        <v>12</v>
      </c>
    </row>
    <row r="17" spans="1:13" x14ac:dyDescent="0.3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L17">
        <f t="shared" si="0"/>
        <v>27</v>
      </c>
      <c r="M17">
        <f t="shared" si="1"/>
        <v>12</v>
      </c>
    </row>
    <row r="18" spans="1:13" x14ac:dyDescent="0.3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L18">
        <f t="shared" si="0"/>
        <v>25</v>
      </c>
      <c r="M18">
        <f t="shared" si="1"/>
        <v>1</v>
      </c>
    </row>
    <row r="19" spans="1:13" x14ac:dyDescent="0.3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L19">
        <f t="shared" si="0"/>
        <v>29</v>
      </c>
      <c r="M19">
        <f t="shared" si="1"/>
        <v>5</v>
      </c>
    </row>
    <row r="20" spans="1:13" x14ac:dyDescent="0.3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L20">
        <f t="shared" si="0"/>
        <v>31</v>
      </c>
      <c r="M20">
        <f t="shared" si="1"/>
        <v>7</v>
      </c>
    </row>
    <row r="21" spans="1:13" x14ac:dyDescent="0.3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L21">
        <f t="shared" si="0"/>
        <v>24</v>
      </c>
      <c r="M21">
        <f t="shared" si="1"/>
        <v>2</v>
      </c>
    </row>
    <row r="22" spans="1:13" x14ac:dyDescent="0.3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L22">
        <f t="shared" si="0"/>
        <v>26</v>
      </c>
      <c r="M22">
        <f t="shared" si="1"/>
        <v>1</v>
      </c>
    </row>
    <row r="23" spans="1:13" x14ac:dyDescent="0.3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L23">
        <f t="shared" si="0"/>
        <v>24</v>
      </c>
      <c r="M23">
        <f t="shared" si="1"/>
        <v>7</v>
      </c>
    </row>
    <row r="24" spans="1:13" x14ac:dyDescent="0.3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L24">
        <f t="shared" si="0"/>
        <v>24</v>
      </c>
      <c r="M24">
        <f t="shared" si="1"/>
        <v>7</v>
      </c>
    </row>
    <row r="25" spans="1:13" x14ac:dyDescent="0.3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L25">
        <f t="shared" si="0"/>
        <v>23</v>
      </c>
      <c r="M25">
        <f t="shared" si="1"/>
        <v>1</v>
      </c>
    </row>
    <row r="26" spans="1:13" x14ac:dyDescent="0.3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L26">
        <f t="shared" si="0"/>
        <v>34</v>
      </c>
      <c r="M26">
        <f t="shared" si="1"/>
        <v>7</v>
      </c>
    </row>
    <row r="27" spans="1:13" x14ac:dyDescent="0.3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L27">
        <f t="shared" si="0"/>
        <v>25</v>
      </c>
      <c r="M27">
        <f t="shared" si="1"/>
        <v>11</v>
      </c>
    </row>
    <row r="28" spans="1:13" x14ac:dyDescent="0.3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L28">
        <f t="shared" si="0"/>
        <v>22</v>
      </c>
      <c r="M28">
        <f t="shared" si="1"/>
        <v>1</v>
      </c>
    </row>
    <row r="29" spans="1:13" x14ac:dyDescent="0.3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L29">
        <f t="shared" si="0"/>
        <v>22</v>
      </c>
      <c r="M29">
        <f t="shared" si="1"/>
        <v>4</v>
      </c>
    </row>
    <row r="30" spans="1:13" x14ac:dyDescent="0.3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L30">
        <f t="shared" si="0"/>
        <v>22</v>
      </c>
      <c r="M30">
        <f t="shared" si="1"/>
        <v>4</v>
      </c>
    </row>
    <row r="31" spans="1:13" x14ac:dyDescent="0.3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L31">
        <f t="shared" si="0"/>
        <v>22</v>
      </c>
      <c r="M31">
        <f t="shared" si="1"/>
        <v>9</v>
      </c>
    </row>
    <row r="32" spans="1:13" x14ac:dyDescent="0.3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L32">
        <f t="shared" si="0"/>
        <v>25</v>
      </c>
      <c r="M32">
        <f t="shared" si="1"/>
        <v>8</v>
      </c>
    </row>
    <row r="33" spans="1:13" x14ac:dyDescent="0.3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L33">
        <f t="shared" si="0"/>
        <v>39</v>
      </c>
      <c r="M33">
        <f t="shared" si="1"/>
        <v>1</v>
      </c>
    </row>
    <row r="34" spans="1:13" x14ac:dyDescent="0.3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L34">
        <f t="shared" si="0"/>
        <v>26</v>
      </c>
      <c r="M34">
        <f t="shared" si="1"/>
        <v>4</v>
      </c>
    </row>
    <row r="35" spans="1:13" x14ac:dyDescent="0.3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L35">
        <f t="shared" si="0"/>
        <v>25</v>
      </c>
      <c r="M35">
        <f t="shared" si="1"/>
        <v>9</v>
      </c>
    </row>
    <row r="36" spans="1:13" x14ac:dyDescent="0.3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L36">
        <f t="shared" si="0"/>
        <v>23</v>
      </c>
      <c r="M36">
        <f t="shared" si="1"/>
        <v>10</v>
      </c>
    </row>
    <row r="37" spans="1:13" x14ac:dyDescent="0.3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L37">
        <f t="shared" si="0"/>
        <v>23</v>
      </c>
      <c r="M37">
        <f t="shared" si="1"/>
        <v>5</v>
      </c>
    </row>
    <row r="38" spans="1:13" x14ac:dyDescent="0.3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L38">
        <f t="shared" si="0"/>
        <v>33</v>
      </c>
      <c r="M38">
        <f t="shared" si="1"/>
        <v>2</v>
      </c>
    </row>
    <row r="39" spans="1:13" x14ac:dyDescent="0.3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L39">
        <f t="shared" si="0"/>
        <v>25</v>
      </c>
      <c r="M39">
        <f t="shared" si="1"/>
        <v>8</v>
      </c>
    </row>
    <row r="40" spans="1:13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0"/>
        <v>22</v>
      </c>
      <c r="M40">
        <f t="shared" si="1"/>
        <v>11</v>
      </c>
    </row>
    <row r="41" spans="1:13" x14ac:dyDescent="0.3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L41">
        <f t="shared" si="0"/>
        <v>26</v>
      </c>
      <c r="M41">
        <f t="shared" si="1"/>
        <v>2</v>
      </c>
    </row>
    <row r="42" spans="1:13" x14ac:dyDescent="0.3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L42">
        <f t="shared" si="0"/>
        <v>24</v>
      </c>
      <c r="M42">
        <f t="shared" si="1"/>
        <v>10</v>
      </c>
    </row>
    <row r="43" spans="1:13" x14ac:dyDescent="0.3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L43">
        <f t="shared" si="0"/>
        <v>26</v>
      </c>
      <c r="M43">
        <f t="shared" si="1"/>
        <v>3</v>
      </c>
    </row>
    <row r="44" spans="1:13" x14ac:dyDescent="0.3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L44">
        <f t="shared" si="0"/>
        <v>25</v>
      </c>
      <c r="M44">
        <f t="shared" si="1"/>
        <v>12</v>
      </c>
    </row>
    <row r="45" spans="1:13" x14ac:dyDescent="0.3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L45">
        <f t="shared" si="0"/>
        <v>33</v>
      </c>
      <c r="M45">
        <f t="shared" si="1"/>
        <v>3</v>
      </c>
    </row>
    <row r="46" spans="1:13" x14ac:dyDescent="0.3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L46">
        <f t="shared" si="0"/>
        <v>31</v>
      </c>
      <c r="M46">
        <f t="shared" si="1"/>
        <v>12</v>
      </c>
    </row>
    <row r="47" spans="1:13" x14ac:dyDescent="0.3">
      <c r="C47" s="5"/>
    </row>
    <row r="48" spans="1:13" x14ac:dyDescent="0.3">
      <c r="C48" s="5"/>
    </row>
    <row r="49" spans="3:6" x14ac:dyDescent="0.3">
      <c r="D49" s="2"/>
    </row>
    <row r="50" spans="3:6" x14ac:dyDescent="0.3">
      <c r="C50" s="5"/>
      <c r="D50" s="2"/>
      <c r="F50" s="2"/>
    </row>
    <row r="51" spans="3:6" x14ac:dyDescent="0.3">
      <c r="C51" s="5"/>
      <c r="D51" s="2"/>
      <c r="F51" s="2"/>
    </row>
    <row r="52" spans="3:6" x14ac:dyDescent="0.3">
      <c r="D52" s="2"/>
      <c r="F52" s="2"/>
    </row>
    <row r="53" spans="3:6" x14ac:dyDescent="0.3">
      <c r="D53" s="2"/>
      <c r="F53" s="2"/>
    </row>
    <row r="54" spans="3:6" x14ac:dyDescent="0.3">
      <c r="D54" s="2"/>
      <c r="F54" s="2"/>
    </row>
    <row r="55" spans="3:6" x14ac:dyDescent="0.3">
      <c r="D55" s="2"/>
      <c r="F55" s="2"/>
    </row>
    <row r="56" spans="3:6" x14ac:dyDescent="0.3">
      <c r="D56" s="5"/>
      <c r="F56" s="2"/>
    </row>
    <row r="57" spans="3:6" x14ac:dyDescent="0.3">
      <c r="D57" s="2"/>
      <c r="F57" s="2"/>
    </row>
    <row r="58" spans="3:6" x14ac:dyDescent="0.3">
      <c r="D58" s="2"/>
      <c r="F58" s="2"/>
    </row>
    <row r="59" spans="3:6" x14ac:dyDescent="0.3">
      <c r="D59" s="2"/>
      <c r="F59" s="2"/>
    </row>
    <row r="60" spans="3:6" x14ac:dyDescent="0.3">
      <c r="D60" s="2"/>
      <c r="F60" s="2"/>
    </row>
    <row r="61" spans="3:6" x14ac:dyDescent="0.3">
      <c r="D61" s="2"/>
      <c r="F61" s="2"/>
    </row>
    <row r="62" spans="3:6" x14ac:dyDescent="0.3">
      <c r="D62" s="2"/>
      <c r="F62" s="2"/>
    </row>
    <row r="63" spans="3:6" x14ac:dyDescent="0.3">
      <c r="C63" s="5"/>
      <c r="F63" s="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321F-EC09-4DCB-93DE-E5DECB32F844}">
  <dimension ref="A1:F63"/>
  <sheetViews>
    <sheetView topLeftCell="A32" workbookViewId="0">
      <selection activeCell="F9" sqref="F9"/>
    </sheetView>
  </sheetViews>
  <sheetFormatPr defaultRowHeight="14.4" x14ac:dyDescent="0.3"/>
  <cols>
    <col min="1" max="1" width="21.88671875" customWidth="1"/>
    <col min="2" max="2" width="22.44140625" customWidth="1"/>
    <col min="3" max="3" width="10" bestFit="1" customWidth="1"/>
    <col min="4" max="4" width="15.88671875" customWidth="1"/>
    <col min="5" max="6" width="10" bestFit="1" customWidth="1"/>
    <col min="7" max="7" width="13.6640625" bestFit="1" customWidth="1"/>
  </cols>
  <sheetData>
    <row r="1" spans="1:6" x14ac:dyDescent="0.3">
      <c r="A1" s="10" t="s">
        <v>6</v>
      </c>
      <c r="B1" s="9" t="s">
        <v>2</v>
      </c>
      <c r="D1" s="11" t="s">
        <v>103</v>
      </c>
    </row>
    <row r="2" spans="1:6" x14ac:dyDescent="0.3">
      <c r="A2" t="s">
        <v>13</v>
      </c>
      <c r="B2" s="2">
        <v>230000</v>
      </c>
      <c r="D2" s="8" t="s">
        <v>124</v>
      </c>
      <c r="E2" s="8"/>
      <c r="F2" s="8"/>
    </row>
    <row r="3" spans="1:6" x14ac:dyDescent="0.3">
      <c r="A3" t="s">
        <v>18</v>
      </c>
      <c r="B3" s="2">
        <v>40000</v>
      </c>
    </row>
    <row r="4" spans="1:6" x14ac:dyDescent="0.3">
      <c r="A4" t="s">
        <v>22</v>
      </c>
      <c r="B4" s="2">
        <v>80000</v>
      </c>
    </row>
    <row r="5" spans="1:6" x14ac:dyDescent="0.3">
      <c r="A5" t="s">
        <v>13</v>
      </c>
      <c r="B5" s="2">
        <v>45000</v>
      </c>
    </row>
    <row r="6" spans="1:6" x14ac:dyDescent="0.3">
      <c r="A6" t="s">
        <v>13</v>
      </c>
      <c r="B6" s="2">
        <v>90000</v>
      </c>
    </row>
    <row r="7" spans="1:6" x14ac:dyDescent="0.3">
      <c r="A7" t="s">
        <v>13</v>
      </c>
      <c r="B7" s="2">
        <v>89700</v>
      </c>
    </row>
    <row r="8" spans="1:6" x14ac:dyDescent="0.3">
      <c r="A8" t="s">
        <v>13</v>
      </c>
      <c r="B8" s="2">
        <v>89700</v>
      </c>
    </row>
    <row r="9" spans="1:6" x14ac:dyDescent="0.3">
      <c r="A9" t="s">
        <v>22</v>
      </c>
      <c r="B9" s="2">
        <v>89700</v>
      </c>
    </row>
    <row r="10" spans="1:6" x14ac:dyDescent="0.3">
      <c r="A10" t="s">
        <v>22</v>
      </c>
      <c r="B10" s="2">
        <v>89700</v>
      </c>
    </row>
    <row r="11" spans="1:6" x14ac:dyDescent="0.3">
      <c r="A11" t="s">
        <v>22</v>
      </c>
      <c r="B11" s="2">
        <v>80000</v>
      </c>
    </row>
    <row r="12" spans="1:6" x14ac:dyDescent="0.3">
      <c r="A12" t="s">
        <v>13</v>
      </c>
      <c r="B12" s="2">
        <v>150000</v>
      </c>
    </row>
    <row r="13" spans="1:6" x14ac:dyDescent="0.3">
      <c r="A13" t="s">
        <v>13</v>
      </c>
      <c r="B13" s="2">
        <v>150000</v>
      </c>
    </row>
    <row r="14" spans="1:6" x14ac:dyDescent="0.3">
      <c r="A14" t="s">
        <v>22</v>
      </c>
      <c r="B14" s="2">
        <v>89700</v>
      </c>
    </row>
    <row r="15" spans="1:6" x14ac:dyDescent="0.3">
      <c r="A15" t="s">
        <v>18</v>
      </c>
      <c r="B15" s="2">
        <v>85000</v>
      </c>
    </row>
    <row r="16" spans="1:6" x14ac:dyDescent="0.3">
      <c r="A16" t="s">
        <v>18</v>
      </c>
      <c r="B16" s="2">
        <v>55000</v>
      </c>
    </row>
    <row r="17" spans="1:2" x14ac:dyDescent="0.3">
      <c r="A17" t="s">
        <v>22</v>
      </c>
      <c r="B17" s="2">
        <v>45000</v>
      </c>
    </row>
    <row r="18" spans="1:2" x14ac:dyDescent="0.3">
      <c r="A18" t="s">
        <v>18</v>
      </c>
      <c r="B18" s="5">
        <v>110000</v>
      </c>
    </row>
    <row r="19" spans="1:2" x14ac:dyDescent="0.3">
      <c r="A19" t="s">
        <v>13</v>
      </c>
      <c r="B19" s="2">
        <v>80000</v>
      </c>
    </row>
    <row r="20" spans="1:2" x14ac:dyDescent="0.3">
      <c r="A20" t="s">
        <v>13</v>
      </c>
      <c r="B20" s="2">
        <v>70000</v>
      </c>
    </row>
    <row r="21" spans="1:2" x14ac:dyDescent="0.3">
      <c r="A21" t="s">
        <v>22</v>
      </c>
      <c r="B21" s="2">
        <v>65000</v>
      </c>
    </row>
    <row r="22" spans="1:2" x14ac:dyDescent="0.3">
      <c r="A22" t="s">
        <v>22</v>
      </c>
      <c r="B22" s="2">
        <v>70000</v>
      </c>
    </row>
    <row r="23" spans="1:2" x14ac:dyDescent="0.3">
      <c r="A23" t="s">
        <v>22</v>
      </c>
      <c r="B23" s="2">
        <v>45000</v>
      </c>
    </row>
    <row r="24" spans="1:2" x14ac:dyDescent="0.3">
      <c r="A24" t="s">
        <v>22</v>
      </c>
      <c r="B24" s="2">
        <v>10000</v>
      </c>
    </row>
    <row r="25" spans="1:2" x14ac:dyDescent="0.3">
      <c r="A25" t="s">
        <v>22</v>
      </c>
      <c r="B25" s="2">
        <v>130000</v>
      </c>
    </row>
    <row r="26" spans="1:2" x14ac:dyDescent="0.3">
      <c r="A26" t="s">
        <v>22</v>
      </c>
      <c r="B26" s="2">
        <v>130000</v>
      </c>
    </row>
    <row r="27" spans="1:2" x14ac:dyDescent="0.3">
      <c r="A27" t="s">
        <v>22</v>
      </c>
      <c r="B27" s="2">
        <v>140000</v>
      </c>
    </row>
    <row r="28" spans="1:2" x14ac:dyDescent="0.3">
      <c r="A28" t="s">
        <v>18</v>
      </c>
      <c r="B28" s="2">
        <v>45000</v>
      </c>
    </row>
    <row r="29" spans="1:2" x14ac:dyDescent="0.3">
      <c r="A29" t="s">
        <v>18</v>
      </c>
      <c r="B29" s="2">
        <v>89700</v>
      </c>
    </row>
    <row r="30" spans="1:2" x14ac:dyDescent="0.3">
      <c r="A30" t="s">
        <v>18</v>
      </c>
      <c r="B30" s="2">
        <v>150000</v>
      </c>
    </row>
    <row r="31" spans="1:2" x14ac:dyDescent="0.3">
      <c r="A31" t="s">
        <v>18</v>
      </c>
      <c r="B31" s="2">
        <v>85000</v>
      </c>
    </row>
    <row r="32" spans="1:2" x14ac:dyDescent="0.3">
      <c r="A32" t="s">
        <v>22</v>
      </c>
      <c r="B32" s="2">
        <v>60000</v>
      </c>
    </row>
    <row r="33" spans="1:4" x14ac:dyDescent="0.3">
      <c r="A33" t="s">
        <v>22</v>
      </c>
      <c r="B33" s="2">
        <v>50000</v>
      </c>
    </row>
    <row r="34" spans="1:4" x14ac:dyDescent="0.3">
      <c r="A34" t="s">
        <v>22</v>
      </c>
      <c r="B34" s="2">
        <v>89000</v>
      </c>
    </row>
    <row r="35" spans="1:4" x14ac:dyDescent="0.3">
      <c r="A35" t="s">
        <v>22</v>
      </c>
      <c r="B35" s="2">
        <v>55000</v>
      </c>
    </row>
    <row r="36" spans="1:4" x14ac:dyDescent="0.3">
      <c r="A36" t="s">
        <v>22</v>
      </c>
      <c r="B36" s="2">
        <v>45000</v>
      </c>
    </row>
    <row r="37" spans="1:4" x14ac:dyDescent="0.3">
      <c r="A37" t="s">
        <v>13</v>
      </c>
      <c r="B37" s="2">
        <v>40000</v>
      </c>
    </row>
    <row r="38" spans="1:4" x14ac:dyDescent="0.3">
      <c r="A38" t="s">
        <v>13</v>
      </c>
      <c r="B38" s="2">
        <v>55000</v>
      </c>
    </row>
    <row r="39" spans="1:4" x14ac:dyDescent="0.3">
      <c r="A39" t="s">
        <v>13</v>
      </c>
      <c r="B39" s="2">
        <v>50000</v>
      </c>
    </row>
    <row r="40" spans="1:4" x14ac:dyDescent="0.3">
      <c r="A40" t="s">
        <v>13</v>
      </c>
      <c r="B40" s="2">
        <v>50000</v>
      </c>
    </row>
    <row r="41" spans="1:4" x14ac:dyDescent="0.3">
      <c r="A41" t="s">
        <v>18</v>
      </c>
      <c r="B41" s="2">
        <v>80000</v>
      </c>
    </row>
    <row r="42" spans="1:4" x14ac:dyDescent="0.3">
      <c r="A42" t="s">
        <v>18</v>
      </c>
      <c r="B42" s="2">
        <v>89700</v>
      </c>
    </row>
    <row r="43" spans="1:4" x14ac:dyDescent="0.3">
      <c r="A43" t="s">
        <v>13</v>
      </c>
      <c r="B43" s="2">
        <v>40000</v>
      </c>
    </row>
    <row r="44" spans="1:4" x14ac:dyDescent="0.3">
      <c r="A44" t="s">
        <v>13</v>
      </c>
      <c r="B44" s="5">
        <v>45000</v>
      </c>
    </row>
    <row r="45" spans="1:4" x14ac:dyDescent="0.3">
      <c r="A45" t="s">
        <v>22</v>
      </c>
      <c r="B45" s="5">
        <v>50000</v>
      </c>
    </row>
    <row r="46" spans="1:4" x14ac:dyDescent="0.3">
      <c r="A46" t="s">
        <v>22</v>
      </c>
      <c r="B46" s="2">
        <v>80000</v>
      </c>
    </row>
    <row r="47" spans="1:4" x14ac:dyDescent="0.3">
      <c r="A47" s="11" t="s">
        <v>110</v>
      </c>
      <c r="B47" s="5"/>
    </row>
    <row r="48" spans="1:4" x14ac:dyDescent="0.3">
      <c r="A48" t="s">
        <v>94</v>
      </c>
      <c r="B48" t="s">
        <v>13</v>
      </c>
      <c r="C48" t="s">
        <v>22</v>
      </c>
      <c r="D48" t="s">
        <v>98</v>
      </c>
    </row>
    <row r="49" spans="1:4" x14ac:dyDescent="0.3">
      <c r="A49" t="s">
        <v>95</v>
      </c>
      <c r="B49" s="5">
        <f>AVERAGE(B2:B44)</f>
        <v>80625.58139534884</v>
      </c>
      <c r="C49" s="5">
        <f>AVERAGE(B4:B46)</f>
        <v>77369.767441860458</v>
      </c>
      <c r="D49" s="5">
        <f>AVERAGE(B3:B42)</f>
        <v>78797.5</v>
      </c>
    </row>
    <row r="50" spans="1:4" x14ac:dyDescent="0.3">
      <c r="A50" t="s">
        <v>99</v>
      </c>
      <c r="B50" s="5">
        <f>MIN(B2:B44)</f>
        <v>10000</v>
      </c>
      <c r="C50" s="5">
        <f>MIN(B4:B46)</f>
        <v>10000</v>
      </c>
      <c r="D50" s="5">
        <f>MIN(B3:B41)</f>
        <v>10000</v>
      </c>
    </row>
    <row r="51" spans="1:4" x14ac:dyDescent="0.3">
      <c r="A51" t="s">
        <v>100</v>
      </c>
      <c r="B51" s="5">
        <f>MAX(B2:B44)</f>
        <v>230000</v>
      </c>
      <c r="C51" s="5">
        <f>MAX(B4:B46)</f>
        <v>150000</v>
      </c>
      <c r="D51" s="5">
        <f>MAX(B3:B42)</f>
        <v>150000</v>
      </c>
    </row>
    <row r="52" spans="1:4" x14ac:dyDescent="0.3">
      <c r="A52" t="s">
        <v>101</v>
      </c>
      <c r="B52" s="22">
        <f>B51-B50</f>
        <v>220000</v>
      </c>
      <c r="C52" s="5">
        <f t="shared" ref="C52:D52" si="0">C51-C50</f>
        <v>140000</v>
      </c>
      <c r="D52" s="5">
        <f t="shared" si="0"/>
        <v>140000</v>
      </c>
    </row>
    <row r="55" spans="1:4" x14ac:dyDescent="0.3">
      <c r="A55" s="11" t="s">
        <v>102</v>
      </c>
    </row>
    <row r="56" spans="1:4" s="8" customFormat="1" x14ac:dyDescent="0.3">
      <c r="A56" s="8" t="s">
        <v>111</v>
      </c>
    </row>
    <row r="63" spans="1:4" x14ac:dyDescent="0.3">
      <c r="B63" s="5"/>
    </row>
  </sheetData>
  <autoFilter ref="A1:B46" xr:uid="{F40E321F-EC09-4DCB-93DE-E5DECB32F844}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F2B-6E88-4979-A6B2-59A7227EB614}">
  <dimension ref="A1:D63"/>
  <sheetViews>
    <sheetView tabSelected="1" topLeftCell="A38" workbookViewId="0">
      <selection activeCell="K55" sqref="K55"/>
    </sheetView>
  </sheetViews>
  <sheetFormatPr defaultRowHeight="14.4" x14ac:dyDescent="0.3"/>
  <cols>
    <col min="1" max="1" width="22.44140625" customWidth="1"/>
    <col min="3" max="3" width="9.33203125" customWidth="1"/>
  </cols>
  <sheetData>
    <row r="1" spans="1:2" x14ac:dyDescent="0.3">
      <c r="A1" s="10" t="s">
        <v>2</v>
      </c>
      <c r="B1" s="10" t="s">
        <v>93</v>
      </c>
    </row>
    <row r="2" spans="1:2" x14ac:dyDescent="0.3">
      <c r="A2" s="2">
        <v>230000</v>
      </c>
      <c r="B2">
        <v>28</v>
      </c>
    </row>
    <row r="3" spans="1:2" x14ac:dyDescent="0.3">
      <c r="A3" s="2">
        <v>40000</v>
      </c>
      <c r="B3">
        <v>30</v>
      </c>
    </row>
    <row r="4" spans="1:2" x14ac:dyDescent="0.3">
      <c r="A4" s="2">
        <v>80000</v>
      </c>
      <c r="B4">
        <v>28</v>
      </c>
    </row>
    <row r="5" spans="1:2" x14ac:dyDescent="0.3">
      <c r="A5" s="2">
        <v>45000</v>
      </c>
      <c r="B5">
        <v>31</v>
      </c>
    </row>
    <row r="6" spans="1:2" x14ac:dyDescent="0.3">
      <c r="A6" s="2">
        <v>90000</v>
      </c>
      <c r="B6">
        <v>30</v>
      </c>
    </row>
    <row r="7" spans="1:2" x14ac:dyDescent="0.3">
      <c r="A7" s="2">
        <v>89700</v>
      </c>
      <c r="B7">
        <v>27</v>
      </c>
    </row>
    <row r="8" spans="1:2" x14ac:dyDescent="0.3">
      <c r="A8" s="2">
        <v>89700</v>
      </c>
      <c r="B8">
        <v>23</v>
      </c>
    </row>
    <row r="9" spans="1:2" x14ac:dyDescent="0.3">
      <c r="A9" s="2">
        <v>89700</v>
      </c>
      <c r="B9">
        <v>28</v>
      </c>
    </row>
    <row r="10" spans="1:2" x14ac:dyDescent="0.3">
      <c r="A10" s="2">
        <v>89700</v>
      </c>
      <c r="B10">
        <v>25</v>
      </c>
    </row>
    <row r="11" spans="1:2" x14ac:dyDescent="0.3">
      <c r="A11" s="2">
        <v>80000</v>
      </c>
      <c r="B11">
        <v>33</v>
      </c>
    </row>
    <row r="12" spans="1:2" x14ac:dyDescent="0.3">
      <c r="A12" s="2">
        <v>150000</v>
      </c>
      <c r="B12">
        <v>28</v>
      </c>
    </row>
    <row r="13" spans="1:2" x14ac:dyDescent="0.3">
      <c r="A13" s="2">
        <v>150000</v>
      </c>
      <c r="B13">
        <v>30</v>
      </c>
    </row>
    <row r="14" spans="1:2" x14ac:dyDescent="0.3">
      <c r="A14" s="2">
        <v>89700</v>
      </c>
      <c r="B14">
        <v>27</v>
      </c>
    </row>
    <row r="15" spans="1:2" x14ac:dyDescent="0.3">
      <c r="A15" s="2">
        <v>85000</v>
      </c>
      <c r="B15">
        <v>28</v>
      </c>
    </row>
    <row r="16" spans="1:2" x14ac:dyDescent="0.3">
      <c r="A16" s="2">
        <v>55000</v>
      </c>
      <c r="B16">
        <v>28</v>
      </c>
    </row>
    <row r="17" spans="1:2" x14ac:dyDescent="0.3">
      <c r="A17" s="2">
        <v>45000</v>
      </c>
      <c r="B17">
        <v>27</v>
      </c>
    </row>
    <row r="18" spans="1:2" x14ac:dyDescent="0.3">
      <c r="A18" s="5">
        <v>110000</v>
      </c>
      <c r="B18">
        <v>25</v>
      </c>
    </row>
    <row r="19" spans="1:2" x14ac:dyDescent="0.3">
      <c r="A19" s="2">
        <v>80000</v>
      </c>
      <c r="B19">
        <v>29</v>
      </c>
    </row>
    <row r="20" spans="1:2" x14ac:dyDescent="0.3">
      <c r="A20" s="2">
        <v>70000</v>
      </c>
      <c r="B20">
        <v>31</v>
      </c>
    </row>
    <row r="21" spans="1:2" x14ac:dyDescent="0.3">
      <c r="A21" s="2">
        <v>65000</v>
      </c>
      <c r="B21">
        <v>24</v>
      </c>
    </row>
    <row r="22" spans="1:2" x14ac:dyDescent="0.3">
      <c r="A22" s="2">
        <v>70000</v>
      </c>
      <c r="B22">
        <v>26</v>
      </c>
    </row>
    <row r="23" spans="1:2" x14ac:dyDescent="0.3">
      <c r="A23" s="2">
        <v>45000</v>
      </c>
      <c r="B23">
        <v>24</v>
      </c>
    </row>
    <row r="24" spans="1:2" x14ac:dyDescent="0.3">
      <c r="A24" s="2">
        <v>10000</v>
      </c>
      <c r="B24">
        <v>24</v>
      </c>
    </row>
    <row r="25" spans="1:2" x14ac:dyDescent="0.3">
      <c r="A25" s="2">
        <v>130000</v>
      </c>
      <c r="B25">
        <v>23</v>
      </c>
    </row>
    <row r="26" spans="1:2" x14ac:dyDescent="0.3">
      <c r="A26" s="2">
        <v>130000</v>
      </c>
      <c r="B26">
        <v>34</v>
      </c>
    </row>
    <row r="27" spans="1:2" x14ac:dyDescent="0.3">
      <c r="A27" s="2">
        <v>140000</v>
      </c>
      <c r="B27">
        <v>25</v>
      </c>
    </row>
    <row r="28" spans="1:2" x14ac:dyDescent="0.3">
      <c r="A28" s="2">
        <v>45000</v>
      </c>
      <c r="B28">
        <v>22</v>
      </c>
    </row>
    <row r="29" spans="1:2" x14ac:dyDescent="0.3">
      <c r="A29" s="2">
        <v>89700</v>
      </c>
      <c r="B29">
        <v>22</v>
      </c>
    </row>
    <row r="30" spans="1:2" x14ac:dyDescent="0.3">
      <c r="A30" s="2">
        <v>150000</v>
      </c>
      <c r="B30">
        <v>22</v>
      </c>
    </row>
    <row r="31" spans="1:2" x14ac:dyDescent="0.3">
      <c r="A31" s="2">
        <v>85000</v>
      </c>
      <c r="B31">
        <v>22</v>
      </c>
    </row>
    <row r="32" spans="1:2" x14ac:dyDescent="0.3">
      <c r="A32" s="2">
        <v>60000</v>
      </c>
      <c r="B32">
        <v>25</v>
      </c>
    </row>
    <row r="33" spans="1:2" x14ac:dyDescent="0.3">
      <c r="A33" s="2">
        <v>50000</v>
      </c>
      <c r="B33">
        <v>39</v>
      </c>
    </row>
    <row r="34" spans="1:2" x14ac:dyDescent="0.3">
      <c r="A34" s="2">
        <v>89000</v>
      </c>
      <c r="B34">
        <v>26</v>
      </c>
    </row>
    <row r="35" spans="1:2" x14ac:dyDescent="0.3">
      <c r="A35" s="2">
        <v>55000</v>
      </c>
      <c r="B35">
        <v>25</v>
      </c>
    </row>
    <row r="36" spans="1:2" x14ac:dyDescent="0.3">
      <c r="A36" s="2">
        <v>45000</v>
      </c>
      <c r="B36">
        <v>23</v>
      </c>
    </row>
    <row r="37" spans="1:2" x14ac:dyDescent="0.3">
      <c r="A37" s="2">
        <v>40000</v>
      </c>
      <c r="B37">
        <v>23</v>
      </c>
    </row>
    <row r="38" spans="1:2" x14ac:dyDescent="0.3">
      <c r="A38" s="2">
        <v>55000</v>
      </c>
      <c r="B38">
        <v>33</v>
      </c>
    </row>
    <row r="39" spans="1:2" x14ac:dyDescent="0.3">
      <c r="A39" s="2">
        <v>50000</v>
      </c>
      <c r="B39">
        <v>25</v>
      </c>
    </row>
    <row r="40" spans="1:2" x14ac:dyDescent="0.3">
      <c r="A40" s="2">
        <v>50000</v>
      </c>
      <c r="B40">
        <v>22</v>
      </c>
    </row>
    <row r="41" spans="1:2" x14ac:dyDescent="0.3">
      <c r="A41" s="2">
        <v>80000</v>
      </c>
      <c r="B41">
        <v>26</v>
      </c>
    </row>
    <row r="42" spans="1:2" x14ac:dyDescent="0.3">
      <c r="A42" s="2">
        <v>89700</v>
      </c>
      <c r="B42">
        <v>24</v>
      </c>
    </row>
    <row r="43" spans="1:2" x14ac:dyDescent="0.3">
      <c r="A43" s="2">
        <v>40000</v>
      </c>
      <c r="B43">
        <v>26</v>
      </c>
    </row>
    <row r="44" spans="1:2" x14ac:dyDescent="0.3">
      <c r="A44" s="5">
        <v>45000</v>
      </c>
      <c r="B44">
        <v>25</v>
      </c>
    </row>
    <row r="45" spans="1:2" x14ac:dyDescent="0.3">
      <c r="A45" s="5">
        <v>50000</v>
      </c>
      <c r="B45">
        <v>33</v>
      </c>
    </row>
    <row r="46" spans="1:2" x14ac:dyDescent="0.3">
      <c r="A46" s="2">
        <v>80000</v>
      </c>
      <c r="B46">
        <v>31</v>
      </c>
    </row>
    <row r="47" spans="1:2" x14ac:dyDescent="0.3">
      <c r="A47" s="14" t="s">
        <v>125</v>
      </c>
      <c r="B47">
        <f>AVERAGE(A1:A46)</f>
        <v>79931.111111111109</v>
      </c>
    </row>
    <row r="48" spans="1:2" x14ac:dyDescent="0.3">
      <c r="A48" s="15" t="s">
        <v>110</v>
      </c>
    </row>
    <row r="50" spans="1:4" x14ac:dyDescent="0.3">
      <c r="A50" s="5" t="s">
        <v>105</v>
      </c>
      <c r="B50" t="s">
        <v>95</v>
      </c>
      <c r="C50" t="s">
        <v>96</v>
      </c>
      <c r="D50" t="s">
        <v>97</v>
      </c>
    </row>
    <row r="51" spans="1:4" x14ac:dyDescent="0.3">
      <c r="A51" s="5" t="s">
        <v>106</v>
      </c>
      <c r="B51" s="5">
        <f>AVERAGE(A8:A44)</f>
        <v>78167.567567567574</v>
      </c>
      <c r="C51" s="5">
        <f>MEDIAN(A8:A44)</f>
        <v>80000</v>
      </c>
      <c r="D51">
        <f>MODE(A8:A44)</f>
        <v>89700</v>
      </c>
    </row>
    <row r="52" spans="1:4" x14ac:dyDescent="0.3">
      <c r="A52" t="s">
        <v>107</v>
      </c>
      <c r="B52" s="5">
        <f>AVERAGE(A2:A44)</f>
        <v>80625.58139534884</v>
      </c>
      <c r="C52" s="5">
        <f>MEDIAN(A2:A44)</f>
        <v>80000</v>
      </c>
      <c r="D52">
        <f>MODE(A2:A44)</f>
        <v>89700</v>
      </c>
    </row>
    <row r="53" spans="1:4" x14ac:dyDescent="0.3">
      <c r="A53" s="5" t="s">
        <v>108</v>
      </c>
      <c r="B53" s="5">
        <f>AVERAGE(A3:A46)</f>
        <v>76520.454545454544</v>
      </c>
      <c r="C53" s="5">
        <f>MEDIAN(A3:A46)</f>
        <v>80000</v>
      </c>
      <c r="D53">
        <f>MODE(A3:A46)</f>
        <v>89700</v>
      </c>
    </row>
    <row r="54" spans="1:4" x14ac:dyDescent="0.3">
      <c r="A54" s="5" t="s">
        <v>109</v>
      </c>
      <c r="B54" s="5">
        <f>AVERAGE(A33)</f>
        <v>50000</v>
      </c>
      <c r="C54" s="5">
        <f>MEDIAN(A33)</f>
        <v>50000</v>
      </c>
      <c r="D54" s="13">
        <v>50000</v>
      </c>
    </row>
    <row r="56" spans="1:4" x14ac:dyDescent="0.3">
      <c r="A56" s="11" t="s">
        <v>102</v>
      </c>
    </row>
    <row r="57" spans="1:4" s="8" customFormat="1" x14ac:dyDescent="0.3">
      <c r="A57" s="8" t="s">
        <v>126</v>
      </c>
    </row>
    <row r="63" spans="1:4" x14ac:dyDescent="0.3">
      <c r="A63" s="5"/>
    </row>
  </sheetData>
  <autoFilter ref="A1:B46" xr:uid="{99D5BF2B-6E88-4979-A6B2-59A7227EB614}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6BF8-482F-47BF-BF90-F3B454AFA21A}">
  <dimension ref="A1:J63"/>
  <sheetViews>
    <sheetView topLeftCell="A42" workbookViewId="0">
      <selection activeCell="D53" sqref="D53"/>
    </sheetView>
  </sheetViews>
  <sheetFormatPr defaultRowHeight="14.4" x14ac:dyDescent="0.3"/>
  <cols>
    <col min="1" max="1" width="22.5546875" customWidth="1"/>
    <col min="2" max="2" width="15.10937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10" width="13.88671875" style="4" customWidth="1"/>
  </cols>
  <sheetData>
    <row r="1" spans="1:10" s="1" customFormat="1" ht="28.8" x14ac:dyDescent="0.3">
      <c r="A1" s="3" t="s">
        <v>8</v>
      </c>
      <c r="B1" s="1" t="s">
        <v>10</v>
      </c>
      <c r="C1" s="10" t="s">
        <v>93</v>
      </c>
      <c r="H1" s="3"/>
      <c r="J1" s="3"/>
    </row>
    <row r="2" spans="1:10" x14ac:dyDescent="0.3">
      <c r="A2" s="7">
        <v>32929</v>
      </c>
      <c r="B2" s="6">
        <v>43459</v>
      </c>
      <c r="C2">
        <f>YEAR(B2)-YEAR(A2)</f>
        <v>28</v>
      </c>
      <c r="J2" s="7"/>
    </row>
    <row r="3" spans="1:10" x14ac:dyDescent="0.3">
      <c r="A3" s="7">
        <v>32556</v>
      </c>
      <c r="B3" s="6">
        <v>43749</v>
      </c>
      <c r="C3">
        <f>YEAR(B3)-YEAR(A3)</f>
        <v>30</v>
      </c>
      <c r="J3" s="7"/>
    </row>
    <row r="4" spans="1:10" x14ac:dyDescent="0.3">
      <c r="A4" s="7">
        <v>33440</v>
      </c>
      <c r="B4" s="6">
        <v>43484</v>
      </c>
      <c r="C4">
        <f>YEAR(B4)-YEAR(A4)</f>
        <v>28</v>
      </c>
      <c r="J4" s="7"/>
    </row>
    <row r="5" spans="1:10" x14ac:dyDescent="0.3">
      <c r="A5" s="7">
        <v>32940</v>
      </c>
      <c r="B5" s="6">
        <v>44271</v>
      </c>
      <c r="C5">
        <f>YEAR(B5)-YEAR(A5)</f>
        <v>31</v>
      </c>
      <c r="J5" s="7"/>
    </row>
    <row r="6" spans="1:10" x14ac:dyDescent="0.3">
      <c r="A6" s="7">
        <v>32752</v>
      </c>
      <c r="B6" s="6">
        <v>43644</v>
      </c>
      <c r="C6">
        <f>YEAR(B6)-YEAR(A6)</f>
        <v>30</v>
      </c>
      <c r="J6" s="7"/>
    </row>
    <row r="7" spans="1:10" x14ac:dyDescent="0.3">
      <c r="A7" s="7">
        <v>33610</v>
      </c>
      <c r="B7" s="6">
        <v>43689</v>
      </c>
      <c r="C7">
        <f>YEAR(B7)-YEAR(A7)</f>
        <v>27</v>
      </c>
      <c r="J7" s="7"/>
    </row>
    <row r="8" spans="1:10" x14ac:dyDescent="0.3">
      <c r="A8" s="7">
        <v>34856</v>
      </c>
      <c r="B8" s="6">
        <v>43291</v>
      </c>
      <c r="C8">
        <f>YEAR(B8)-YEAR(A8)</f>
        <v>23</v>
      </c>
      <c r="J8" s="7"/>
    </row>
    <row r="9" spans="1:10" x14ac:dyDescent="0.3">
      <c r="A9" s="7">
        <v>33443</v>
      </c>
      <c r="B9" s="6">
        <v>43829</v>
      </c>
      <c r="C9">
        <f>YEAR(B9)-YEAR(A9)</f>
        <v>28</v>
      </c>
      <c r="J9" s="7"/>
    </row>
    <row r="10" spans="1:10" x14ac:dyDescent="0.3">
      <c r="A10" s="7">
        <v>34126</v>
      </c>
      <c r="B10" s="6">
        <v>43361</v>
      </c>
      <c r="C10">
        <f>YEAR(B10)-YEAR(A10)</f>
        <v>25</v>
      </c>
      <c r="J10" s="7"/>
    </row>
    <row r="11" spans="1:10" x14ac:dyDescent="0.3">
      <c r="A11" s="7">
        <v>31514</v>
      </c>
      <c r="B11" s="6">
        <v>43756</v>
      </c>
      <c r="C11">
        <f>YEAR(B11)-YEAR(A11)</f>
        <v>33</v>
      </c>
      <c r="J11" s="7"/>
    </row>
    <row r="12" spans="1:10" x14ac:dyDescent="0.3">
      <c r="A12" s="7">
        <v>33420</v>
      </c>
      <c r="B12" s="6">
        <v>43699</v>
      </c>
      <c r="C12">
        <f>YEAR(B12)-YEAR(A12)</f>
        <v>28</v>
      </c>
      <c r="J12" s="7"/>
    </row>
    <row r="13" spans="1:10" x14ac:dyDescent="0.3">
      <c r="A13" s="7">
        <v>32675</v>
      </c>
      <c r="B13" s="6">
        <v>43643</v>
      </c>
      <c r="C13">
        <f>YEAR(B13)-YEAR(A13)</f>
        <v>30</v>
      </c>
      <c r="J13" s="7"/>
    </row>
    <row r="14" spans="1:10" x14ac:dyDescent="0.3">
      <c r="A14" s="7">
        <v>33484</v>
      </c>
      <c r="B14" s="6">
        <v>43357</v>
      </c>
      <c r="C14">
        <f>YEAR(B14)-YEAR(A14)</f>
        <v>27</v>
      </c>
      <c r="J14" s="7"/>
    </row>
    <row r="15" spans="1:10" x14ac:dyDescent="0.3">
      <c r="A15" s="7">
        <v>33348</v>
      </c>
      <c r="B15" s="6">
        <v>43775</v>
      </c>
      <c r="C15">
        <f>YEAR(B15)-YEAR(A15)</f>
        <v>28</v>
      </c>
      <c r="J15" s="7"/>
    </row>
    <row r="16" spans="1:10" x14ac:dyDescent="0.3">
      <c r="A16" s="7">
        <v>33211</v>
      </c>
      <c r="B16" s="6">
        <v>43455</v>
      </c>
      <c r="C16">
        <f>YEAR(B16)-YEAR(A16)</f>
        <v>28</v>
      </c>
      <c r="J16" s="7"/>
    </row>
    <row r="17" spans="1:10" x14ac:dyDescent="0.3">
      <c r="A17" s="7">
        <v>33365</v>
      </c>
      <c r="B17" s="6">
        <v>43448</v>
      </c>
      <c r="C17">
        <f>YEAR(B17)-YEAR(A17)</f>
        <v>27</v>
      </c>
      <c r="J17" s="7"/>
    </row>
    <row r="18" spans="1:10" x14ac:dyDescent="0.3">
      <c r="A18" s="7">
        <v>34560</v>
      </c>
      <c r="B18" s="6">
        <v>43491</v>
      </c>
      <c r="C18">
        <f>YEAR(B18)-YEAR(A18)</f>
        <v>25</v>
      </c>
      <c r="J18" s="7"/>
    </row>
    <row r="19" spans="1:10" x14ac:dyDescent="0.3">
      <c r="A19" s="7">
        <v>32863</v>
      </c>
      <c r="B19" s="6">
        <v>43248</v>
      </c>
      <c r="C19">
        <f>YEAR(B19)-YEAR(A19)</f>
        <v>29</v>
      </c>
      <c r="J19" s="7"/>
    </row>
    <row r="20" spans="1:10" x14ac:dyDescent="0.3">
      <c r="A20" s="7">
        <v>32112</v>
      </c>
      <c r="B20" s="6">
        <v>43282</v>
      </c>
      <c r="C20">
        <f>YEAR(B20)-YEAR(A20)</f>
        <v>31</v>
      </c>
      <c r="J20" s="7"/>
    </row>
    <row r="21" spans="1:10" x14ac:dyDescent="0.3">
      <c r="A21" s="7">
        <v>34921</v>
      </c>
      <c r="B21" s="6">
        <v>43516</v>
      </c>
      <c r="C21">
        <f>YEAR(B21)-YEAR(A21)</f>
        <v>24</v>
      </c>
      <c r="J21" s="7"/>
    </row>
    <row r="22" spans="1:10" x14ac:dyDescent="0.3">
      <c r="A22" s="7">
        <v>34602</v>
      </c>
      <c r="B22" s="6">
        <v>43861</v>
      </c>
      <c r="C22">
        <f>YEAR(B22)-YEAR(A22)</f>
        <v>26</v>
      </c>
      <c r="J22" s="7"/>
    </row>
    <row r="23" spans="1:10" x14ac:dyDescent="0.3">
      <c r="A23" s="7">
        <v>34602</v>
      </c>
      <c r="B23" s="6">
        <v>43290</v>
      </c>
      <c r="C23">
        <f>YEAR(B23)-YEAR(A23)</f>
        <v>24</v>
      </c>
      <c r="J23" s="7"/>
    </row>
    <row r="24" spans="1:10" x14ac:dyDescent="0.3">
      <c r="A24" s="7">
        <v>34383</v>
      </c>
      <c r="B24" s="6">
        <v>43286</v>
      </c>
      <c r="C24">
        <f>YEAR(B24)-YEAR(A24)</f>
        <v>24</v>
      </c>
      <c r="J24" s="7"/>
    </row>
    <row r="25" spans="1:10" x14ac:dyDescent="0.3">
      <c r="A25" s="7">
        <v>35030</v>
      </c>
      <c r="B25" s="6">
        <v>43105</v>
      </c>
      <c r="C25">
        <f>YEAR(B25)-YEAR(A25)</f>
        <v>23</v>
      </c>
      <c r="J25" s="7"/>
    </row>
    <row r="26" spans="1:10" x14ac:dyDescent="0.3">
      <c r="A26" s="7">
        <v>31221</v>
      </c>
      <c r="B26" s="6">
        <v>43677</v>
      </c>
      <c r="C26">
        <f>YEAR(B26)-YEAR(A26)</f>
        <v>34</v>
      </c>
      <c r="J26" s="7"/>
    </row>
    <row r="27" spans="1:10" x14ac:dyDescent="0.3">
      <c r="A27" s="7">
        <v>33977</v>
      </c>
      <c r="B27" s="6">
        <v>43431</v>
      </c>
      <c r="C27">
        <f>YEAR(B27)-YEAR(A27)</f>
        <v>25</v>
      </c>
      <c r="J27" s="7"/>
    </row>
    <row r="28" spans="1:10" x14ac:dyDescent="0.3">
      <c r="A28" s="7">
        <v>35134</v>
      </c>
      <c r="B28" s="6">
        <v>43116</v>
      </c>
      <c r="C28">
        <f>YEAR(B28)-YEAR(A28)</f>
        <v>22</v>
      </c>
      <c r="J28" s="7"/>
    </row>
    <row r="29" spans="1:10" x14ac:dyDescent="0.3">
      <c r="A29" s="7">
        <v>35202</v>
      </c>
      <c r="B29" s="6">
        <v>43214</v>
      </c>
      <c r="C29">
        <f>YEAR(B29)-YEAR(A29)</f>
        <v>22</v>
      </c>
      <c r="J29" s="7"/>
    </row>
    <row r="30" spans="1:10" x14ac:dyDescent="0.3">
      <c r="A30" s="7">
        <v>35167</v>
      </c>
      <c r="B30" s="6">
        <v>43219</v>
      </c>
      <c r="C30">
        <f>YEAR(B30)-YEAR(A30)</f>
        <v>22</v>
      </c>
      <c r="J30" s="7"/>
    </row>
    <row r="31" spans="1:10" x14ac:dyDescent="0.3">
      <c r="A31" s="7">
        <v>35397</v>
      </c>
      <c r="B31" s="6">
        <v>43370</v>
      </c>
      <c r="C31">
        <f>YEAR(B31)-YEAR(A31)</f>
        <v>22</v>
      </c>
      <c r="J31" s="7"/>
    </row>
    <row r="32" spans="1:10" x14ac:dyDescent="0.3">
      <c r="A32" s="7">
        <v>34033</v>
      </c>
      <c r="B32" s="6">
        <v>43337</v>
      </c>
      <c r="C32">
        <f>YEAR(B32)-YEAR(A32)</f>
        <v>25</v>
      </c>
      <c r="J32" s="7"/>
    </row>
    <row r="33" spans="1:10" x14ac:dyDescent="0.3">
      <c r="A33" s="7">
        <v>29946</v>
      </c>
      <c r="B33" s="6">
        <v>43833</v>
      </c>
      <c r="C33">
        <f>YEAR(B33)-YEAR(A33)</f>
        <v>39</v>
      </c>
      <c r="J33" s="7"/>
    </row>
    <row r="34" spans="1:10" x14ac:dyDescent="0.3">
      <c r="A34" s="7">
        <v>34648</v>
      </c>
      <c r="B34" s="6">
        <v>43932</v>
      </c>
      <c r="C34">
        <f>YEAR(B34)-YEAR(A34)</f>
        <v>26</v>
      </c>
      <c r="J34" s="7"/>
    </row>
    <row r="35" spans="1:10" x14ac:dyDescent="0.3">
      <c r="A35" s="7">
        <v>34375</v>
      </c>
      <c r="B35" s="6">
        <v>43709</v>
      </c>
      <c r="C35">
        <f>YEAR(B35)-YEAR(A35)</f>
        <v>25</v>
      </c>
      <c r="J35" s="7"/>
    </row>
    <row r="36" spans="1:10" x14ac:dyDescent="0.3">
      <c r="A36" s="7">
        <v>35340</v>
      </c>
      <c r="B36" s="6">
        <v>43756</v>
      </c>
      <c r="C36">
        <f>YEAR(B36)-YEAR(A36)</f>
        <v>23</v>
      </c>
      <c r="J36" s="7"/>
    </row>
    <row r="37" spans="1:10" x14ac:dyDescent="0.3">
      <c r="A37" s="7">
        <v>35278</v>
      </c>
      <c r="B37" s="6">
        <v>43589</v>
      </c>
      <c r="C37">
        <f>YEAR(B37)-YEAR(A37)</f>
        <v>23</v>
      </c>
      <c r="J37" s="7"/>
    </row>
    <row r="38" spans="1:10" x14ac:dyDescent="0.3">
      <c r="A38" s="7">
        <v>31531</v>
      </c>
      <c r="B38" s="6">
        <v>43522</v>
      </c>
      <c r="C38">
        <f>YEAR(B38)-YEAR(A38)</f>
        <v>33</v>
      </c>
      <c r="J38" s="7"/>
    </row>
    <row r="39" spans="1:10" x14ac:dyDescent="0.3">
      <c r="A39" s="7">
        <v>34576</v>
      </c>
      <c r="B39" s="6">
        <v>43682</v>
      </c>
      <c r="C39">
        <f>YEAR(B39)-YEAR(A39)</f>
        <v>25</v>
      </c>
      <c r="J39" s="7"/>
    </row>
    <row r="40" spans="1:10" x14ac:dyDescent="0.3">
      <c r="A40" s="7">
        <v>35113</v>
      </c>
      <c r="B40" s="6">
        <v>43426</v>
      </c>
      <c r="C40">
        <f>YEAR(B40)-YEAR(A40)</f>
        <v>22</v>
      </c>
      <c r="J40" s="7"/>
    </row>
    <row r="41" spans="1:10" x14ac:dyDescent="0.3">
      <c r="A41" s="7">
        <v>34989</v>
      </c>
      <c r="B41" s="6">
        <v>44242</v>
      </c>
      <c r="C41">
        <f>YEAR(B41)-YEAR(A41)</f>
        <v>26</v>
      </c>
      <c r="J41" s="7"/>
    </row>
    <row r="42" spans="1:10" x14ac:dyDescent="0.3">
      <c r="A42" s="7">
        <v>34530</v>
      </c>
      <c r="B42" s="6">
        <v>43397</v>
      </c>
      <c r="C42">
        <f>YEAR(B42)-YEAR(A42)</f>
        <v>24</v>
      </c>
      <c r="J42" s="7"/>
    </row>
    <row r="43" spans="1:10" x14ac:dyDescent="0.3">
      <c r="A43" s="7">
        <v>34740</v>
      </c>
      <c r="B43" s="6">
        <v>44270</v>
      </c>
      <c r="C43">
        <f>YEAR(B43)-YEAR(A43)</f>
        <v>26</v>
      </c>
      <c r="J43" s="7"/>
    </row>
    <row r="44" spans="1:10" x14ac:dyDescent="0.3">
      <c r="A44" s="7">
        <v>34293</v>
      </c>
      <c r="B44" s="6">
        <v>43453</v>
      </c>
      <c r="C44">
        <f>YEAR(B44)-YEAR(A44)</f>
        <v>25</v>
      </c>
      <c r="J44" s="7"/>
    </row>
    <row r="45" spans="1:10" x14ac:dyDescent="0.3">
      <c r="A45" s="7">
        <v>32366</v>
      </c>
      <c r="B45" s="6">
        <v>44263</v>
      </c>
      <c r="C45">
        <f>YEAR(B45)-YEAR(A45)</f>
        <v>33</v>
      </c>
      <c r="J45" s="7"/>
    </row>
    <row r="46" spans="1:10" x14ac:dyDescent="0.3">
      <c r="A46" s="7">
        <v>32203</v>
      </c>
      <c r="B46" s="6">
        <v>43820</v>
      </c>
      <c r="C46">
        <f>YEAR(B46)-YEAR(A46)</f>
        <v>31</v>
      </c>
      <c r="J46" s="7"/>
    </row>
    <row r="49" spans="1:10" x14ac:dyDescent="0.3">
      <c r="A49" s="11" t="s">
        <v>110</v>
      </c>
      <c r="D49" s="2"/>
    </row>
    <row r="50" spans="1:10" x14ac:dyDescent="0.3">
      <c r="D50" s="2"/>
      <c r="F50" s="2"/>
    </row>
    <row r="51" spans="1:10" x14ac:dyDescent="0.3">
      <c r="A51" s="8" t="s">
        <v>112</v>
      </c>
      <c r="B51">
        <f>MAX(C2:C46)</f>
        <v>39</v>
      </c>
      <c r="D51" s="2"/>
      <c r="F51" s="2"/>
    </row>
    <row r="52" spans="1:10" x14ac:dyDescent="0.3">
      <c r="D52" s="2"/>
      <c r="F52" s="2"/>
    </row>
    <row r="53" spans="1:10" x14ac:dyDescent="0.3">
      <c r="A53" s="16" t="s">
        <v>113</v>
      </c>
      <c r="D53" s="2"/>
      <c r="F53" s="2"/>
    </row>
    <row r="54" spans="1:10" x14ac:dyDescent="0.3">
      <c r="D54" s="2"/>
      <c r="F54" s="2"/>
    </row>
    <row r="55" spans="1:10" x14ac:dyDescent="0.3">
      <c r="A55" s="8" t="s">
        <v>114</v>
      </c>
      <c r="B55">
        <f>QUARTILE(C2:C46,1)</f>
        <v>24</v>
      </c>
      <c r="D55" s="2"/>
      <c r="F55" s="2"/>
    </row>
    <row r="56" spans="1:10" x14ac:dyDescent="0.3">
      <c r="A56" s="8" t="s">
        <v>115</v>
      </c>
      <c r="B56">
        <f>QUARTILE(C2:C46,3)</f>
        <v>29</v>
      </c>
      <c r="D56" s="5"/>
      <c r="F56" s="2"/>
    </row>
    <row r="57" spans="1:10" x14ac:dyDescent="0.3">
      <c r="A57" s="8" t="s">
        <v>116</v>
      </c>
      <c r="B57">
        <f>B56-B55</f>
        <v>5</v>
      </c>
      <c r="D57" s="2"/>
      <c r="F57" s="2"/>
    </row>
    <row r="58" spans="1:10" x14ac:dyDescent="0.3">
      <c r="A58" s="8" t="s">
        <v>117</v>
      </c>
      <c r="B58">
        <f>B56+1.5*B57</f>
        <v>36.5</v>
      </c>
      <c r="D58" s="2"/>
      <c r="F58" s="2"/>
    </row>
    <row r="59" spans="1:10" x14ac:dyDescent="0.3">
      <c r="A59" s="8" t="s">
        <v>118</v>
      </c>
      <c r="B59">
        <f>B55-1.5*B57</f>
        <v>16.5</v>
      </c>
      <c r="D59" s="2"/>
      <c r="F59" s="2"/>
    </row>
    <row r="60" spans="1:10" x14ac:dyDescent="0.3">
      <c r="D60" s="2"/>
      <c r="F60" s="2"/>
    </row>
    <row r="61" spans="1:10" x14ac:dyDescent="0.3">
      <c r="A61" s="11" t="s">
        <v>102</v>
      </c>
      <c r="D61" s="2"/>
      <c r="F61" s="2"/>
    </row>
    <row r="62" spans="1:10" s="8" customFormat="1" x14ac:dyDescent="0.3">
      <c r="A62" s="8" t="s">
        <v>119</v>
      </c>
      <c r="D62" s="17"/>
      <c r="F62" s="17"/>
      <c r="H62" s="18"/>
      <c r="I62" s="18"/>
      <c r="J62" s="18"/>
    </row>
    <row r="63" spans="1:10" x14ac:dyDescent="0.3">
      <c r="F63" s="2"/>
    </row>
  </sheetData>
  <conditionalFormatting sqref="D3">
    <cfRule type="cellIs" dxfId="7" priority="2" operator="greaterThan">
      <formula>36.5</formula>
    </cfRule>
  </conditionalFormatting>
  <conditionalFormatting sqref="C1:C1048576">
    <cfRule type="cellIs" dxfId="5" priority="1" operator="greaterThan">
      <formula>30.5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DA89-DCAD-42DA-8910-B98249A87D36}">
  <dimension ref="A1:H18"/>
  <sheetViews>
    <sheetView workbookViewId="0">
      <selection activeCell="C12" sqref="C12"/>
    </sheetView>
  </sheetViews>
  <sheetFormatPr defaultRowHeight="14.4" x14ac:dyDescent="0.3"/>
  <cols>
    <col min="1" max="1" width="15.88671875" bestFit="1" customWidth="1"/>
    <col min="2" max="2" width="14.6640625" bestFit="1" customWidth="1"/>
  </cols>
  <sheetData>
    <row r="1" spans="1:8" x14ac:dyDescent="0.3">
      <c r="A1" s="12" t="s">
        <v>120</v>
      </c>
      <c r="B1" s="20" t="s">
        <v>121</v>
      </c>
      <c r="D1" s="11" t="s">
        <v>103</v>
      </c>
    </row>
    <row r="2" spans="1:8" x14ac:dyDescent="0.3">
      <c r="A2" s="19">
        <v>1</v>
      </c>
      <c r="B2" s="21">
        <v>6</v>
      </c>
      <c r="D2" s="8" t="s">
        <v>123</v>
      </c>
      <c r="E2" s="8"/>
      <c r="F2" s="8"/>
      <c r="G2" s="8"/>
      <c r="H2" s="8"/>
    </row>
    <row r="3" spans="1:8" x14ac:dyDescent="0.3">
      <c r="A3" s="19">
        <v>2</v>
      </c>
      <c r="B3" s="21">
        <v>3</v>
      </c>
    </row>
    <row r="4" spans="1:8" x14ac:dyDescent="0.3">
      <c r="A4" s="19">
        <v>3</v>
      </c>
      <c r="B4" s="21">
        <v>3</v>
      </c>
    </row>
    <row r="5" spans="1:8" x14ac:dyDescent="0.3">
      <c r="A5" s="19">
        <v>4</v>
      </c>
      <c r="B5" s="21">
        <v>3</v>
      </c>
    </row>
    <row r="6" spans="1:8" x14ac:dyDescent="0.3">
      <c r="A6" s="19">
        <v>5</v>
      </c>
      <c r="B6" s="21">
        <v>2</v>
      </c>
    </row>
    <row r="7" spans="1:8" x14ac:dyDescent="0.3">
      <c r="A7" s="19">
        <v>6</v>
      </c>
      <c r="B7" s="21">
        <v>2</v>
      </c>
    </row>
    <row r="8" spans="1:8" x14ac:dyDescent="0.3">
      <c r="A8" s="19">
        <v>7</v>
      </c>
      <c r="B8" s="21">
        <v>5</v>
      </c>
    </row>
    <row r="9" spans="1:8" x14ac:dyDescent="0.3">
      <c r="A9" s="19">
        <v>8</v>
      </c>
      <c r="B9" s="21">
        <v>4</v>
      </c>
    </row>
    <row r="10" spans="1:8" x14ac:dyDescent="0.3">
      <c r="A10" s="19">
        <v>9</v>
      </c>
      <c r="B10" s="21">
        <v>4</v>
      </c>
    </row>
    <row r="11" spans="1:8" x14ac:dyDescent="0.3">
      <c r="A11" s="19">
        <v>10</v>
      </c>
      <c r="B11" s="21">
        <v>4</v>
      </c>
    </row>
    <row r="12" spans="1:8" x14ac:dyDescent="0.3">
      <c r="A12" s="19">
        <v>11</v>
      </c>
      <c r="B12" s="21">
        <v>3</v>
      </c>
    </row>
    <row r="13" spans="1:8" x14ac:dyDescent="0.3">
      <c r="A13" s="19">
        <v>12</v>
      </c>
      <c r="B13" s="21">
        <v>6</v>
      </c>
    </row>
    <row r="17" spans="1:1" x14ac:dyDescent="0.3">
      <c r="A17" s="11" t="s">
        <v>110</v>
      </c>
    </row>
    <row r="18" spans="1:1" s="8" customFormat="1" x14ac:dyDescent="0.3">
      <c r="A18" s="8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0BE636-D00A-42D2-A032-AC795938E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Praveen Kumar</cp:lastModifiedBy>
  <cp:revision/>
  <dcterms:created xsi:type="dcterms:W3CDTF">2021-05-24T07:11:16Z</dcterms:created>
  <dcterms:modified xsi:type="dcterms:W3CDTF">2022-11-15T11:58:22Z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