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15315" windowHeight="5955" firstSheet="2" activeTab="2"/>
  </bookViews>
  <sheets>
    <sheet name="yudb_outdoor_raw" sheetId="1" state="hidden" r:id="rId1"/>
    <sheet name="yudb_outdoor_interm" sheetId="2" state="hidden" r:id="rId2"/>
    <sheet name="yudb_outdoor_3axis" sheetId="5" r:id="rId3"/>
    <sheet name="yudb_outdoor_charts" sheetId="4" r:id="rId4"/>
    <sheet name="yudb_indoor_raw" sheetId="3" state="hidden" r:id="rId5"/>
    <sheet name="yudb_indoor_3axis" sheetId="7" r:id="rId6"/>
    <sheet name="yudb_indoor_charts" sheetId="6" r:id="rId7"/>
  </sheets>
  <definedNames>
    <definedName name="_xlnm._FilterDatabase" localSheetId="5" hidden="1">yudb_indoor_3axis!$A$2:$E$46</definedName>
    <definedName name="_xlnm._FilterDatabase" localSheetId="6" hidden="1">yudb_indoor_charts!$A$2:$E$46</definedName>
  </definedNames>
  <calcPr calcId="144525"/>
</workbook>
</file>

<file path=xl/calcChain.xml><?xml version="1.0" encoding="utf-8"?>
<calcChain xmlns="http://schemas.openxmlformats.org/spreadsheetml/2006/main">
  <c r="H2" i="5" l="1" a="1"/>
  <c r="H2" i="5" s="1"/>
  <c r="I2" i="5" a="1"/>
  <c r="I8" i="5" s="1"/>
  <c r="J2" i="5" a="1"/>
  <c r="J6" i="5" s="1"/>
  <c r="G2" i="5" a="1"/>
  <c r="G2" i="5" s="1"/>
  <c r="H2" i="7" a="1"/>
  <c r="H2" i="7" s="1"/>
  <c r="I2" i="7" a="1"/>
  <c r="I8" i="7" s="1"/>
  <c r="J2" i="7" a="1"/>
  <c r="J6" i="7" s="1"/>
  <c r="G2" i="7" a="1"/>
  <c r="G2" i="7" s="1"/>
  <c r="Q1" i="7"/>
  <c r="Q2" i="7"/>
  <c r="Q2" i="5"/>
  <c r="H3" i="1"/>
  <c r="I3" i="1"/>
  <c r="J3" i="1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I20" i="1"/>
  <c r="J20" i="1"/>
  <c r="H21" i="1"/>
  <c r="I21" i="1"/>
  <c r="J21" i="1"/>
  <c r="H22" i="1"/>
  <c r="I22" i="1"/>
  <c r="J22" i="1"/>
  <c r="H23" i="1"/>
  <c r="I23" i="1"/>
  <c r="J23" i="1"/>
  <c r="H24" i="1"/>
  <c r="I24" i="1"/>
  <c r="J24" i="1"/>
  <c r="H25" i="1"/>
  <c r="I25" i="1"/>
  <c r="J25" i="1"/>
  <c r="H26" i="1"/>
  <c r="I26" i="1"/>
  <c r="J26" i="1"/>
  <c r="H27" i="1"/>
  <c r="I27" i="1"/>
  <c r="J27" i="1"/>
  <c r="H28" i="1"/>
  <c r="I28" i="1"/>
  <c r="J28" i="1"/>
  <c r="H29" i="1"/>
  <c r="I29" i="1"/>
  <c r="J29" i="1"/>
  <c r="H30" i="1"/>
  <c r="I30" i="1"/>
  <c r="J30" i="1"/>
  <c r="H31" i="1"/>
  <c r="I31" i="1"/>
  <c r="J31" i="1"/>
  <c r="H32" i="1"/>
  <c r="I32" i="1"/>
  <c r="J32" i="1"/>
  <c r="H33" i="1"/>
  <c r="I33" i="1"/>
  <c r="J33" i="1"/>
  <c r="H34" i="1"/>
  <c r="I34" i="1"/>
  <c r="J34" i="1"/>
  <c r="H35" i="1"/>
  <c r="I35" i="1"/>
  <c r="J35" i="1"/>
  <c r="H36" i="1"/>
  <c r="I36" i="1"/>
  <c r="J36" i="1"/>
  <c r="H37" i="1"/>
  <c r="I37" i="1"/>
  <c r="J37" i="1"/>
  <c r="H38" i="1"/>
  <c r="I38" i="1"/>
  <c r="J38" i="1"/>
  <c r="H39" i="1"/>
  <c r="I39" i="1"/>
  <c r="J39" i="1"/>
  <c r="H40" i="1"/>
  <c r="I40" i="1"/>
  <c r="J40" i="1"/>
  <c r="H41" i="1"/>
  <c r="I41" i="1"/>
  <c r="J41" i="1"/>
  <c r="H42" i="1"/>
  <c r="I42" i="1"/>
  <c r="J42" i="1"/>
  <c r="H43" i="1"/>
  <c r="I43" i="1"/>
  <c r="J43" i="1"/>
  <c r="H44" i="1"/>
  <c r="I44" i="1"/>
  <c r="J44" i="1"/>
  <c r="H45" i="1"/>
  <c r="I45" i="1"/>
  <c r="J45" i="1"/>
  <c r="H46" i="1"/>
  <c r="I46" i="1"/>
  <c r="J46" i="1"/>
  <c r="H47" i="1"/>
  <c r="I47" i="1"/>
  <c r="J47" i="1"/>
  <c r="H48" i="1"/>
  <c r="I48" i="1"/>
  <c r="J48" i="1"/>
  <c r="H49" i="1"/>
  <c r="I49" i="1"/>
  <c r="J49" i="1"/>
  <c r="H50" i="1"/>
  <c r="I50" i="1"/>
  <c r="J50" i="1"/>
  <c r="H51" i="1"/>
  <c r="I51" i="1"/>
  <c r="J51" i="1"/>
  <c r="H52" i="1"/>
  <c r="I52" i="1"/>
  <c r="J52" i="1"/>
  <c r="H53" i="1"/>
  <c r="I53" i="1"/>
  <c r="J53" i="1"/>
  <c r="H54" i="1"/>
  <c r="I54" i="1"/>
  <c r="J54" i="1"/>
  <c r="H55" i="1"/>
  <c r="I55" i="1"/>
  <c r="J55" i="1"/>
  <c r="H56" i="1"/>
  <c r="I56" i="1"/>
  <c r="J56" i="1"/>
  <c r="H57" i="1"/>
  <c r="I57" i="1"/>
  <c r="J57" i="1"/>
  <c r="H58" i="1"/>
  <c r="I58" i="1"/>
  <c r="J58" i="1"/>
  <c r="I2" i="1"/>
  <c r="J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2" i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2" i="3"/>
  <c r="H3" i="3"/>
  <c r="I3" i="3"/>
  <c r="J3" i="3"/>
  <c r="H4" i="3"/>
  <c r="I4" i="3"/>
  <c r="J4" i="3"/>
  <c r="H5" i="3"/>
  <c r="I5" i="3"/>
  <c r="J5" i="3"/>
  <c r="K5" i="3"/>
  <c r="H6" i="3"/>
  <c r="I6" i="3"/>
  <c r="J6" i="3"/>
  <c r="H7" i="3"/>
  <c r="I7" i="3"/>
  <c r="J7" i="3"/>
  <c r="K7" i="3"/>
  <c r="H8" i="3"/>
  <c r="I8" i="3"/>
  <c r="J8" i="3"/>
  <c r="H9" i="3"/>
  <c r="I9" i="3"/>
  <c r="J9" i="3"/>
  <c r="H10" i="3"/>
  <c r="I10" i="3"/>
  <c r="J10" i="3"/>
  <c r="H11" i="3"/>
  <c r="I11" i="3"/>
  <c r="J11" i="3"/>
  <c r="H12" i="3"/>
  <c r="I12" i="3"/>
  <c r="J12" i="3"/>
  <c r="H13" i="3"/>
  <c r="I13" i="3"/>
  <c r="J13" i="3"/>
  <c r="K13" i="3"/>
  <c r="H14" i="3"/>
  <c r="I14" i="3"/>
  <c r="J14" i="3"/>
  <c r="H15" i="3"/>
  <c r="I15" i="3"/>
  <c r="J15" i="3"/>
  <c r="K15" i="3"/>
  <c r="H16" i="3"/>
  <c r="I16" i="3"/>
  <c r="J16" i="3"/>
  <c r="H17" i="3"/>
  <c r="I17" i="3"/>
  <c r="J17" i="3"/>
  <c r="H18" i="3"/>
  <c r="I18" i="3"/>
  <c r="J18" i="3"/>
  <c r="H19" i="3"/>
  <c r="I19" i="3"/>
  <c r="J19" i="3"/>
  <c r="H20" i="3"/>
  <c r="I20" i="3"/>
  <c r="J20" i="3"/>
  <c r="H21" i="3"/>
  <c r="I21" i="3"/>
  <c r="J21" i="3"/>
  <c r="K21" i="3"/>
  <c r="H22" i="3"/>
  <c r="I22" i="3"/>
  <c r="J22" i="3"/>
  <c r="H23" i="3"/>
  <c r="I23" i="3"/>
  <c r="J23" i="3"/>
  <c r="K23" i="3"/>
  <c r="H24" i="3"/>
  <c r="I24" i="3"/>
  <c r="J24" i="3"/>
  <c r="H25" i="3"/>
  <c r="I25" i="3"/>
  <c r="J25" i="3"/>
  <c r="H26" i="3"/>
  <c r="I26" i="3"/>
  <c r="J26" i="3"/>
  <c r="H27" i="3"/>
  <c r="I27" i="3"/>
  <c r="J27" i="3"/>
  <c r="H28" i="3"/>
  <c r="I28" i="3"/>
  <c r="J28" i="3"/>
  <c r="H29" i="3"/>
  <c r="I29" i="3"/>
  <c r="J29" i="3"/>
  <c r="K29" i="3"/>
  <c r="H30" i="3"/>
  <c r="I30" i="3"/>
  <c r="J30" i="3"/>
  <c r="H31" i="3"/>
  <c r="I31" i="3"/>
  <c r="J31" i="3"/>
  <c r="K31" i="3"/>
  <c r="H32" i="3"/>
  <c r="I32" i="3"/>
  <c r="J32" i="3"/>
  <c r="H33" i="3"/>
  <c r="I33" i="3"/>
  <c r="J33" i="3"/>
  <c r="H34" i="3"/>
  <c r="I34" i="3"/>
  <c r="J34" i="3"/>
  <c r="H35" i="3"/>
  <c r="I35" i="3"/>
  <c r="J35" i="3"/>
  <c r="H36" i="3"/>
  <c r="I36" i="3"/>
  <c r="J36" i="3"/>
  <c r="H37" i="3"/>
  <c r="I37" i="3"/>
  <c r="J37" i="3"/>
  <c r="K37" i="3"/>
  <c r="H38" i="3"/>
  <c r="I38" i="3"/>
  <c r="J38" i="3"/>
  <c r="H39" i="3"/>
  <c r="I39" i="3"/>
  <c r="J39" i="3"/>
  <c r="K39" i="3"/>
  <c r="H40" i="3"/>
  <c r="I40" i="3"/>
  <c r="J40" i="3"/>
  <c r="H41" i="3"/>
  <c r="I41" i="3"/>
  <c r="J41" i="3"/>
  <c r="H42" i="3"/>
  <c r="I42" i="3"/>
  <c r="J42" i="3"/>
  <c r="H43" i="3"/>
  <c r="I43" i="3"/>
  <c r="J43" i="3"/>
  <c r="H44" i="3"/>
  <c r="I44" i="3"/>
  <c r="J44" i="3"/>
  <c r="H45" i="3"/>
  <c r="I45" i="3"/>
  <c r="J45" i="3"/>
  <c r="K45" i="3"/>
  <c r="H46" i="3"/>
  <c r="I46" i="3"/>
  <c r="J46" i="3"/>
  <c r="I2" i="3"/>
  <c r="J2" i="3"/>
  <c r="K2" i="3"/>
  <c r="H2" i="3"/>
  <c r="R1" i="6"/>
  <c r="R3" i="6" s="1"/>
  <c r="S1" i="6"/>
  <c r="R2" i="6"/>
  <c r="S2" i="6"/>
  <c r="S3" i="6" s="1"/>
  <c r="Q2" i="6"/>
  <c r="Q1" i="6"/>
  <c r="T2" i="6"/>
  <c r="E3" i="3"/>
  <c r="K3" i="3" s="1"/>
  <c r="E4" i="3"/>
  <c r="K4" i="3" s="1"/>
  <c r="E5" i="3"/>
  <c r="E6" i="3"/>
  <c r="K6" i="3" s="1"/>
  <c r="E7" i="3"/>
  <c r="E8" i="3"/>
  <c r="K8" i="3" s="1"/>
  <c r="E9" i="3"/>
  <c r="K9" i="3" s="1"/>
  <c r="E10" i="3"/>
  <c r="K10" i="3" s="1"/>
  <c r="E11" i="3"/>
  <c r="K11" i="3" s="1"/>
  <c r="E12" i="3"/>
  <c r="K12" i="3" s="1"/>
  <c r="E13" i="3"/>
  <c r="E14" i="3"/>
  <c r="K14" i="3" s="1"/>
  <c r="E15" i="3"/>
  <c r="E16" i="3"/>
  <c r="K16" i="3" s="1"/>
  <c r="E17" i="3"/>
  <c r="K17" i="3" s="1"/>
  <c r="E18" i="3"/>
  <c r="K18" i="3" s="1"/>
  <c r="E19" i="3"/>
  <c r="K19" i="3" s="1"/>
  <c r="E20" i="3"/>
  <c r="K20" i="3" s="1"/>
  <c r="E21" i="3"/>
  <c r="E22" i="3"/>
  <c r="K22" i="3" s="1"/>
  <c r="E23" i="3"/>
  <c r="E24" i="3"/>
  <c r="K24" i="3" s="1"/>
  <c r="E25" i="3"/>
  <c r="K25" i="3" s="1"/>
  <c r="E26" i="3"/>
  <c r="K26" i="3" s="1"/>
  <c r="E27" i="3"/>
  <c r="K27" i="3" s="1"/>
  <c r="E28" i="3"/>
  <c r="K28" i="3" s="1"/>
  <c r="E29" i="3"/>
  <c r="E30" i="3"/>
  <c r="K30" i="3" s="1"/>
  <c r="E31" i="3"/>
  <c r="E32" i="3"/>
  <c r="K32" i="3" s="1"/>
  <c r="E33" i="3"/>
  <c r="K33" i="3" s="1"/>
  <c r="E34" i="3"/>
  <c r="K34" i="3" s="1"/>
  <c r="E35" i="3"/>
  <c r="K35" i="3" s="1"/>
  <c r="E36" i="3"/>
  <c r="K36" i="3" s="1"/>
  <c r="E37" i="3"/>
  <c r="E38" i="3"/>
  <c r="K38" i="3" s="1"/>
  <c r="E39" i="3"/>
  <c r="E40" i="3"/>
  <c r="K40" i="3" s="1"/>
  <c r="E41" i="3"/>
  <c r="K41" i="3" s="1"/>
  <c r="E42" i="3"/>
  <c r="K42" i="3" s="1"/>
  <c r="E43" i="3"/>
  <c r="K43" i="3" s="1"/>
  <c r="E44" i="3"/>
  <c r="K44" i="3" s="1"/>
  <c r="E45" i="3"/>
  <c r="E46" i="3"/>
  <c r="K46" i="3" s="1"/>
  <c r="E2" i="3"/>
  <c r="Q1" i="5"/>
  <c r="R1" i="4"/>
  <c r="S1" i="4"/>
  <c r="T1" i="4"/>
  <c r="R2" i="4"/>
  <c r="S2" i="4"/>
  <c r="T2" i="4"/>
  <c r="Q2" i="4"/>
  <c r="Q1" i="4"/>
  <c r="E40" i="2"/>
  <c r="E15" i="2"/>
  <c r="E39" i="2"/>
  <c r="E48" i="2"/>
  <c r="E36" i="2"/>
  <c r="E44" i="2"/>
  <c r="E29" i="2"/>
  <c r="E14" i="2"/>
  <c r="E19" i="2"/>
  <c r="E4" i="2"/>
  <c r="E53" i="2"/>
  <c r="E3" i="2"/>
  <c r="E18" i="2"/>
  <c r="E30" i="2"/>
  <c r="E26" i="2"/>
  <c r="E52" i="2"/>
  <c r="E24" i="2"/>
  <c r="E33" i="2"/>
  <c r="E47" i="2"/>
  <c r="E38" i="2"/>
  <c r="E27" i="2"/>
  <c r="E16" i="2"/>
  <c r="E43" i="2"/>
  <c r="E20" i="2"/>
  <c r="E28" i="2"/>
  <c r="E42" i="2"/>
  <c r="E31" i="2"/>
  <c r="E51" i="2"/>
  <c r="E46" i="2"/>
  <c r="E32" i="2"/>
  <c r="E25" i="2"/>
  <c r="E34" i="2"/>
  <c r="E6" i="2"/>
  <c r="E11" i="2"/>
  <c r="E21" i="2"/>
  <c r="E54" i="2"/>
  <c r="E7" i="2"/>
  <c r="E37" i="2"/>
  <c r="E45" i="2"/>
  <c r="E17" i="2"/>
  <c r="E12" i="2"/>
  <c r="E23" i="2"/>
  <c r="E58" i="2"/>
  <c r="E35" i="2"/>
  <c r="E41" i="2"/>
  <c r="E57" i="2"/>
  <c r="E5" i="2"/>
  <c r="E13" i="2"/>
  <c r="E56" i="2"/>
  <c r="E2" i="2"/>
  <c r="E49" i="2"/>
  <c r="E8" i="2"/>
  <c r="E9" i="2"/>
  <c r="E22" i="2"/>
  <c r="E10" i="2"/>
  <c r="E50" i="2"/>
  <c r="E55" i="2"/>
  <c r="E59" i="1"/>
  <c r="E60" i="1"/>
  <c r="E3" i="1"/>
  <c r="K3" i="1" s="1"/>
  <c r="E4" i="1"/>
  <c r="K4" i="1" s="1"/>
  <c r="E5" i="1"/>
  <c r="K5" i="1" s="1"/>
  <c r="E6" i="1"/>
  <c r="K6" i="1" s="1"/>
  <c r="E7" i="1"/>
  <c r="K7" i="1" s="1"/>
  <c r="E8" i="1"/>
  <c r="K8" i="1" s="1"/>
  <c r="E9" i="1"/>
  <c r="K9" i="1" s="1"/>
  <c r="E10" i="1"/>
  <c r="K10" i="1" s="1"/>
  <c r="E11" i="1"/>
  <c r="K11" i="1" s="1"/>
  <c r="E12" i="1"/>
  <c r="K12" i="1" s="1"/>
  <c r="E13" i="1"/>
  <c r="K13" i="1" s="1"/>
  <c r="E14" i="1"/>
  <c r="K14" i="1" s="1"/>
  <c r="E15" i="1"/>
  <c r="K15" i="1" s="1"/>
  <c r="E16" i="1"/>
  <c r="K16" i="1" s="1"/>
  <c r="E17" i="1"/>
  <c r="K17" i="1" s="1"/>
  <c r="E18" i="1"/>
  <c r="K18" i="1" s="1"/>
  <c r="E19" i="1"/>
  <c r="K19" i="1" s="1"/>
  <c r="E20" i="1"/>
  <c r="K20" i="1" s="1"/>
  <c r="E21" i="1"/>
  <c r="K21" i="1" s="1"/>
  <c r="E22" i="1"/>
  <c r="K22" i="1" s="1"/>
  <c r="E23" i="1"/>
  <c r="K23" i="1" s="1"/>
  <c r="E24" i="1"/>
  <c r="K24" i="1" s="1"/>
  <c r="E25" i="1"/>
  <c r="K25" i="1" s="1"/>
  <c r="E26" i="1"/>
  <c r="K26" i="1" s="1"/>
  <c r="E27" i="1"/>
  <c r="K27" i="1" s="1"/>
  <c r="E28" i="1"/>
  <c r="K28" i="1" s="1"/>
  <c r="E29" i="1"/>
  <c r="K29" i="1" s="1"/>
  <c r="E30" i="1"/>
  <c r="K30" i="1" s="1"/>
  <c r="E31" i="1"/>
  <c r="K31" i="1" s="1"/>
  <c r="E32" i="1"/>
  <c r="K32" i="1" s="1"/>
  <c r="E33" i="1"/>
  <c r="K33" i="1" s="1"/>
  <c r="E34" i="1"/>
  <c r="K34" i="1" s="1"/>
  <c r="E35" i="1"/>
  <c r="K35" i="1" s="1"/>
  <c r="E36" i="1"/>
  <c r="K36" i="1" s="1"/>
  <c r="E37" i="1"/>
  <c r="K37" i="1" s="1"/>
  <c r="E38" i="1"/>
  <c r="K38" i="1" s="1"/>
  <c r="E39" i="1"/>
  <c r="K39" i="1" s="1"/>
  <c r="E40" i="1"/>
  <c r="K40" i="1" s="1"/>
  <c r="E41" i="1"/>
  <c r="K41" i="1" s="1"/>
  <c r="E42" i="1"/>
  <c r="K42" i="1" s="1"/>
  <c r="E43" i="1"/>
  <c r="K43" i="1" s="1"/>
  <c r="E44" i="1"/>
  <c r="K44" i="1" s="1"/>
  <c r="E45" i="1"/>
  <c r="K45" i="1" s="1"/>
  <c r="E46" i="1"/>
  <c r="K46" i="1" s="1"/>
  <c r="E47" i="1"/>
  <c r="K47" i="1" s="1"/>
  <c r="E48" i="1"/>
  <c r="K48" i="1" s="1"/>
  <c r="E49" i="1"/>
  <c r="K49" i="1" s="1"/>
  <c r="E50" i="1"/>
  <c r="K50" i="1" s="1"/>
  <c r="E51" i="1"/>
  <c r="K51" i="1" s="1"/>
  <c r="E52" i="1"/>
  <c r="K52" i="1" s="1"/>
  <c r="E53" i="1"/>
  <c r="K53" i="1" s="1"/>
  <c r="E54" i="1"/>
  <c r="K54" i="1" s="1"/>
  <c r="E55" i="1"/>
  <c r="K55" i="1" s="1"/>
  <c r="E56" i="1"/>
  <c r="K56" i="1" s="1"/>
  <c r="E57" i="1"/>
  <c r="K57" i="1" s="1"/>
  <c r="E58" i="1"/>
  <c r="K58" i="1" s="1"/>
  <c r="E2" i="1"/>
  <c r="K2" i="1" s="1"/>
  <c r="H9" i="5" l="1"/>
  <c r="J4" i="5"/>
  <c r="I6" i="5"/>
  <c r="H8" i="5"/>
  <c r="I7" i="5"/>
  <c r="J3" i="5"/>
  <c r="I5" i="5"/>
  <c r="H7" i="5"/>
  <c r="J5" i="5"/>
  <c r="J10" i="5"/>
  <c r="J2" i="5"/>
  <c r="I4" i="5"/>
  <c r="H6" i="5"/>
  <c r="I3" i="5"/>
  <c r="H5" i="5"/>
  <c r="J9" i="5"/>
  <c r="J8" i="5"/>
  <c r="I10" i="5"/>
  <c r="I2" i="5"/>
  <c r="H4" i="5"/>
  <c r="H3" i="5"/>
  <c r="J7" i="5"/>
  <c r="I9" i="5"/>
  <c r="H10" i="5"/>
  <c r="G8" i="5"/>
  <c r="G7" i="5"/>
  <c r="G6" i="5"/>
  <c r="G5" i="5"/>
  <c r="G4" i="5"/>
  <c r="G3" i="5"/>
  <c r="G9" i="5"/>
  <c r="G10" i="5"/>
  <c r="H9" i="7"/>
  <c r="J4" i="7"/>
  <c r="I6" i="7"/>
  <c r="H8" i="7"/>
  <c r="I7" i="7"/>
  <c r="J3" i="7"/>
  <c r="I5" i="7"/>
  <c r="H7" i="7"/>
  <c r="J5" i="7"/>
  <c r="J10" i="7"/>
  <c r="J2" i="7"/>
  <c r="I4" i="7"/>
  <c r="H6" i="7"/>
  <c r="I3" i="7"/>
  <c r="H5" i="7"/>
  <c r="J9" i="7"/>
  <c r="J8" i="7"/>
  <c r="I10" i="7"/>
  <c r="I2" i="7"/>
  <c r="H4" i="7"/>
  <c r="H3" i="7"/>
  <c r="J7" i="7"/>
  <c r="I9" i="7"/>
  <c r="H10" i="7"/>
  <c r="G8" i="7"/>
  <c r="G7" i="7"/>
  <c r="G6" i="7"/>
  <c r="G9" i="7"/>
  <c r="G5" i="7"/>
  <c r="G4" i="7"/>
  <c r="G3" i="7"/>
  <c r="G10" i="7"/>
  <c r="Q3" i="4"/>
  <c r="Q3" i="7"/>
  <c r="F9" i="7" s="1"/>
  <c r="F3" i="7"/>
  <c r="F4" i="7"/>
  <c r="F5" i="7"/>
  <c r="F6" i="7"/>
  <c r="F7" i="7"/>
  <c r="F8" i="7"/>
  <c r="S3" i="4"/>
  <c r="X3" i="4" s="1"/>
  <c r="V3" i="4"/>
  <c r="V5" i="4"/>
  <c r="V7" i="4"/>
  <c r="V9" i="4"/>
  <c r="V4" i="4"/>
  <c r="X9" i="4"/>
  <c r="X5" i="4"/>
  <c r="T3" i="4"/>
  <c r="Y3" i="4" s="1"/>
  <c r="R3" i="4"/>
  <c r="W8" i="4" s="1"/>
  <c r="V2" i="4"/>
  <c r="V8" i="4"/>
  <c r="V6" i="4"/>
  <c r="X8" i="4"/>
  <c r="X6" i="4"/>
  <c r="W5" i="4"/>
  <c r="X4" i="4"/>
  <c r="X9" i="6"/>
  <c r="W9" i="6"/>
  <c r="T1" i="6"/>
  <c r="Q3" i="6"/>
  <c r="V9" i="6" s="1"/>
  <c r="W2" i="6"/>
  <c r="W3" i="6"/>
  <c r="W4" i="6"/>
  <c r="W5" i="6"/>
  <c r="W6" i="6"/>
  <c r="W7" i="6"/>
  <c r="W8" i="6"/>
  <c r="V2" i="6"/>
  <c r="X2" i="6"/>
  <c r="V3" i="6"/>
  <c r="X3" i="6"/>
  <c r="V4" i="6"/>
  <c r="X4" i="6"/>
  <c r="V5" i="6"/>
  <c r="X5" i="6"/>
  <c r="V6" i="6"/>
  <c r="X6" i="6"/>
  <c r="V7" i="6"/>
  <c r="X7" i="6"/>
  <c r="V8" i="6"/>
  <c r="X8" i="6"/>
  <c r="Q3" i="5"/>
  <c r="F8" i="5" s="1"/>
  <c r="F6" i="5" l="1"/>
  <c r="F2" i="5"/>
  <c r="F4" i="5"/>
  <c r="F9" i="5"/>
  <c r="W7" i="4"/>
  <c r="F7" i="5"/>
  <c r="W6" i="4"/>
  <c r="F5" i="5"/>
  <c r="W9" i="4"/>
  <c r="X7" i="4"/>
  <c r="X2" i="4"/>
  <c r="F2" i="7"/>
  <c r="F3" i="5"/>
  <c r="M2" i="4" a="1"/>
  <c r="M8" i="4" s="1"/>
  <c r="I2" i="4" a="1"/>
  <c r="I3" i="4" s="1"/>
  <c r="Y7" i="4"/>
  <c r="W3" i="4"/>
  <c r="M6" i="4"/>
  <c r="M7" i="4"/>
  <c r="I10" i="4"/>
  <c r="I6" i="4"/>
  <c r="G2" i="4" a="1"/>
  <c r="K2" i="4" a="1"/>
  <c r="Y2" i="4"/>
  <c r="Y4" i="4"/>
  <c r="Y8" i="4"/>
  <c r="Y5" i="4"/>
  <c r="Y9" i="4"/>
  <c r="W2" i="4"/>
  <c r="W4" i="4"/>
  <c r="Y6" i="4"/>
  <c r="H2" i="6" a="1"/>
  <c r="L2" i="6" a="1"/>
  <c r="T3" i="6"/>
  <c r="Y2" i="6" s="1"/>
  <c r="K2" i="6" a="1"/>
  <c r="G2" i="6" a="1"/>
  <c r="M2" i="6" a="1"/>
  <c r="I2" i="6" a="1"/>
  <c r="I9" i="4" l="1"/>
  <c r="M5" i="4"/>
  <c r="I7" i="4"/>
  <c r="M3" i="4"/>
  <c r="I5" i="4"/>
  <c r="M10" i="4"/>
  <c r="I4" i="4"/>
  <c r="I2" i="4"/>
  <c r="M9" i="4"/>
  <c r="I8" i="4"/>
  <c r="M4" i="4"/>
  <c r="M2" i="4"/>
  <c r="G2" i="4"/>
  <c r="G9" i="4"/>
  <c r="G5" i="4"/>
  <c r="G10" i="4"/>
  <c r="G6" i="4"/>
  <c r="G7" i="4"/>
  <c r="G3" i="4"/>
  <c r="G8" i="4"/>
  <c r="G4" i="4"/>
  <c r="H2" i="4" a="1"/>
  <c r="L2" i="4" a="1"/>
  <c r="K2" i="4"/>
  <c r="K5" i="4"/>
  <c r="K9" i="4"/>
  <c r="K3" i="4"/>
  <c r="K7" i="4"/>
  <c r="K10" i="4"/>
  <c r="K6" i="4"/>
  <c r="K8" i="4"/>
  <c r="K4" i="4"/>
  <c r="J2" i="4" a="1"/>
  <c r="I2" i="6"/>
  <c r="I3" i="6"/>
  <c r="I7" i="6"/>
  <c r="I5" i="6"/>
  <c r="I9" i="6"/>
  <c r="I8" i="6"/>
  <c r="I4" i="6"/>
  <c r="I10" i="6"/>
  <c r="I6" i="6"/>
  <c r="G2" i="6"/>
  <c r="G4" i="6"/>
  <c r="G6" i="6"/>
  <c r="G8" i="6"/>
  <c r="G10" i="6"/>
  <c r="G3" i="6"/>
  <c r="G5" i="6"/>
  <c r="G7" i="6"/>
  <c r="G9" i="6"/>
  <c r="Y4" i="6"/>
  <c r="Y5" i="6"/>
  <c r="Y6" i="6"/>
  <c r="Y7" i="6"/>
  <c r="Y8" i="6"/>
  <c r="M2" i="6"/>
  <c r="M7" i="6"/>
  <c r="M3" i="6"/>
  <c r="M8" i="6"/>
  <c r="M4" i="6"/>
  <c r="M9" i="6"/>
  <c r="M5" i="6"/>
  <c r="M10" i="6"/>
  <c r="M6" i="6"/>
  <c r="K2" i="6"/>
  <c r="K3" i="6"/>
  <c r="K7" i="6"/>
  <c r="K5" i="6"/>
  <c r="K9" i="6"/>
  <c r="K8" i="6"/>
  <c r="K4" i="6"/>
  <c r="K10" i="6"/>
  <c r="K6" i="6"/>
  <c r="H2" i="6"/>
  <c r="H5" i="6"/>
  <c r="H9" i="6"/>
  <c r="H3" i="6"/>
  <c r="H7" i="6"/>
  <c r="H8" i="6"/>
  <c r="H4" i="6"/>
  <c r="H10" i="6"/>
  <c r="H6" i="6"/>
  <c r="Y3" i="6"/>
  <c r="Y9" i="6"/>
  <c r="L2" i="6"/>
  <c r="L3" i="6"/>
  <c r="L7" i="6"/>
  <c r="L5" i="6"/>
  <c r="L9" i="6"/>
  <c r="L8" i="6"/>
  <c r="L4" i="6"/>
  <c r="L10" i="6"/>
  <c r="L6" i="6"/>
  <c r="J2" i="6" l="1" a="1"/>
  <c r="J5" i="6" s="1"/>
  <c r="J2" i="4"/>
  <c r="J9" i="4"/>
  <c r="J5" i="4"/>
  <c r="J10" i="4"/>
  <c r="J6" i="4"/>
  <c r="J7" i="4"/>
  <c r="J3" i="4"/>
  <c r="J8" i="4"/>
  <c r="J4" i="4"/>
  <c r="L2" i="4"/>
  <c r="L9" i="4"/>
  <c r="L5" i="4"/>
  <c r="L10" i="4"/>
  <c r="L6" i="4"/>
  <c r="L7" i="4"/>
  <c r="L3" i="4"/>
  <c r="L8" i="4"/>
  <c r="L4" i="4"/>
  <c r="H2" i="4"/>
  <c r="H9" i="4"/>
  <c r="H5" i="4"/>
  <c r="H10" i="4"/>
  <c r="H6" i="4"/>
  <c r="H7" i="4"/>
  <c r="H3" i="4"/>
  <c r="H8" i="4"/>
  <c r="H4" i="4"/>
  <c r="J8" i="6" l="1"/>
  <c r="J3" i="6"/>
  <c r="J4" i="6"/>
  <c r="J6" i="6"/>
  <c r="J9" i="6"/>
  <c r="J7" i="6"/>
  <c r="J2" i="6"/>
  <c r="J10" i="6"/>
</calcChain>
</file>

<file path=xl/sharedStrings.xml><?xml version="1.0" encoding="utf-8"?>
<sst xmlns="http://schemas.openxmlformats.org/spreadsheetml/2006/main" count="399" uniqueCount="114">
  <si>
    <t>P1020171</t>
  </si>
  <si>
    <t>P1020177</t>
  </si>
  <si>
    <t>P1020819</t>
  </si>
  <si>
    <t>P1020822</t>
  </si>
  <si>
    <t>P1020845</t>
  </si>
  <si>
    <t>P1020847</t>
  </si>
  <si>
    <t>P1020848</t>
  </si>
  <si>
    <t>P1020854</t>
  </si>
  <si>
    <t>P1020856</t>
  </si>
  <si>
    <t>P1020861</t>
  </si>
  <si>
    <t>P1020867</t>
  </si>
  <si>
    <t>P1020871</t>
  </si>
  <si>
    <t>P1030001</t>
  </si>
  <si>
    <t>P1030004</t>
  </si>
  <si>
    <t>P1040779</t>
  </si>
  <si>
    <t>P1040783</t>
  </si>
  <si>
    <t>P1040815</t>
  </si>
  <si>
    <t>P1040817</t>
  </si>
  <si>
    <t>P1040818</t>
  </si>
  <si>
    <t>P1040819</t>
  </si>
  <si>
    <t>P1040822</t>
  </si>
  <si>
    <t>P1040823</t>
  </si>
  <si>
    <t>P1040825</t>
  </si>
  <si>
    <t>P1040854</t>
  </si>
  <si>
    <t>P1040855</t>
  </si>
  <si>
    <t>P1040856</t>
  </si>
  <si>
    <t>P1040870</t>
  </si>
  <si>
    <t>P1080005</t>
  </si>
  <si>
    <t>P1080008</t>
  </si>
  <si>
    <t>P1080011</t>
  </si>
  <si>
    <t>P1080015</t>
  </si>
  <si>
    <t>P1080018</t>
  </si>
  <si>
    <t>P1080020</t>
  </si>
  <si>
    <t>P1080021</t>
  </si>
  <si>
    <t>P1080023</t>
  </si>
  <si>
    <t>P1080025</t>
  </si>
  <si>
    <t>P1080031</t>
  </si>
  <si>
    <t>P1080045</t>
  </si>
  <si>
    <t>P1080049</t>
  </si>
  <si>
    <t>P1080053</t>
  </si>
  <si>
    <t>P1080055</t>
  </si>
  <si>
    <t>P1080056</t>
  </si>
  <si>
    <t>P1080057</t>
  </si>
  <si>
    <t>P1080074</t>
  </si>
  <si>
    <t>P1080077</t>
  </si>
  <si>
    <t>P1080079</t>
  </si>
  <si>
    <t>P1080084</t>
  </si>
  <si>
    <t>P1080091</t>
  </si>
  <si>
    <t>P1080093</t>
  </si>
  <si>
    <t>P1080096</t>
  </si>
  <si>
    <t>P1080100</t>
  </si>
  <si>
    <t>P1080104</t>
  </si>
  <si>
    <t>P1080106</t>
  </si>
  <si>
    <t>P1080111</t>
  </si>
  <si>
    <t>P1080113</t>
  </si>
  <si>
    <t>P1080116</t>
  </si>
  <si>
    <t>P1080119</t>
  </si>
  <si>
    <t>err mean</t>
  </si>
  <si>
    <t>err std</t>
  </si>
  <si>
    <t>x</t>
  </si>
  <si>
    <t>y</t>
  </si>
  <si>
    <t>z</t>
  </si>
  <si>
    <t>mean</t>
  </si>
  <si>
    <t>mean vs x</t>
  </si>
  <si>
    <t>mean vs y</t>
  </si>
  <si>
    <t>mean vs z</t>
  </si>
  <si>
    <t>P1020816</t>
  </si>
  <si>
    <t>P1020817</t>
  </si>
  <si>
    <t>P1020824</t>
  </si>
  <si>
    <t>P1020825</t>
  </si>
  <si>
    <t>P1020826</t>
  </si>
  <si>
    <t>P1020828</t>
  </si>
  <si>
    <t>P1020829</t>
  </si>
  <si>
    <t>P1020830</t>
  </si>
  <si>
    <t>P1020831</t>
  </si>
  <si>
    <t>P1020833</t>
  </si>
  <si>
    <t>P1020838</t>
  </si>
  <si>
    <t>P1020839</t>
  </si>
  <si>
    <t>P1020841</t>
  </si>
  <si>
    <t>P1020860</t>
  </si>
  <si>
    <t>P1020872</t>
  </si>
  <si>
    <t>P1020887</t>
  </si>
  <si>
    <t>P1020912</t>
  </si>
  <si>
    <t>P1020928</t>
  </si>
  <si>
    <t>P1040788</t>
  </si>
  <si>
    <t>P1040795</t>
  </si>
  <si>
    <t>P1040798</t>
  </si>
  <si>
    <t>P1040801</t>
  </si>
  <si>
    <t>P1040811</t>
  </si>
  <si>
    <t>P1040812</t>
  </si>
  <si>
    <t>P1040813</t>
  </si>
  <si>
    <t>P1040814</t>
  </si>
  <si>
    <t>P1040826</t>
  </si>
  <si>
    <t>P1040829</t>
  </si>
  <si>
    <t>P1040833</t>
  </si>
  <si>
    <t>P1040839</t>
  </si>
  <si>
    <t>P1040843</t>
  </si>
  <si>
    <t>P1040845</t>
  </si>
  <si>
    <t>P1040850</t>
  </si>
  <si>
    <t>P1040853</t>
  </si>
  <si>
    <t>P1040860</t>
  </si>
  <si>
    <t>P1040862</t>
  </si>
  <si>
    <t>P1040863</t>
  </si>
  <si>
    <t>P1080032</t>
  </si>
  <si>
    <t>P1080033</t>
  </si>
  <si>
    <t>P1080036</t>
  </si>
  <si>
    <t>P1080047</t>
  </si>
  <si>
    <t>P1080062</t>
  </si>
  <si>
    <t>P1080063</t>
  </si>
  <si>
    <t>P1080078</t>
  </si>
  <si>
    <t>P1080092</t>
  </si>
  <si>
    <t>ось X</t>
  </si>
  <si>
    <t>ось Y</t>
  </si>
  <si>
    <t>ось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</si>
</sst>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strRef>
              <c:f>yudb_outdoor_raw!$A$29:$A$58</c:f>
              <c:strCache>
                <c:ptCount val="30"/>
                <c:pt idx="0">
                  <c:v>P1080005</c:v>
                </c:pt>
                <c:pt idx="1">
                  <c:v>P1080008</c:v>
                </c:pt>
                <c:pt idx="2">
                  <c:v>P1080011</c:v>
                </c:pt>
                <c:pt idx="3">
                  <c:v>P1080015</c:v>
                </c:pt>
                <c:pt idx="4">
                  <c:v>P1080018</c:v>
                </c:pt>
                <c:pt idx="5">
                  <c:v>P1080020</c:v>
                </c:pt>
                <c:pt idx="6">
                  <c:v>P1080021</c:v>
                </c:pt>
                <c:pt idx="7">
                  <c:v>P1080023</c:v>
                </c:pt>
                <c:pt idx="8">
                  <c:v>P1080025</c:v>
                </c:pt>
                <c:pt idx="9">
                  <c:v>P1080031</c:v>
                </c:pt>
                <c:pt idx="10">
                  <c:v>P1080045</c:v>
                </c:pt>
                <c:pt idx="11">
                  <c:v>P1080049</c:v>
                </c:pt>
                <c:pt idx="12">
                  <c:v>P1080053</c:v>
                </c:pt>
                <c:pt idx="13">
                  <c:v>P1080055</c:v>
                </c:pt>
                <c:pt idx="14">
                  <c:v>P1080056</c:v>
                </c:pt>
                <c:pt idx="15">
                  <c:v>P1080057</c:v>
                </c:pt>
                <c:pt idx="16">
                  <c:v>P1080074</c:v>
                </c:pt>
                <c:pt idx="17">
                  <c:v>P1080077</c:v>
                </c:pt>
                <c:pt idx="18">
                  <c:v>P1080079</c:v>
                </c:pt>
                <c:pt idx="19">
                  <c:v>P1080084</c:v>
                </c:pt>
                <c:pt idx="20">
                  <c:v>P1080091</c:v>
                </c:pt>
                <c:pt idx="21">
                  <c:v>P1080093</c:v>
                </c:pt>
                <c:pt idx="22">
                  <c:v>P1080096</c:v>
                </c:pt>
                <c:pt idx="23">
                  <c:v>P1080100</c:v>
                </c:pt>
                <c:pt idx="24">
                  <c:v>P1080104</c:v>
                </c:pt>
                <c:pt idx="25">
                  <c:v>P1080106</c:v>
                </c:pt>
                <c:pt idx="26">
                  <c:v>P1080111</c:v>
                </c:pt>
                <c:pt idx="27">
                  <c:v>P1080113</c:v>
                </c:pt>
                <c:pt idx="28">
                  <c:v>P1080116</c:v>
                </c:pt>
                <c:pt idx="29">
                  <c:v>P1080119</c:v>
                </c:pt>
              </c:strCache>
            </c:strRef>
          </c:xVal>
          <c:yVal>
            <c:numRef>
              <c:f>yudb_outdoor_raw!$B$29:$B$58</c:f>
              <c:numCache>
                <c:formatCode>General</c:formatCode>
                <c:ptCount val="30"/>
                <c:pt idx="0">
                  <c:v>0.16819822606655599</c:v>
                </c:pt>
                <c:pt idx="1">
                  <c:v>0.25617902336799397</c:v>
                </c:pt>
                <c:pt idx="2">
                  <c:v>0.27420464056208199</c:v>
                </c:pt>
                <c:pt idx="3">
                  <c:v>0.29159614975891102</c:v>
                </c:pt>
                <c:pt idx="4">
                  <c:v>0.167131313163075</c:v>
                </c:pt>
                <c:pt idx="5">
                  <c:v>9.5266877484380896E-2</c:v>
                </c:pt>
                <c:pt idx="6">
                  <c:v>7.5709840070607506E-2</c:v>
                </c:pt>
                <c:pt idx="7">
                  <c:v>0.32078505465655399</c:v>
                </c:pt>
                <c:pt idx="8">
                  <c:v>8.7191311790792106E-2</c:v>
                </c:pt>
                <c:pt idx="9">
                  <c:v>8.8041174508344394E-2</c:v>
                </c:pt>
                <c:pt idx="10">
                  <c:v>0.214882714471054</c:v>
                </c:pt>
                <c:pt idx="11">
                  <c:v>0.319790218329562</c:v>
                </c:pt>
                <c:pt idx="12">
                  <c:v>0.258110132106037</c:v>
                </c:pt>
                <c:pt idx="13">
                  <c:v>0.12155871504374</c:v>
                </c:pt>
                <c:pt idx="14">
                  <c:v>0.50456430143220399</c:v>
                </c:pt>
                <c:pt idx="15">
                  <c:v>0.165511964699155</c:v>
                </c:pt>
                <c:pt idx="16">
                  <c:v>9.8560076810135705E-2</c:v>
                </c:pt>
                <c:pt idx="17">
                  <c:v>0.107348842734351</c:v>
                </c:pt>
                <c:pt idx="18">
                  <c:v>2.39269954357046E-2</c:v>
                </c:pt>
                <c:pt idx="19">
                  <c:v>0.60159841243019796</c:v>
                </c:pt>
                <c:pt idx="20">
                  <c:v>3.66924593685636E-2</c:v>
                </c:pt>
                <c:pt idx="21">
                  <c:v>5.9514295458887402E-2</c:v>
                </c:pt>
                <c:pt idx="22">
                  <c:v>4.7488878854939097E-2</c:v>
                </c:pt>
                <c:pt idx="23">
                  <c:v>0.15290151341855299</c:v>
                </c:pt>
                <c:pt idx="24">
                  <c:v>0.228786904505591</c:v>
                </c:pt>
                <c:pt idx="25">
                  <c:v>0.123909383225261</c:v>
                </c:pt>
                <c:pt idx="26">
                  <c:v>0.32130013957834302</c:v>
                </c:pt>
                <c:pt idx="27">
                  <c:v>0.242914462611554</c:v>
                </c:pt>
                <c:pt idx="28">
                  <c:v>4.6248129902809E-2</c:v>
                </c:pt>
                <c:pt idx="29">
                  <c:v>0.23128286703943601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strRef>
              <c:f>yudb_outdoor_raw!$A$29:$A$58</c:f>
              <c:strCache>
                <c:ptCount val="30"/>
                <c:pt idx="0">
                  <c:v>P1080005</c:v>
                </c:pt>
                <c:pt idx="1">
                  <c:v>P1080008</c:v>
                </c:pt>
                <c:pt idx="2">
                  <c:v>P1080011</c:v>
                </c:pt>
                <c:pt idx="3">
                  <c:v>P1080015</c:v>
                </c:pt>
                <c:pt idx="4">
                  <c:v>P1080018</c:v>
                </c:pt>
                <c:pt idx="5">
                  <c:v>P1080020</c:v>
                </c:pt>
                <c:pt idx="6">
                  <c:v>P1080021</c:v>
                </c:pt>
                <c:pt idx="7">
                  <c:v>P1080023</c:v>
                </c:pt>
                <c:pt idx="8">
                  <c:v>P1080025</c:v>
                </c:pt>
                <c:pt idx="9">
                  <c:v>P1080031</c:v>
                </c:pt>
                <c:pt idx="10">
                  <c:v>P1080045</c:v>
                </c:pt>
                <c:pt idx="11">
                  <c:v>P1080049</c:v>
                </c:pt>
                <c:pt idx="12">
                  <c:v>P1080053</c:v>
                </c:pt>
                <c:pt idx="13">
                  <c:v>P1080055</c:v>
                </c:pt>
                <c:pt idx="14">
                  <c:v>P1080056</c:v>
                </c:pt>
                <c:pt idx="15">
                  <c:v>P1080057</c:v>
                </c:pt>
                <c:pt idx="16">
                  <c:v>P1080074</c:v>
                </c:pt>
                <c:pt idx="17">
                  <c:v>P1080077</c:v>
                </c:pt>
                <c:pt idx="18">
                  <c:v>P1080079</c:v>
                </c:pt>
                <c:pt idx="19">
                  <c:v>P1080084</c:v>
                </c:pt>
                <c:pt idx="20">
                  <c:v>P1080091</c:v>
                </c:pt>
                <c:pt idx="21">
                  <c:v>P1080093</c:v>
                </c:pt>
                <c:pt idx="22">
                  <c:v>P1080096</c:v>
                </c:pt>
                <c:pt idx="23">
                  <c:v>P1080100</c:v>
                </c:pt>
                <c:pt idx="24">
                  <c:v>P1080104</c:v>
                </c:pt>
                <c:pt idx="25">
                  <c:v>P1080106</c:v>
                </c:pt>
                <c:pt idx="26">
                  <c:v>P1080111</c:v>
                </c:pt>
                <c:pt idx="27">
                  <c:v>P1080113</c:v>
                </c:pt>
                <c:pt idx="28">
                  <c:v>P1080116</c:v>
                </c:pt>
                <c:pt idx="29">
                  <c:v>P1080119</c:v>
                </c:pt>
              </c:strCache>
            </c:strRef>
          </c:xVal>
          <c:yVal>
            <c:numRef>
              <c:f>yudb_outdoor_raw!$C$29:$C$58</c:f>
              <c:numCache>
                <c:formatCode>General</c:formatCode>
                <c:ptCount val="30"/>
                <c:pt idx="0">
                  <c:v>0.26737186595878798</c:v>
                </c:pt>
                <c:pt idx="1">
                  <c:v>0.34703512730541403</c:v>
                </c:pt>
                <c:pt idx="2">
                  <c:v>0.46780167059264799</c:v>
                </c:pt>
                <c:pt idx="3">
                  <c:v>0.29133131747289198</c:v>
                </c:pt>
                <c:pt idx="4">
                  <c:v>0.31656823120362299</c:v>
                </c:pt>
                <c:pt idx="5">
                  <c:v>0.21538556760368799</c:v>
                </c:pt>
                <c:pt idx="6">
                  <c:v>0.15839073659813999</c:v>
                </c:pt>
                <c:pt idx="7">
                  <c:v>0.33455041684435999</c:v>
                </c:pt>
                <c:pt idx="8">
                  <c:v>0.110418900996724</c:v>
                </c:pt>
                <c:pt idx="9">
                  <c:v>0.207943627654575</c:v>
                </c:pt>
                <c:pt idx="10">
                  <c:v>0.28337538305940801</c:v>
                </c:pt>
                <c:pt idx="11">
                  <c:v>0.36564931715135601</c:v>
                </c:pt>
                <c:pt idx="12">
                  <c:v>0.27595097695689502</c:v>
                </c:pt>
                <c:pt idx="13">
                  <c:v>0.176161646036017</c:v>
                </c:pt>
                <c:pt idx="14">
                  <c:v>0.169445604839324</c:v>
                </c:pt>
                <c:pt idx="15">
                  <c:v>0.18654840809932799</c:v>
                </c:pt>
                <c:pt idx="16">
                  <c:v>0.26286133372432902</c:v>
                </c:pt>
                <c:pt idx="17">
                  <c:v>0.12727564622609699</c:v>
                </c:pt>
                <c:pt idx="18">
                  <c:v>2.46483419890372E-2</c:v>
                </c:pt>
                <c:pt idx="19">
                  <c:v>6.2298860167010202E-2</c:v>
                </c:pt>
                <c:pt idx="20">
                  <c:v>5.76146126172314E-2</c:v>
                </c:pt>
                <c:pt idx="21">
                  <c:v>0.16218629449737401</c:v>
                </c:pt>
                <c:pt idx="22">
                  <c:v>0.104501879711214</c:v>
                </c:pt>
                <c:pt idx="23">
                  <c:v>0.24298595276132601</c:v>
                </c:pt>
                <c:pt idx="24">
                  <c:v>0.321287544273403</c:v>
                </c:pt>
                <c:pt idx="25">
                  <c:v>0.29203437299271401</c:v>
                </c:pt>
                <c:pt idx="26">
                  <c:v>0.25325499106434302</c:v>
                </c:pt>
                <c:pt idx="27">
                  <c:v>0.293884336426813</c:v>
                </c:pt>
                <c:pt idx="28">
                  <c:v>0.11057809641814099</c:v>
                </c:pt>
                <c:pt idx="29">
                  <c:v>0.30534264327565902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xVal>
            <c:strRef>
              <c:f>yudb_outdoor_raw!$A$29:$A$58</c:f>
              <c:strCache>
                <c:ptCount val="30"/>
                <c:pt idx="0">
                  <c:v>P1080005</c:v>
                </c:pt>
                <c:pt idx="1">
                  <c:v>P1080008</c:v>
                </c:pt>
                <c:pt idx="2">
                  <c:v>P1080011</c:v>
                </c:pt>
                <c:pt idx="3">
                  <c:v>P1080015</c:v>
                </c:pt>
                <c:pt idx="4">
                  <c:v>P1080018</c:v>
                </c:pt>
                <c:pt idx="5">
                  <c:v>P1080020</c:v>
                </c:pt>
                <c:pt idx="6">
                  <c:v>P1080021</c:v>
                </c:pt>
                <c:pt idx="7">
                  <c:v>P1080023</c:v>
                </c:pt>
                <c:pt idx="8">
                  <c:v>P1080025</c:v>
                </c:pt>
                <c:pt idx="9">
                  <c:v>P1080031</c:v>
                </c:pt>
                <c:pt idx="10">
                  <c:v>P1080045</c:v>
                </c:pt>
                <c:pt idx="11">
                  <c:v>P1080049</c:v>
                </c:pt>
                <c:pt idx="12">
                  <c:v>P1080053</c:v>
                </c:pt>
                <c:pt idx="13">
                  <c:v>P1080055</c:v>
                </c:pt>
                <c:pt idx="14">
                  <c:v>P1080056</c:v>
                </c:pt>
                <c:pt idx="15">
                  <c:v>P1080057</c:v>
                </c:pt>
                <c:pt idx="16">
                  <c:v>P1080074</c:v>
                </c:pt>
                <c:pt idx="17">
                  <c:v>P1080077</c:v>
                </c:pt>
                <c:pt idx="18">
                  <c:v>P1080079</c:v>
                </c:pt>
                <c:pt idx="19">
                  <c:v>P1080084</c:v>
                </c:pt>
                <c:pt idx="20">
                  <c:v>P1080091</c:v>
                </c:pt>
                <c:pt idx="21">
                  <c:v>P1080093</c:v>
                </c:pt>
                <c:pt idx="22">
                  <c:v>P1080096</c:v>
                </c:pt>
                <c:pt idx="23">
                  <c:v>P1080100</c:v>
                </c:pt>
                <c:pt idx="24">
                  <c:v>P1080104</c:v>
                </c:pt>
                <c:pt idx="25">
                  <c:v>P1080106</c:v>
                </c:pt>
                <c:pt idx="26">
                  <c:v>P1080111</c:v>
                </c:pt>
                <c:pt idx="27">
                  <c:v>P1080113</c:v>
                </c:pt>
                <c:pt idx="28">
                  <c:v>P1080116</c:v>
                </c:pt>
                <c:pt idx="29">
                  <c:v>P1080119</c:v>
                </c:pt>
              </c:strCache>
            </c:strRef>
          </c:xVal>
          <c:yVal>
            <c:numRef>
              <c:f>yudb_outdoor_raw!$D$29:$D$58</c:f>
              <c:numCache>
                <c:formatCode>General</c:formatCode>
                <c:ptCount val="30"/>
                <c:pt idx="0">
                  <c:v>0.20756249457879999</c:v>
                </c:pt>
                <c:pt idx="1">
                  <c:v>0.233515143905453</c:v>
                </c:pt>
                <c:pt idx="2">
                  <c:v>0.37815204027779797</c:v>
                </c:pt>
                <c:pt idx="3">
                  <c:v>3.4580700295362102E-2</c:v>
                </c:pt>
                <c:pt idx="4">
                  <c:v>0.27034538822387</c:v>
                </c:pt>
                <c:pt idx="5">
                  <c:v>0.19455494375698401</c:v>
                </c:pt>
                <c:pt idx="6">
                  <c:v>0.13999091983613099</c:v>
                </c:pt>
                <c:pt idx="7">
                  <c:v>0.108127159858925</c:v>
                </c:pt>
                <c:pt idx="8">
                  <c:v>6.8768314811834597E-2</c:v>
                </c:pt>
                <c:pt idx="9">
                  <c:v>0.18893162605986799</c:v>
                </c:pt>
                <c:pt idx="10">
                  <c:v>0.184359307759838</c:v>
                </c:pt>
                <c:pt idx="11">
                  <c:v>0.17628096565323001</c:v>
                </c:pt>
                <c:pt idx="12">
                  <c:v>0.109796555689871</c:v>
                </c:pt>
                <c:pt idx="13">
                  <c:v>0.127361747547523</c:v>
                </c:pt>
                <c:pt idx="14">
                  <c:v>0.47980279009076598</c:v>
                </c:pt>
                <c:pt idx="15">
                  <c:v>9.8985878863429605E-2</c:v>
                </c:pt>
                <c:pt idx="16">
                  <c:v>0.24356413354249201</c:v>
                </c:pt>
                <c:pt idx="17">
                  <c:v>6.8330619833880904E-2</c:v>
                </c:pt>
                <c:pt idx="18">
                  <c:v>2.0721057928858901E-2</c:v>
                </c:pt>
                <c:pt idx="19">
                  <c:v>0.60164343165351997</c:v>
                </c:pt>
                <c:pt idx="20">
                  <c:v>5.9233054651864403E-2</c:v>
                </c:pt>
                <c:pt idx="21">
                  <c:v>0.151039451347665</c:v>
                </c:pt>
                <c:pt idx="22">
                  <c:v>9.30709997573963E-2</c:v>
                </c:pt>
                <c:pt idx="23">
                  <c:v>0.188616467666125</c:v>
                </c:pt>
                <c:pt idx="24">
                  <c:v>0.225068956141243</c:v>
                </c:pt>
                <c:pt idx="25">
                  <c:v>0.26439120745510603</c:v>
                </c:pt>
                <c:pt idx="26">
                  <c:v>0.33475798981312199</c:v>
                </c:pt>
                <c:pt idx="27">
                  <c:v>0.170015739317874</c:v>
                </c:pt>
                <c:pt idx="28">
                  <c:v>0.104229179761008</c:v>
                </c:pt>
                <c:pt idx="29">
                  <c:v>0.209546718062712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88512"/>
        <c:axId val="155089088"/>
      </c:scatterChart>
      <c:valAx>
        <c:axId val="155088512"/>
        <c:scaling>
          <c:orientation val="minMax"/>
        </c:scaling>
        <c:delete val="0"/>
        <c:axPos val="b"/>
        <c:majorTickMark val="out"/>
        <c:minorTickMark val="none"/>
        <c:tickLblPos val="nextTo"/>
        <c:crossAx val="155089088"/>
        <c:crosses val="autoZero"/>
        <c:crossBetween val="midCat"/>
      </c:valAx>
      <c:valAx>
        <c:axId val="155089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0885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yudb_outdoor_interm!$B$1</c:f>
              <c:strCache>
                <c:ptCount val="1"/>
                <c:pt idx="0">
                  <c:v>1</c:v>
                </c:pt>
              </c:strCache>
            </c:strRef>
          </c:tx>
          <c:xVal>
            <c:strRef>
              <c:f>yudb_outdoor_interm!$A$2:$A$58</c:f>
              <c:strCache>
                <c:ptCount val="57"/>
                <c:pt idx="0">
                  <c:v>P1020854</c:v>
                </c:pt>
                <c:pt idx="1">
                  <c:v>P1080079</c:v>
                </c:pt>
                <c:pt idx="2">
                  <c:v>P1080091</c:v>
                </c:pt>
                <c:pt idx="3">
                  <c:v>P1020867</c:v>
                </c:pt>
                <c:pt idx="4">
                  <c:v>P1040855</c:v>
                </c:pt>
                <c:pt idx="5">
                  <c:v>P1040822</c:v>
                </c:pt>
                <c:pt idx="6">
                  <c:v>P1020847</c:v>
                </c:pt>
                <c:pt idx="7">
                  <c:v>P1020845</c:v>
                </c:pt>
                <c:pt idx="8">
                  <c:v>P1020819</c:v>
                </c:pt>
                <c:pt idx="9">
                  <c:v>P1040854</c:v>
                </c:pt>
                <c:pt idx="10">
                  <c:v>P1040815</c:v>
                </c:pt>
                <c:pt idx="11">
                  <c:v>P1020861</c:v>
                </c:pt>
                <c:pt idx="12">
                  <c:v>P1080096</c:v>
                </c:pt>
                <c:pt idx="13">
                  <c:v>P1080116</c:v>
                </c:pt>
                <c:pt idx="14">
                  <c:v>P1080025</c:v>
                </c:pt>
                <c:pt idx="15">
                  <c:v>P1040817</c:v>
                </c:pt>
                <c:pt idx="16">
                  <c:v>P1080077</c:v>
                </c:pt>
                <c:pt idx="17">
                  <c:v>P1080093</c:v>
                </c:pt>
                <c:pt idx="18">
                  <c:v>P1080021</c:v>
                </c:pt>
                <c:pt idx="19">
                  <c:v>P1040825</c:v>
                </c:pt>
                <c:pt idx="20">
                  <c:v>P1020822</c:v>
                </c:pt>
                <c:pt idx="21">
                  <c:v>P1040783</c:v>
                </c:pt>
                <c:pt idx="22">
                  <c:v>P1080055</c:v>
                </c:pt>
                <c:pt idx="23">
                  <c:v>P1040870</c:v>
                </c:pt>
                <c:pt idx="24">
                  <c:v>P1080057</c:v>
                </c:pt>
                <c:pt idx="25">
                  <c:v>P1080031</c:v>
                </c:pt>
                <c:pt idx="26">
                  <c:v>P1080020</c:v>
                </c:pt>
                <c:pt idx="27">
                  <c:v>P1080100</c:v>
                </c:pt>
                <c:pt idx="28">
                  <c:v>P1080074</c:v>
                </c:pt>
                <c:pt idx="29">
                  <c:v>P1080015</c:v>
                </c:pt>
                <c:pt idx="30">
                  <c:v>P1080005</c:v>
                </c:pt>
                <c:pt idx="31">
                  <c:v>P1080053</c:v>
                </c:pt>
                <c:pt idx="32">
                  <c:v>P1040856</c:v>
                </c:pt>
                <c:pt idx="33">
                  <c:v>P1030004</c:v>
                </c:pt>
                <c:pt idx="34">
                  <c:v>P1080106</c:v>
                </c:pt>
                <c:pt idx="35">
                  <c:v>P1040819</c:v>
                </c:pt>
                <c:pt idx="36">
                  <c:v>P1080045</c:v>
                </c:pt>
                <c:pt idx="37">
                  <c:v>P1080113</c:v>
                </c:pt>
                <c:pt idx="38">
                  <c:v>P1080119</c:v>
                </c:pt>
                <c:pt idx="39">
                  <c:v>P1030001</c:v>
                </c:pt>
                <c:pt idx="40">
                  <c:v>P1080018</c:v>
                </c:pt>
                <c:pt idx="41">
                  <c:v>P1080023</c:v>
                </c:pt>
                <c:pt idx="42">
                  <c:v>P1080104</c:v>
                </c:pt>
                <c:pt idx="43">
                  <c:v>P1040818</c:v>
                </c:pt>
                <c:pt idx="44">
                  <c:v>P1080008</c:v>
                </c:pt>
                <c:pt idx="45">
                  <c:v>P1080049</c:v>
                </c:pt>
                <c:pt idx="46">
                  <c:v>P1080111</c:v>
                </c:pt>
                <c:pt idx="47">
                  <c:v>P1020848</c:v>
                </c:pt>
                <c:pt idx="48">
                  <c:v>P1020177</c:v>
                </c:pt>
                <c:pt idx="49">
                  <c:v>P1080011</c:v>
                </c:pt>
                <c:pt idx="50">
                  <c:v>P1080056</c:v>
                </c:pt>
                <c:pt idx="51">
                  <c:v>P1080084</c:v>
                </c:pt>
                <c:pt idx="52">
                  <c:v>P1040823</c:v>
                </c:pt>
                <c:pt idx="53">
                  <c:v>P1020171</c:v>
                </c:pt>
                <c:pt idx="54">
                  <c:v>P1020856</c:v>
                </c:pt>
                <c:pt idx="55">
                  <c:v>P1020871</c:v>
                </c:pt>
                <c:pt idx="56">
                  <c:v>P1040779</c:v>
                </c:pt>
              </c:strCache>
            </c:strRef>
          </c:xVal>
          <c:yVal>
            <c:numRef>
              <c:f>yudb_outdoor_interm!$B$2:$B$58</c:f>
              <c:numCache>
                <c:formatCode>General</c:formatCode>
                <c:ptCount val="57"/>
                <c:pt idx="0">
                  <c:v>1.9565232164372101E-2</c:v>
                </c:pt>
                <c:pt idx="1">
                  <c:v>2.39269954357046E-2</c:v>
                </c:pt>
                <c:pt idx="2">
                  <c:v>3.66924593685636E-2</c:v>
                </c:pt>
                <c:pt idx="3">
                  <c:v>2.2261768078036599E-2</c:v>
                </c:pt>
                <c:pt idx="4">
                  <c:v>3.0082006759730998E-2</c:v>
                </c:pt>
                <c:pt idx="5">
                  <c:v>1.6814148090813202E-2</c:v>
                </c:pt>
                <c:pt idx="6">
                  <c:v>7.5683786828808802E-2</c:v>
                </c:pt>
                <c:pt idx="7">
                  <c:v>3.0169254574166401E-2</c:v>
                </c:pt>
                <c:pt idx="8">
                  <c:v>9.6167601568129105E-2</c:v>
                </c:pt>
                <c:pt idx="9">
                  <c:v>4.0583456342337003E-2</c:v>
                </c:pt>
                <c:pt idx="10">
                  <c:v>3.27457523597929E-2</c:v>
                </c:pt>
                <c:pt idx="11">
                  <c:v>9.3622797858686796E-2</c:v>
                </c:pt>
                <c:pt idx="12">
                  <c:v>4.7488878854939097E-2</c:v>
                </c:pt>
                <c:pt idx="13">
                  <c:v>4.6248129902809E-2</c:v>
                </c:pt>
                <c:pt idx="14">
                  <c:v>8.7191311790792106E-2</c:v>
                </c:pt>
                <c:pt idx="15">
                  <c:v>0.122706228786875</c:v>
                </c:pt>
                <c:pt idx="16">
                  <c:v>0.107348842734351</c:v>
                </c:pt>
                <c:pt idx="17">
                  <c:v>5.9514295458887402E-2</c:v>
                </c:pt>
                <c:pt idx="18">
                  <c:v>7.5709840070607506E-2</c:v>
                </c:pt>
                <c:pt idx="19">
                  <c:v>0.12621343014479899</c:v>
                </c:pt>
                <c:pt idx="20">
                  <c:v>0.14864168688182</c:v>
                </c:pt>
                <c:pt idx="21">
                  <c:v>0.115076885759176</c:v>
                </c:pt>
                <c:pt idx="22">
                  <c:v>0.12155871504374</c:v>
                </c:pt>
                <c:pt idx="23">
                  <c:v>0.175035288820028</c:v>
                </c:pt>
                <c:pt idx="24">
                  <c:v>0.165511964699155</c:v>
                </c:pt>
                <c:pt idx="25">
                  <c:v>8.8041174508344394E-2</c:v>
                </c:pt>
                <c:pt idx="26">
                  <c:v>9.5266877484380896E-2</c:v>
                </c:pt>
                <c:pt idx="27">
                  <c:v>0.15290151341855299</c:v>
                </c:pt>
                <c:pt idx="28">
                  <c:v>9.8560076810135705E-2</c:v>
                </c:pt>
                <c:pt idx="29">
                  <c:v>0.29159614975891102</c:v>
                </c:pt>
                <c:pt idx="30">
                  <c:v>0.16819822606655599</c:v>
                </c:pt>
                <c:pt idx="31">
                  <c:v>0.258110132106037</c:v>
                </c:pt>
                <c:pt idx="32">
                  <c:v>7.7253112427583606E-2</c:v>
                </c:pt>
                <c:pt idx="33">
                  <c:v>0.193348247204187</c:v>
                </c:pt>
                <c:pt idx="34">
                  <c:v>0.123909383225261</c:v>
                </c:pt>
                <c:pt idx="35">
                  <c:v>0.24688866161589701</c:v>
                </c:pt>
                <c:pt idx="36">
                  <c:v>0.214882714471054</c:v>
                </c:pt>
                <c:pt idx="37">
                  <c:v>0.242914462611554</c:v>
                </c:pt>
                <c:pt idx="38">
                  <c:v>0.23128286703943601</c:v>
                </c:pt>
                <c:pt idx="39">
                  <c:v>0.216039771625544</c:v>
                </c:pt>
                <c:pt idx="40">
                  <c:v>0.167131313163075</c:v>
                </c:pt>
                <c:pt idx="41">
                  <c:v>0.32078505465655399</c:v>
                </c:pt>
                <c:pt idx="42">
                  <c:v>0.228786904505591</c:v>
                </c:pt>
                <c:pt idx="43">
                  <c:v>0.31424584817048701</c:v>
                </c:pt>
                <c:pt idx="44">
                  <c:v>0.25617902336799397</c:v>
                </c:pt>
                <c:pt idx="45">
                  <c:v>0.319790218329562</c:v>
                </c:pt>
                <c:pt idx="46">
                  <c:v>0.32130013957834302</c:v>
                </c:pt>
                <c:pt idx="47">
                  <c:v>0.34574875527850901</c:v>
                </c:pt>
                <c:pt idx="48">
                  <c:v>0.21363980518192799</c:v>
                </c:pt>
                <c:pt idx="49">
                  <c:v>0.27420464056208199</c:v>
                </c:pt>
                <c:pt idx="50">
                  <c:v>0.50456430143220399</c:v>
                </c:pt>
                <c:pt idx="51">
                  <c:v>0.60159841243019796</c:v>
                </c:pt>
                <c:pt idx="52">
                  <c:v>0.61559888504547799</c:v>
                </c:pt>
                <c:pt idx="53">
                  <c:v>0.56144638587108397</c:v>
                </c:pt>
                <c:pt idx="54">
                  <c:v>0.72813606806641595</c:v>
                </c:pt>
                <c:pt idx="55">
                  <c:v>0.74490406437344303</c:v>
                </c:pt>
                <c:pt idx="56">
                  <c:v>0.80399353499798298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yudb_outdoor_interm!$C$1</c:f>
              <c:strCache>
                <c:ptCount val="1"/>
                <c:pt idx="0">
                  <c:v>2</c:v>
                </c:pt>
              </c:strCache>
            </c:strRef>
          </c:tx>
          <c:xVal>
            <c:strRef>
              <c:f>yudb_outdoor_interm!$A$2:$A$58</c:f>
              <c:strCache>
                <c:ptCount val="57"/>
                <c:pt idx="0">
                  <c:v>P1020854</c:v>
                </c:pt>
                <c:pt idx="1">
                  <c:v>P1080079</c:v>
                </c:pt>
                <c:pt idx="2">
                  <c:v>P1080091</c:v>
                </c:pt>
                <c:pt idx="3">
                  <c:v>P1020867</c:v>
                </c:pt>
                <c:pt idx="4">
                  <c:v>P1040855</c:v>
                </c:pt>
                <c:pt idx="5">
                  <c:v>P1040822</c:v>
                </c:pt>
                <c:pt idx="6">
                  <c:v>P1020847</c:v>
                </c:pt>
                <c:pt idx="7">
                  <c:v>P1020845</c:v>
                </c:pt>
                <c:pt idx="8">
                  <c:v>P1020819</c:v>
                </c:pt>
                <c:pt idx="9">
                  <c:v>P1040854</c:v>
                </c:pt>
                <c:pt idx="10">
                  <c:v>P1040815</c:v>
                </c:pt>
                <c:pt idx="11">
                  <c:v>P1020861</c:v>
                </c:pt>
                <c:pt idx="12">
                  <c:v>P1080096</c:v>
                </c:pt>
                <c:pt idx="13">
                  <c:v>P1080116</c:v>
                </c:pt>
                <c:pt idx="14">
                  <c:v>P1080025</c:v>
                </c:pt>
                <c:pt idx="15">
                  <c:v>P1040817</c:v>
                </c:pt>
                <c:pt idx="16">
                  <c:v>P1080077</c:v>
                </c:pt>
                <c:pt idx="17">
                  <c:v>P1080093</c:v>
                </c:pt>
                <c:pt idx="18">
                  <c:v>P1080021</c:v>
                </c:pt>
                <c:pt idx="19">
                  <c:v>P1040825</c:v>
                </c:pt>
                <c:pt idx="20">
                  <c:v>P1020822</c:v>
                </c:pt>
                <c:pt idx="21">
                  <c:v>P1040783</c:v>
                </c:pt>
                <c:pt idx="22">
                  <c:v>P1080055</c:v>
                </c:pt>
                <c:pt idx="23">
                  <c:v>P1040870</c:v>
                </c:pt>
                <c:pt idx="24">
                  <c:v>P1080057</c:v>
                </c:pt>
                <c:pt idx="25">
                  <c:v>P1080031</c:v>
                </c:pt>
                <c:pt idx="26">
                  <c:v>P1080020</c:v>
                </c:pt>
                <c:pt idx="27">
                  <c:v>P1080100</c:v>
                </c:pt>
                <c:pt idx="28">
                  <c:v>P1080074</c:v>
                </c:pt>
                <c:pt idx="29">
                  <c:v>P1080015</c:v>
                </c:pt>
                <c:pt idx="30">
                  <c:v>P1080005</c:v>
                </c:pt>
                <c:pt idx="31">
                  <c:v>P1080053</c:v>
                </c:pt>
                <c:pt idx="32">
                  <c:v>P1040856</c:v>
                </c:pt>
                <c:pt idx="33">
                  <c:v>P1030004</c:v>
                </c:pt>
                <c:pt idx="34">
                  <c:v>P1080106</c:v>
                </c:pt>
                <c:pt idx="35">
                  <c:v>P1040819</c:v>
                </c:pt>
                <c:pt idx="36">
                  <c:v>P1080045</c:v>
                </c:pt>
                <c:pt idx="37">
                  <c:v>P1080113</c:v>
                </c:pt>
                <c:pt idx="38">
                  <c:v>P1080119</c:v>
                </c:pt>
                <c:pt idx="39">
                  <c:v>P1030001</c:v>
                </c:pt>
                <c:pt idx="40">
                  <c:v>P1080018</c:v>
                </c:pt>
                <c:pt idx="41">
                  <c:v>P1080023</c:v>
                </c:pt>
                <c:pt idx="42">
                  <c:v>P1080104</c:v>
                </c:pt>
                <c:pt idx="43">
                  <c:v>P1040818</c:v>
                </c:pt>
                <c:pt idx="44">
                  <c:v>P1080008</c:v>
                </c:pt>
                <c:pt idx="45">
                  <c:v>P1080049</c:v>
                </c:pt>
                <c:pt idx="46">
                  <c:v>P1080111</c:v>
                </c:pt>
                <c:pt idx="47">
                  <c:v>P1020848</c:v>
                </c:pt>
                <c:pt idx="48">
                  <c:v>P1020177</c:v>
                </c:pt>
                <c:pt idx="49">
                  <c:v>P1080011</c:v>
                </c:pt>
                <c:pt idx="50">
                  <c:v>P1080056</c:v>
                </c:pt>
                <c:pt idx="51">
                  <c:v>P1080084</c:v>
                </c:pt>
                <c:pt idx="52">
                  <c:v>P1040823</c:v>
                </c:pt>
                <c:pt idx="53">
                  <c:v>P1020171</c:v>
                </c:pt>
                <c:pt idx="54">
                  <c:v>P1020856</c:v>
                </c:pt>
                <c:pt idx="55">
                  <c:v>P1020871</c:v>
                </c:pt>
                <c:pt idx="56">
                  <c:v>P1040779</c:v>
                </c:pt>
              </c:strCache>
            </c:strRef>
          </c:xVal>
          <c:yVal>
            <c:numRef>
              <c:f>yudb_outdoor_interm!$C$2:$C$58</c:f>
              <c:numCache>
                <c:formatCode>General</c:formatCode>
                <c:ptCount val="57"/>
                <c:pt idx="0">
                  <c:v>2.0504633680462798E-2</c:v>
                </c:pt>
                <c:pt idx="1">
                  <c:v>2.46483419890372E-2</c:v>
                </c:pt>
                <c:pt idx="2">
                  <c:v>5.76146126172314E-2</c:v>
                </c:pt>
                <c:pt idx="3">
                  <c:v>7.2214911764759304E-2</c:v>
                </c:pt>
                <c:pt idx="4">
                  <c:v>6.6779006376605707E-2</c:v>
                </c:pt>
                <c:pt idx="5">
                  <c:v>8.0282017189908905E-2</c:v>
                </c:pt>
                <c:pt idx="6">
                  <c:v>8.4851547729877894E-2</c:v>
                </c:pt>
                <c:pt idx="7">
                  <c:v>8.3159783704202295E-2</c:v>
                </c:pt>
                <c:pt idx="8">
                  <c:v>9.5155288001719004E-2</c:v>
                </c:pt>
                <c:pt idx="9">
                  <c:v>9.3526978512517803E-2</c:v>
                </c:pt>
                <c:pt idx="10">
                  <c:v>9.9795982111292203E-2</c:v>
                </c:pt>
                <c:pt idx="11">
                  <c:v>6.3894294958753706E-2</c:v>
                </c:pt>
                <c:pt idx="12">
                  <c:v>0.104501879711214</c:v>
                </c:pt>
                <c:pt idx="13">
                  <c:v>0.11057809641814099</c:v>
                </c:pt>
                <c:pt idx="14">
                  <c:v>0.110418900996724</c:v>
                </c:pt>
                <c:pt idx="15">
                  <c:v>0.121454859724503</c:v>
                </c:pt>
                <c:pt idx="16">
                  <c:v>0.12727564622609699</c:v>
                </c:pt>
                <c:pt idx="17">
                  <c:v>0.16218629449737401</c:v>
                </c:pt>
                <c:pt idx="18">
                  <c:v>0.15839073659813999</c:v>
                </c:pt>
                <c:pt idx="19">
                  <c:v>9.1855048421483398E-2</c:v>
                </c:pt>
                <c:pt idx="20">
                  <c:v>0.16165960480956501</c:v>
                </c:pt>
                <c:pt idx="21">
                  <c:v>0.173090065815034</c:v>
                </c:pt>
                <c:pt idx="22">
                  <c:v>0.176161646036017</c:v>
                </c:pt>
                <c:pt idx="23">
                  <c:v>8.7620683330971602E-2</c:v>
                </c:pt>
                <c:pt idx="24">
                  <c:v>0.18654840809932799</c:v>
                </c:pt>
                <c:pt idx="25">
                  <c:v>0.207943627654575</c:v>
                </c:pt>
                <c:pt idx="26">
                  <c:v>0.21538556760368799</c:v>
                </c:pt>
                <c:pt idx="27">
                  <c:v>0.24298595276132601</c:v>
                </c:pt>
                <c:pt idx="28">
                  <c:v>0.26286133372432902</c:v>
                </c:pt>
                <c:pt idx="29">
                  <c:v>0.29133131747289198</c:v>
                </c:pt>
                <c:pt idx="30">
                  <c:v>0.26737186595878798</c:v>
                </c:pt>
                <c:pt idx="31">
                  <c:v>0.27595097695689502</c:v>
                </c:pt>
                <c:pt idx="32">
                  <c:v>0.30196094259784101</c:v>
                </c:pt>
                <c:pt idx="33">
                  <c:v>0.27888675052386402</c:v>
                </c:pt>
                <c:pt idx="34">
                  <c:v>0.29203437299271401</c:v>
                </c:pt>
                <c:pt idx="35">
                  <c:v>0.28773430175234899</c:v>
                </c:pt>
                <c:pt idx="36">
                  <c:v>0.28337538305940801</c:v>
                </c:pt>
                <c:pt idx="37">
                  <c:v>0.293884336426813</c:v>
                </c:pt>
                <c:pt idx="38">
                  <c:v>0.30534264327565902</c:v>
                </c:pt>
                <c:pt idx="39">
                  <c:v>0.310784984669217</c:v>
                </c:pt>
                <c:pt idx="40">
                  <c:v>0.31656823120362299</c:v>
                </c:pt>
                <c:pt idx="41">
                  <c:v>0.33455041684435999</c:v>
                </c:pt>
                <c:pt idx="42">
                  <c:v>0.321287544273403</c:v>
                </c:pt>
                <c:pt idx="43">
                  <c:v>0.135753043747423</c:v>
                </c:pt>
                <c:pt idx="44">
                  <c:v>0.34703512730541403</c:v>
                </c:pt>
                <c:pt idx="45">
                  <c:v>0.36564931715135601</c:v>
                </c:pt>
                <c:pt idx="46">
                  <c:v>0.25325499106434302</c:v>
                </c:pt>
                <c:pt idx="47">
                  <c:v>0.40185611629226797</c:v>
                </c:pt>
                <c:pt idx="48">
                  <c:v>0.45062464983771799</c:v>
                </c:pt>
                <c:pt idx="49">
                  <c:v>0.46780167059264799</c:v>
                </c:pt>
                <c:pt idx="50">
                  <c:v>0.169445604839324</c:v>
                </c:pt>
                <c:pt idx="51">
                  <c:v>6.2298860167010202E-2</c:v>
                </c:pt>
                <c:pt idx="52">
                  <c:v>0.20008680641600099</c:v>
                </c:pt>
                <c:pt idx="53">
                  <c:v>0.35368944834274602</c:v>
                </c:pt>
                <c:pt idx="54">
                  <c:v>5.9118187479932902E-2</c:v>
                </c:pt>
                <c:pt idx="55">
                  <c:v>0.37735710981569698</c:v>
                </c:pt>
                <c:pt idx="56">
                  <c:v>0.77505735797830999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yudb_outdoor_interm!$D$1</c:f>
              <c:strCache>
                <c:ptCount val="1"/>
                <c:pt idx="0">
                  <c:v>3</c:v>
                </c:pt>
              </c:strCache>
            </c:strRef>
          </c:tx>
          <c:xVal>
            <c:strRef>
              <c:f>yudb_outdoor_interm!$A$2:$A$58</c:f>
              <c:strCache>
                <c:ptCount val="57"/>
                <c:pt idx="0">
                  <c:v>P1020854</c:v>
                </c:pt>
                <c:pt idx="1">
                  <c:v>P1080079</c:v>
                </c:pt>
                <c:pt idx="2">
                  <c:v>P1080091</c:v>
                </c:pt>
                <c:pt idx="3">
                  <c:v>P1020867</c:v>
                </c:pt>
                <c:pt idx="4">
                  <c:v>P1040855</c:v>
                </c:pt>
                <c:pt idx="5">
                  <c:v>P1040822</c:v>
                </c:pt>
                <c:pt idx="6">
                  <c:v>P1020847</c:v>
                </c:pt>
                <c:pt idx="7">
                  <c:v>P1020845</c:v>
                </c:pt>
                <c:pt idx="8">
                  <c:v>P1020819</c:v>
                </c:pt>
                <c:pt idx="9">
                  <c:v>P1040854</c:v>
                </c:pt>
                <c:pt idx="10">
                  <c:v>P1040815</c:v>
                </c:pt>
                <c:pt idx="11">
                  <c:v>P1020861</c:v>
                </c:pt>
                <c:pt idx="12">
                  <c:v>P1080096</c:v>
                </c:pt>
                <c:pt idx="13">
                  <c:v>P1080116</c:v>
                </c:pt>
                <c:pt idx="14">
                  <c:v>P1080025</c:v>
                </c:pt>
                <c:pt idx="15">
                  <c:v>P1040817</c:v>
                </c:pt>
                <c:pt idx="16">
                  <c:v>P1080077</c:v>
                </c:pt>
                <c:pt idx="17">
                  <c:v>P1080093</c:v>
                </c:pt>
                <c:pt idx="18">
                  <c:v>P1080021</c:v>
                </c:pt>
                <c:pt idx="19">
                  <c:v>P1040825</c:v>
                </c:pt>
                <c:pt idx="20">
                  <c:v>P1020822</c:v>
                </c:pt>
                <c:pt idx="21">
                  <c:v>P1040783</c:v>
                </c:pt>
                <c:pt idx="22">
                  <c:v>P1080055</c:v>
                </c:pt>
                <c:pt idx="23">
                  <c:v>P1040870</c:v>
                </c:pt>
                <c:pt idx="24">
                  <c:v>P1080057</c:v>
                </c:pt>
                <c:pt idx="25">
                  <c:v>P1080031</c:v>
                </c:pt>
                <c:pt idx="26">
                  <c:v>P1080020</c:v>
                </c:pt>
                <c:pt idx="27">
                  <c:v>P1080100</c:v>
                </c:pt>
                <c:pt idx="28">
                  <c:v>P1080074</c:v>
                </c:pt>
                <c:pt idx="29">
                  <c:v>P1080015</c:v>
                </c:pt>
                <c:pt idx="30">
                  <c:v>P1080005</c:v>
                </c:pt>
                <c:pt idx="31">
                  <c:v>P1080053</c:v>
                </c:pt>
                <c:pt idx="32">
                  <c:v>P1040856</c:v>
                </c:pt>
                <c:pt idx="33">
                  <c:v>P1030004</c:v>
                </c:pt>
                <c:pt idx="34">
                  <c:v>P1080106</c:v>
                </c:pt>
                <c:pt idx="35">
                  <c:v>P1040819</c:v>
                </c:pt>
                <c:pt idx="36">
                  <c:v>P1080045</c:v>
                </c:pt>
                <c:pt idx="37">
                  <c:v>P1080113</c:v>
                </c:pt>
                <c:pt idx="38">
                  <c:v>P1080119</c:v>
                </c:pt>
                <c:pt idx="39">
                  <c:v>P1030001</c:v>
                </c:pt>
                <c:pt idx="40">
                  <c:v>P1080018</c:v>
                </c:pt>
                <c:pt idx="41">
                  <c:v>P1080023</c:v>
                </c:pt>
                <c:pt idx="42">
                  <c:v>P1080104</c:v>
                </c:pt>
                <c:pt idx="43">
                  <c:v>P1040818</c:v>
                </c:pt>
                <c:pt idx="44">
                  <c:v>P1080008</c:v>
                </c:pt>
                <c:pt idx="45">
                  <c:v>P1080049</c:v>
                </c:pt>
                <c:pt idx="46">
                  <c:v>P1080111</c:v>
                </c:pt>
                <c:pt idx="47">
                  <c:v>P1020848</c:v>
                </c:pt>
                <c:pt idx="48">
                  <c:v>P1020177</c:v>
                </c:pt>
                <c:pt idx="49">
                  <c:v>P1080011</c:v>
                </c:pt>
                <c:pt idx="50">
                  <c:v>P1080056</c:v>
                </c:pt>
                <c:pt idx="51">
                  <c:v>P1080084</c:v>
                </c:pt>
                <c:pt idx="52">
                  <c:v>P1040823</c:v>
                </c:pt>
                <c:pt idx="53">
                  <c:v>P1020171</c:v>
                </c:pt>
                <c:pt idx="54">
                  <c:v>P1020856</c:v>
                </c:pt>
                <c:pt idx="55">
                  <c:v>P1020871</c:v>
                </c:pt>
                <c:pt idx="56">
                  <c:v>P1040779</c:v>
                </c:pt>
              </c:strCache>
            </c:strRef>
          </c:xVal>
          <c:yVal>
            <c:numRef>
              <c:f>yudb_outdoor_interm!$D$2:$D$58</c:f>
              <c:numCache>
                <c:formatCode>General</c:formatCode>
                <c:ptCount val="57"/>
                <c:pt idx="0">
                  <c:v>6.8800076479676999E-3</c:v>
                </c:pt>
                <c:pt idx="1">
                  <c:v>2.0721057928858901E-2</c:v>
                </c:pt>
                <c:pt idx="2">
                  <c:v>5.9233054651864403E-2</c:v>
                </c:pt>
                <c:pt idx="3">
                  <c:v>7.19410610097099E-2</c:v>
                </c:pt>
                <c:pt idx="4">
                  <c:v>7.0493720169324106E-2</c:v>
                </c:pt>
                <c:pt idx="5">
                  <c:v>7.8877329818613007E-2</c:v>
                </c:pt>
                <c:pt idx="6">
                  <c:v>3.9390816672038698E-2</c:v>
                </c:pt>
                <c:pt idx="7">
                  <c:v>8.8365524456744005E-2</c:v>
                </c:pt>
                <c:pt idx="8">
                  <c:v>1.44371923784062E-2</c:v>
                </c:pt>
                <c:pt idx="9">
                  <c:v>8.8969693113070999E-2</c:v>
                </c:pt>
                <c:pt idx="10">
                  <c:v>9.4333494032757495E-2</c:v>
                </c:pt>
                <c:pt idx="11">
                  <c:v>8.2641929238977202E-2</c:v>
                </c:pt>
                <c:pt idx="12">
                  <c:v>9.30709997573963E-2</c:v>
                </c:pt>
                <c:pt idx="13">
                  <c:v>0.104229179761008</c:v>
                </c:pt>
                <c:pt idx="14">
                  <c:v>6.8768314811834597E-2</c:v>
                </c:pt>
                <c:pt idx="15">
                  <c:v>3.7996491509359097E-2</c:v>
                </c:pt>
                <c:pt idx="16">
                  <c:v>6.8330619833880904E-2</c:v>
                </c:pt>
                <c:pt idx="17">
                  <c:v>0.151039451347665</c:v>
                </c:pt>
                <c:pt idx="18">
                  <c:v>0.13999091983613099</c:v>
                </c:pt>
                <c:pt idx="19">
                  <c:v>0.15608016346148901</c:v>
                </c:pt>
                <c:pt idx="20">
                  <c:v>0.111345291278063</c:v>
                </c:pt>
                <c:pt idx="21">
                  <c:v>0.13595621083047099</c:v>
                </c:pt>
                <c:pt idx="22">
                  <c:v>0.127361747547523</c:v>
                </c:pt>
                <c:pt idx="23">
                  <c:v>0.18549753299198199</c:v>
                </c:pt>
                <c:pt idx="24">
                  <c:v>9.8985878863429605E-2</c:v>
                </c:pt>
                <c:pt idx="25">
                  <c:v>0.18893162605986799</c:v>
                </c:pt>
                <c:pt idx="26">
                  <c:v>0.19455494375698401</c:v>
                </c:pt>
                <c:pt idx="27">
                  <c:v>0.188616467666125</c:v>
                </c:pt>
                <c:pt idx="28">
                  <c:v>0.24356413354249201</c:v>
                </c:pt>
                <c:pt idx="29">
                  <c:v>3.4580700295362102E-2</c:v>
                </c:pt>
                <c:pt idx="30">
                  <c:v>0.20756249457879999</c:v>
                </c:pt>
                <c:pt idx="31">
                  <c:v>0.109796555689871</c:v>
                </c:pt>
                <c:pt idx="32">
                  <c:v>0.29191796211861498</c:v>
                </c:pt>
                <c:pt idx="33">
                  <c:v>0.20035461640205399</c:v>
                </c:pt>
                <c:pt idx="34">
                  <c:v>0.26439120745510603</c:v>
                </c:pt>
                <c:pt idx="35">
                  <c:v>0.147846183179939</c:v>
                </c:pt>
                <c:pt idx="36">
                  <c:v>0.184359307759838</c:v>
                </c:pt>
                <c:pt idx="37">
                  <c:v>0.170015739317874</c:v>
                </c:pt>
                <c:pt idx="38">
                  <c:v>0.209546718062712</c:v>
                </c:pt>
                <c:pt idx="39">
                  <c:v>0.22329857609460799</c:v>
                </c:pt>
                <c:pt idx="40">
                  <c:v>0.27034538822387</c:v>
                </c:pt>
                <c:pt idx="41">
                  <c:v>0.108127159858925</c:v>
                </c:pt>
                <c:pt idx="42">
                  <c:v>0.225068956141243</c:v>
                </c:pt>
                <c:pt idx="43">
                  <c:v>0.33582661427002503</c:v>
                </c:pt>
                <c:pt idx="44">
                  <c:v>0.233515143905453</c:v>
                </c:pt>
                <c:pt idx="45">
                  <c:v>0.17628096565323001</c:v>
                </c:pt>
                <c:pt idx="46">
                  <c:v>0.33475798981312199</c:v>
                </c:pt>
                <c:pt idx="47">
                  <c:v>0.205591313462125</c:v>
                </c:pt>
                <c:pt idx="48">
                  <c:v>0.395353600443624</c:v>
                </c:pt>
                <c:pt idx="49">
                  <c:v>0.37815204027779797</c:v>
                </c:pt>
                <c:pt idx="50">
                  <c:v>0.47980279009076598</c:v>
                </c:pt>
                <c:pt idx="51">
                  <c:v>0.60164343165351997</c:v>
                </c:pt>
                <c:pt idx="52">
                  <c:v>0.60068362841715806</c:v>
                </c:pt>
                <c:pt idx="53">
                  <c:v>0.56293994201440001</c:v>
                </c:pt>
                <c:pt idx="54">
                  <c:v>0.72934353653198802</c:v>
                </c:pt>
                <c:pt idx="55">
                  <c:v>0.81892301523560396</c:v>
                </c:pt>
                <c:pt idx="56">
                  <c:v>0.40471685175412803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81248"/>
        <c:axId val="61981824"/>
      </c:scatterChart>
      <c:valAx>
        <c:axId val="61981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1981824"/>
        <c:crosses val="autoZero"/>
        <c:crossBetween val="midCat"/>
      </c:valAx>
      <c:valAx>
        <c:axId val="6198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9812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800" b="1" i="0" baseline="0">
                <a:effectLst/>
              </a:rPr>
              <a:t>Диаграмма плотности распределения углов абсолютного отклонения осей координат от верных значений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yudb_outdoor_3axis!$G$1</c:f>
              <c:strCache>
                <c:ptCount val="1"/>
                <c:pt idx="0">
                  <c:v>ось X</c:v>
                </c:pt>
              </c:strCache>
            </c:strRef>
          </c:tx>
          <c:xVal>
            <c:numRef>
              <c:f>yudb_outdoor_3axis!$F$2:$F$10</c:f>
              <c:numCache>
                <c:formatCode>General</c:formatCode>
                <c:ptCount val="9"/>
                <c:pt idx="0">
                  <c:v>0.39419540124627744</c:v>
                </c:pt>
                <c:pt idx="1">
                  <c:v>7.0408578466579126</c:v>
                </c:pt>
                <c:pt idx="2">
                  <c:v>13.687520292069546</c:v>
                </c:pt>
                <c:pt idx="3">
                  <c:v>20.334182737481182</c:v>
                </c:pt>
                <c:pt idx="4">
                  <c:v>26.980845182892818</c:v>
                </c:pt>
                <c:pt idx="5">
                  <c:v>33.62750762830445</c:v>
                </c:pt>
                <c:pt idx="6">
                  <c:v>40.274170073716085</c:v>
                </c:pt>
                <c:pt idx="7">
                  <c:v>46.920832519127721</c:v>
                </c:pt>
              </c:numCache>
            </c:numRef>
          </c:xVal>
          <c:yVal>
            <c:numRef>
              <c:f>yudb_outdoor_3axis!$G$2:$G$10</c:f>
              <c:numCache>
                <c:formatCode>0%</c:formatCode>
                <c:ptCount val="9"/>
                <c:pt idx="0">
                  <c:v>0</c:v>
                </c:pt>
                <c:pt idx="1">
                  <c:v>0.43859649122807015</c:v>
                </c:pt>
                <c:pt idx="2">
                  <c:v>0.24561403508771928</c:v>
                </c:pt>
                <c:pt idx="3">
                  <c:v>0.19298245614035087</c:v>
                </c:pt>
                <c:pt idx="4">
                  <c:v>0</c:v>
                </c:pt>
                <c:pt idx="5">
                  <c:v>3.5087719298245612E-2</c:v>
                </c:pt>
                <c:pt idx="6">
                  <c:v>3.5087719298245612E-2</c:v>
                </c:pt>
                <c:pt idx="7">
                  <c:v>5.2631578947368418E-2</c:v>
                </c:pt>
                <c:pt idx="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yudb_outdoor_3axis!$H$1</c:f>
              <c:strCache>
                <c:ptCount val="1"/>
                <c:pt idx="0">
                  <c:v>ось Y</c:v>
                </c:pt>
              </c:strCache>
            </c:strRef>
          </c:tx>
          <c:xVal>
            <c:numRef>
              <c:f>yudb_outdoor_3axis!$F$2:$F$10</c:f>
              <c:numCache>
                <c:formatCode>General</c:formatCode>
                <c:ptCount val="9"/>
                <c:pt idx="0">
                  <c:v>0.39419540124627744</c:v>
                </c:pt>
                <c:pt idx="1">
                  <c:v>7.0408578466579126</c:v>
                </c:pt>
                <c:pt idx="2">
                  <c:v>13.687520292069546</c:v>
                </c:pt>
                <c:pt idx="3">
                  <c:v>20.334182737481182</c:v>
                </c:pt>
                <c:pt idx="4">
                  <c:v>26.980845182892818</c:v>
                </c:pt>
                <c:pt idx="5">
                  <c:v>33.62750762830445</c:v>
                </c:pt>
                <c:pt idx="6">
                  <c:v>40.274170073716085</c:v>
                </c:pt>
                <c:pt idx="7">
                  <c:v>46.920832519127721</c:v>
                </c:pt>
              </c:numCache>
            </c:numRef>
          </c:xVal>
          <c:yVal>
            <c:numRef>
              <c:f>yudb_outdoor_3axis!$H$2:$H$10</c:f>
              <c:numCache>
                <c:formatCode>0%</c:formatCode>
                <c:ptCount val="9"/>
                <c:pt idx="0">
                  <c:v>0</c:v>
                </c:pt>
                <c:pt idx="1">
                  <c:v>0.35087719298245612</c:v>
                </c:pt>
                <c:pt idx="2">
                  <c:v>0.21052631578947367</c:v>
                </c:pt>
                <c:pt idx="3">
                  <c:v>0.33333333333333331</c:v>
                </c:pt>
                <c:pt idx="4">
                  <c:v>8.771929824561403E-2</c:v>
                </c:pt>
                <c:pt idx="5">
                  <c:v>0</c:v>
                </c:pt>
                <c:pt idx="6">
                  <c:v>0</c:v>
                </c:pt>
                <c:pt idx="7">
                  <c:v>1.7543859649122806E-2</c:v>
                </c:pt>
                <c:pt idx="8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yudb_outdoor_3axis!$I$1</c:f>
              <c:strCache>
                <c:ptCount val="1"/>
                <c:pt idx="0">
                  <c:v>ось Z</c:v>
                </c:pt>
              </c:strCache>
            </c:strRef>
          </c:tx>
          <c:xVal>
            <c:numRef>
              <c:f>yudb_outdoor_3axis!$F$2:$F$10</c:f>
              <c:numCache>
                <c:formatCode>General</c:formatCode>
                <c:ptCount val="9"/>
                <c:pt idx="0">
                  <c:v>0.39419540124627744</c:v>
                </c:pt>
                <c:pt idx="1">
                  <c:v>7.0408578466579126</c:v>
                </c:pt>
                <c:pt idx="2">
                  <c:v>13.687520292069546</c:v>
                </c:pt>
                <c:pt idx="3">
                  <c:v>20.334182737481182</c:v>
                </c:pt>
                <c:pt idx="4">
                  <c:v>26.980845182892818</c:v>
                </c:pt>
                <c:pt idx="5">
                  <c:v>33.62750762830445</c:v>
                </c:pt>
                <c:pt idx="6">
                  <c:v>40.274170073716085</c:v>
                </c:pt>
                <c:pt idx="7">
                  <c:v>46.920832519127721</c:v>
                </c:pt>
              </c:numCache>
            </c:numRef>
          </c:xVal>
          <c:yVal>
            <c:numRef>
              <c:f>yudb_outdoor_3axis!$I$2:$I$10</c:f>
              <c:numCache>
                <c:formatCode>0%</c:formatCode>
                <c:ptCount val="9"/>
                <c:pt idx="0">
                  <c:v>1.7543859649122806E-2</c:v>
                </c:pt>
                <c:pt idx="1">
                  <c:v>0.36842105263157893</c:v>
                </c:pt>
                <c:pt idx="2">
                  <c:v>0.35087719298245612</c:v>
                </c:pt>
                <c:pt idx="3">
                  <c:v>0.10526315789473684</c:v>
                </c:pt>
                <c:pt idx="4">
                  <c:v>5.2631578947368418E-2</c:v>
                </c:pt>
                <c:pt idx="5">
                  <c:v>3.5087719298245612E-2</c:v>
                </c:pt>
                <c:pt idx="6">
                  <c:v>3.5087719298245612E-2</c:v>
                </c:pt>
                <c:pt idx="7">
                  <c:v>3.5087719298245612E-2</c:v>
                </c:pt>
                <c:pt idx="8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84128"/>
        <c:axId val="61984704"/>
      </c:scatterChart>
      <c:valAx>
        <c:axId val="61984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="0"/>
                </a:pPr>
                <a:r>
                  <a:rPr lang="ru-RU" sz="1600" b="0" i="0" baseline="0">
                    <a:effectLst/>
                  </a:rPr>
                  <a:t>Абсолютная величина угла между вычисленным направлением оси и верным</a:t>
                </a:r>
                <a:r>
                  <a:rPr lang="en-US" sz="1600" b="0" i="0" baseline="0">
                    <a:effectLst/>
                  </a:rPr>
                  <a:t>, </a:t>
                </a:r>
                <a:r>
                  <a:rPr lang="ru-RU" sz="1600" b="0" i="0" baseline="0">
                    <a:effectLst/>
                  </a:rPr>
                  <a:t>град</a:t>
                </a:r>
                <a:endParaRPr lang="en-US" sz="16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61984704"/>
        <c:crosses val="autoZero"/>
        <c:crossBetween val="midCat"/>
      </c:valAx>
      <c:valAx>
        <c:axId val="619847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 b="0"/>
                </a:pPr>
                <a:r>
                  <a:rPr lang="ru-RU" sz="1600" b="0" i="0" baseline="0">
                    <a:effectLst/>
                  </a:rPr>
                  <a:t>Количество изображений на интервале, %</a:t>
                </a:r>
                <a:endParaRPr lang="en-US" sz="1600">
                  <a:effectLst/>
                </a:endParaRP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6198412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Mean vs X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yudb_outdoor_charts!$G$1</c:f>
              <c:strCache>
                <c:ptCount val="1"/>
                <c:pt idx="0">
                  <c:v>x</c:v>
                </c:pt>
              </c:strCache>
            </c:strRef>
          </c:tx>
          <c:xVal>
            <c:numRef>
              <c:f>yudb_outdoor_charts!$V$2:$V$9</c:f>
              <c:numCache>
                <c:formatCode>General</c:formatCode>
                <c:ptCount val="8"/>
                <c:pt idx="0">
                  <c:v>0.96337972171154729</c:v>
                </c:pt>
                <c:pt idx="1">
                  <c:v>7.4065306630653351</c:v>
                </c:pt>
                <c:pt idx="2">
                  <c:v>13.849681604419123</c:v>
                </c:pt>
                <c:pt idx="3">
                  <c:v>20.29283254577291</c:v>
                </c:pt>
                <c:pt idx="4">
                  <c:v>26.735983487126699</c:v>
                </c:pt>
                <c:pt idx="5">
                  <c:v>33.179134428480488</c:v>
                </c:pt>
                <c:pt idx="6">
                  <c:v>39.622285369834273</c:v>
                </c:pt>
                <c:pt idx="7">
                  <c:v>46.065436311188066</c:v>
                </c:pt>
              </c:numCache>
            </c:numRef>
          </c:xVal>
          <c:yVal>
            <c:numRef>
              <c:f>yudb_outdoor_charts!$G$2:$G$10</c:f>
              <c:numCache>
                <c:formatCode>General</c:formatCode>
                <c:ptCount val="9"/>
                <c:pt idx="0">
                  <c:v>1</c:v>
                </c:pt>
                <c:pt idx="1">
                  <c:v>26</c:v>
                </c:pt>
                <c:pt idx="2">
                  <c:v>12</c:v>
                </c:pt>
                <c:pt idx="3">
                  <c:v>11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yudb_outdoor_charts!$K$1</c:f>
              <c:strCache>
                <c:ptCount val="1"/>
                <c:pt idx="0">
                  <c:v>mean vs x</c:v>
                </c:pt>
              </c:strCache>
            </c:strRef>
          </c:tx>
          <c:xVal>
            <c:numRef>
              <c:f>yudb_outdoor_charts!$V$2:$V$10</c:f>
              <c:numCache>
                <c:formatCode>General</c:formatCode>
                <c:ptCount val="9"/>
                <c:pt idx="0">
                  <c:v>0.96337972171154729</c:v>
                </c:pt>
                <c:pt idx="1">
                  <c:v>7.4065306630653351</c:v>
                </c:pt>
                <c:pt idx="2">
                  <c:v>13.849681604419123</c:v>
                </c:pt>
                <c:pt idx="3">
                  <c:v>20.29283254577291</c:v>
                </c:pt>
                <c:pt idx="4">
                  <c:v>26.735983487126699</c:v>
                </c:pt>
                <c:pt idx="5">
                  <c:v>33.179134428480488</c:v>
                </c:pt>
                <c:pt idx="6">
                  <c:v>39.622285369834273</c:v>
                </c:pt>
                <c:pt idx="7">
                  <c:v>46.065436311188066</c:v>
                </c:pt>
              </c:numCache>
            </c:numRef>
          </c:xVal>
          <c:yVal>
            <c:numRef>
              <c:f>yudb_outdoor_charts!$K$2:$K$10</c:f>
              <c:numCache>
                <c:formatCode>General</c:formatCode>
                <c:ptCount val="9"/>
                <c:pt idx="0">
                  <c:v>1</c:v>
                </c:pt>
                <c:pt idx="1">
                  <c:v>19</c:v>
                </c:pt>
                <c:pt idx="2">
                  <c:v>18</c:v>
                </c:pt>
                <c:pt idx="3">
                  <c:v>11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87008"/>
        <c:axId val="61987584"/>
      </c:scatterChart>
      <c:valAx>
        <c:axId val="61987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1987584"/>
        <c:crosses val="autoZero"/>
        <c:crossBetween val="midCat"/>
      </c:valAx>
      <c:valAx>
        <c:axId val="61987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9870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Mean vs Y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yudb_outdoor_charts!$H$1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yudb_outdoor_charts!$W$2:$W$9</c:f>
              <c:numCache>
                <c:formatCode>General</c:formatCode>
                <c:ptCount val="8"/>
                <c:pt idx="0">
                  <c:v>1.1748289703523183</c:v>
                </c:pt>
                <c:pt idx="1">
                  <c:v>7.3509270449758972</c:v>
                </c:pt>
                <c:pt idx="2">
                  <c:v>13.527025119599475</c:v>
                </c:pt>
                <c:pt idx="3">
                  <c:v>19.703123194223057</c:v>
                </c:pt>
                <c:pt idx="4">
                  <c:v>25.879221268846635</c:v>
                </c:pt>
                <c:pt idx="5">
                  <c:v>32.05531934347021</c:v>
                </c:pt>
                <c:pt idx="6">
                  <c:v>38.231417418093791</c:v>
                </c:pt>
                <c:pt idx="7">
                  <c:v>44.407515492717366</c:v>
                </c:pt>
              </c:numCache>
            </c:numRef>
          </c:xVal>
          <c:yVal>
            <c:numRef>
              <c:f>yudb_outdoor_charts!$H$2:$H$10</c:f>
              <c:numCache>
                <c:formatCode>General</c:formatCode>
                <c:ptCount val="9"/>
                <c:pt idx="0">
                  <c:v>1</c:v>
                </c:pt>
                <c:pt idx="1">
                  <c:v>20</c:v>
                </c:pt>
                <c:pt idx="2">
                  <c:v>11</c:v>
                </c:pt>
                <c:pt idx="3">
                  <c:v>17</c:v>
                </c:pt>
                <c:pt idx="4">
                  <c:v>6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Mean vs Y</c:v>
          </c:tx>
          <c:xVal>
            <c:numRef>
              <c:f>yudb_outdoor_charts!$W$2:$W$9</c:f>
              <c:numCache>
                <c:formatCode>General</c:formatCode>
                <c:ptCount val="8"/>
                <c:pt idx="0">
                  <c:v>1.1748289703523183</c:v>
                </c:pt>
                <c:pt idx="1">
                  <c:v>7.3509270449758972</c:v>
                </c:pt>
                <c:pt idx="2">
                  <c:v>13.527025119599475</c:v>
                </c:pt>
                <c:pt idx="3">
                  <c:v>19.703123194223057</c:v>
                </c:pt>
                <c:pt idx="4">
                  <c:v>25.879221268846635</c:v>
                </c:pt>
                <c:pt idx="5">
                  <c:v>32.05531934347021</c:v>
                </c:pt>
                <c:pt idx="6">
                  <c:v>38.231417418093791</c:v>
                </c:pt>
                <c:pt idx="7">
                  <c:v>44.407515492717366</c:v>
                </c:pt>
              </c:numCache>
            </c:numRef>
          </c:xVal>
          <c:yVal>
            <c:numRef>
              <c:f>yudb_outdoor_charts!$L$2:$L$10</c:f>
              <c:numCache>
                <c:formatCode>General</c:formatCode>
                <c:ptCount val="9"/>
                <c:pt idx="0">
                  <c:v>1</c:v>
                </c:pt>
                <c:pt idx="1">
                  <c:v>19</c:v>
                </c:pt>
                <c:pt idx="2">
                  <c:v>18</c:v>
                </c:pt>
                <c:pt idx="3">
                  <c:v>10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78432"/>
        <c:axId val="62179008"/>
      </c:scatterChart>
      <c:valAx>
        <c:axId val="62178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2179008"/>
        <c:crosses val="autoZero"/>
        <c:crossBetween val="midCat"/>
      </c:valAx>
      <c:valAx>
        <c:axId val="62179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21784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Mean vs Z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yudb_outdoor_charts!$I$1</c:f>
              <c:strCache>
                <c:ptCount val="1"/>
                <c:pt idx="0">
                  <c:v>z</c:v>
                </c:pt>
              </c:strCache>
            </c:strRef>
          </c:tx>
          <c:xVal>
            <c:numRef>
              <c:f>yudb_outdoor_charts!$X$2:$X$9</c:f>
              <c:numCache>
                <c:formatCode>General</c:formatCode>
                <c:ptCount val="8"/>
                <c:pt idx="0">
                  <c:v>0.39419540124627744</c:v>
                </c:pt>
                <c:pt idx="1">
                  <c:v>7.0408578466579126</c:v>
                </c:pt>
                <c:pt idx="2">
                  <c:v>13.687520292069546</c:v>
                </c:pt>
                <c:pt idx="3">
                  <c:v>20.334182737481182</c:v>
                </c:pt>
                <c:pt idx="4">
                  <c:v>26.980845182892818</c:v>
                </c:pt>
                <c:pt idx="5">
                  <c:v>33.62750762830445</c:v>
                </c:pt>
                <c:pt idx="6">
                  <c:v>40.274170073716085</c:v>
                </c:pt>
                <c:pt idx="7">
                  <c:v>46.920832519127721</c:v>
                </c:pt>
              </c:numCache>
            </c:numRef>
          </c:xVal>
          <c:yVal>
            <c:numRef>
              <c:f>yudb_outdoor_charts!$I$2:$I$10</c:f>
              <c:numCache>
                <c:formatCode>General</c:formatCode>
                <c:ptCount val="9"/>
                <c:pt idx="0">
                  <c:v>1</c:v>
                </c:pt>
                <c:pt idx="1">
                  <c:v>21</c:v>
                </c:pt>
                <c:pt idx="2">
                  <c:v>20</c:v>
                </c:pt>
                <c:pt idx="3">
                  <c:v>6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Mean vs Z</c:v>
          </c:tx>
          <c:xVal>
            <c:numRef>
              <c:f>yudb_outdoor_charts!$X$2:$X$9</c:f>
              <c:numCache>
                <c:formatCode>General</c:formatCode>
                <c:ptCount val="8"/>
                <c:pt idx="0">
                  <c:v>0.39419540124627744</c:v>
                </c:pt>
                <c:pt idx="1">
                  <c:v>7.0408578466579126</c:v>
                </c:pt>
                <c:pt idx="2">
                  <c:v>13.687520292069546</c:v>
                </c:pt>
                <c:pt idx="3">
                  <c:v>20.334182737481182</c:v>
                </c:pt>
                <c:pt idx="4">
                  <c:v>26.980845182892818</c:v>
                </c:pt>
                <c:pt idx="5">
                  <c:v>33.62750762830445</c:v>
                </c:pt>
                <c:pt idx="6">
                  <c:v>40.274170073716085</c:v>
                </c:pt>
                <c:pt idx="7">
                  <c:v>46.920832519127721</c:v>
                </c:pt>
              </c:numCache>
            </c:numRef>
          </c:xVal>
          <c:yVal>
            <c:numRef>
              <c:f>yudb_outdoor_charts!$M$2:$M$10</c:f>
              <c:numCache>
                <c:formatCode>General</c:formatCode>
                <c:ptCount val="9"/>
                <c:pt idx="0">
                  <c:v>0</c:v>
                </c:pt>
                <c:pt idx="1">
                  <c:v>17</c:v>
                </c:pt>
                <c:pt idx="2">
                  <c:v>21</c:v>
                </c:pt>
                <c:pt idx="3">
                  <c:v>11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81312"/>
        <c:axId val="62181888"/>
      </c:scatterChart>
      <c:valAx>
        <c:axId val="6218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2181888"/>
        <c:crosses val="autoZero"/>
        <c:crossBetween val="midCat"/>
      </c:valAx>
      <c:valAx>
        <c:axId val="62181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21813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800" b="1" i="0" baseline="0">
                <a:effectLst/>
              </a:rPr>
              <a:t>Диаграмма плотности распределения углов абсолютного отклонения осей координат от верных значений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yudb_indoor_3axis!$G$1</c:f>
              <c:strCache>
                <c:ptCount val="1"/>
                <c:pt idx="0">
                  <c:v>ось X</c:v>
                </c:pt>
              </c:strCache>
            </c:strRef>
          </c:tx>
          <c:xVal>
            <c:numRef>
              <c:f>yudb_indoor_3axis!$F$2:$F$10</c:f>
              <c:numCache>
                <c:formatCode>General</c:formatCode>
                <c:ptCount val="9"/>
                <c:pt idx="0">
                  <c:v>0.13453294649086753</c:v>
                </c:pt>
                <c:pt idx="1">
                  <c:v>5.6453063177152787</c:v>
                </c:pt>
                <c:pt idx="2">
                  <c:v>11.156079688939691</c:v>
                </c:pt>
                <c:pt idx="3">
                  <c:v>16.666853060164105</c:v>
                </c:pt>
                <c:pt idx="4">
                  <c:v>22.177626431388514</c:v>
                </c:pt>
                <c:pt idx="5">
                  <c:v>27.688399802612924</c:v>
                </c:pt>
                <c:pt idx="6">
                  <c:v>33.199173173837337</c:v>
                </c:pt>
                <c:pt idx="7">
                  <c:v>38.709946545061747</c:v>
                </c:pt>
              </c:numCache>
            </c:numRef>
          </c:xVal>
          <c:yVal>
            <c:numRef>
              <c:f>yudb_indoor_3axis!$G$2:$G$10</c:f>
              <c:numCache>
                <c:formatCode>0%</c:formatCode>
                <c:ptCount val="9"/>
                <c:pt idx="0">
                  <c:v>2.2222222222222223E-2</c:v>
                </c:pt>
                <c:pt idx="1">
                  <c:v>0.82222222222222219</c:v>
                </c:pt>
                <c:pt idx="2">
                  <c:v>4.4444444444444446E-2</c:v>
                </c:pt>
                <c:pt idx="3">
                  <c:v>4.4444444444444446E-2</c:v>
                </c:pt>
                <c:pt idx="4">
                  <c:v>0</c:v>
                </c:pt>
                <c:pt idx="5">
                  <c:v>4.4444444444444446E-2</c:v>
                </c:pt>
                <c:pt idx="6">
                  <c:v>0</c:v>
                </c:pt>
                <c:pt idx="7">
                  <c:v>2.2222222222222223E-2</c:v>
                </c:pt>
                <c:pt idx="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yudb_indoor_3axis!$H$1</c:f>
              <c:strCache>
                <c:ptCount val="1"/>
                <c:pt idx="0">
                  <c:v>ось Y</c:v>
                </c:pt>
              </c:strCache>
            </c:strRef>
          </c:tx>
          <c:xVal>
            <c:numRef>
              <c:f>yudb_indoor_3axis!$F$2:$F$10</c:f>
              <c:numCache>
                <c:formatCode>General</c:formatCode>
                <c:ptCount val="9"/>
                <c:pt idx="0">
                  <c:v>0.13453294649086753</c:v>
                </c:pt>
                <c:pt idx="1">
                  <c:v>5.6453063177152787</c:v>
                </c:pt>
                <c:pt idx="2">
                  <c:v>11.156079688939691</c:v>
                </c:pt>
                <c:pt idx="3">
                  <c:v>16.666853060164105</c:v>
                </c:pt>
                <c:pt idx="4">
                  <c:v>22.177626431388514</c:v>
                </c:pt>
                <c:pt idx="5">
                  <c:v>27.688399802612924</c:v>
                </c:pt>
                <c:pt idx="6">
                  <c:v>33.199173173837337</c:v>
                </c:pt>
                <c:pt idx="7">
                  <c:v>38.709946545061747</c:v>
                </c:pt>
              </c:numCache>
            </c:numRef>
          </c:xVal>
          <c:yVal>
            <c:numRef>
              <c:f>yudb_indoor_3axis!$H$2:$H$10</c:f>
              <c:numCache>
                <c:formatCode>0%</c:formatCode>
                <c:ptCount val="9"/>
                <c:pt idx="0">
                  <c:v>0</c:v>
                </c:pt>
                <c:pt idx="1">
                  <c:v>0.68888888888888888</c:v>
                </c:pt>
                <c:pt idx="2">
                  <c:v>0.15555555555555556</c:v>
                </c:pt>
                <c:pt idx="3">
                  <c:v>6.6666666666666666E-2</c:v>
                </c:pt>
                <c:pt idx="4">
                  <c:v>2.2222222222222223E-2</c:v>
                </c:pt>
                <c:pt idx="5">
                  <c:v>2.2222222222222223E-2</c:v>
                </c:pt>
                <c:pt idx="6">
                  <c:v>2.2222222222222223E-2</c:v>
                </c:pt>
                <c:pt idx="7">
                  <c:v>2.2222222222222223E-2</c:v>
                </c:pt>
                <c:pt idx="8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yudb_indoor_3axis!$I$1</c:f>
              <c:strCache>
                <c:ptCount val="1"/>
                <c:pt idx="0">
                  <c:v>ось Z</c:v>
                </c:pt>
              </c:strCache>
            </c:strRef>
          </c:tx>
          <c:xVal>
            <c:numRef>
              <c:f>yudb_indoor_3axis!$F$2:$F$10</c:f>
              <c:numCache>
                <c:formatCode>General</c:formatCode>
                <c:ptCount val="9"/>
                <c:pt idx="0">
                  <c:v>0.13453294649086753</c:v>
                </c:pt>
                <c:pt idx="1">
                  <c:v>5.6453063177152787</c:v>
                </c:pt>
                <c:pt idx="2">
                  <c:v>11.156079688939691</c:v>
                </c:pt>
                <c:pt idx="3">
                  <c:v>16.666853060164105</c:v>
                </c:pt>
                <c:pt idx="4">
                  <c:v>22.177626431388514</c:v>
                </c:pt>
                <c:pt idx="5">
                  <c:v>27.688399802612924</c:v>
                </c:pt>
                <c:pt idx="6">
                  <c:v>33.199173173837337</c:v>
                </c:pt>
                <c:pt idx="7">
                  <c:v>38.709946545061747</c:v>
                </c:pt>
              </c:numCache>
            </c:numRef>
          </c:xVal>
          <c:yVal>
            <c:numRef>
              <c:f>yudb_indoor_3axis!$I$2:$I$10</c:f>
              <c:numCache>
                <c:formatCode>0%</c:formatCode>
                <c:ptCount val="9"/>
                <c:pt idx="0">
                  <c:v>0</c:v>
                </c:pt>
                <c:pt idx="1">
                  <c:v>0.77777777777777779</c:v>
                </c:pt>
                <c:pt idx="2">
                  <c:v>0.1111111111111111</c:v>
                </c:pt>
                <c:pt idx="3">
                  <c:v>0.1111111111111111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84192"/>
        <c:axId val="62184768"/>
      </c:scatterChart>
      <c:valAx>
        <c:axId val="62184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="0"/>
                </a:pPr>
                <a:r>
                  <a:rPr lang="ru-RU" sz="1600" b="0" i="0" baseline="0">
                    <a:effectLst/>
                  </a:rPr>
                  <a:t>Абсолютная величина угла между вычисленным направлением оси и верным</a:t>
                </a:r>
                <a:r>
                  <a:rPr lang="en-US" sz="1600" b="0" i="0" baseline="0">
                    <a:effectLst/>
                  </a:rPr>
                  <a:t>, </a:t>
                </a:r>
                <a:r>
                  <a:rPr lang="ru-RU" sz="1600" b="0" i="0" baseline="0">
                    <a:effectLst/>
                  </a:rPr>
                  <a:t>град</a:t>
                </a:r>
                <a:endParaRPr lang="en-US" sz="16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62184768"/>
        <c:crosses val="autoZero"/>
        <c:crossBetween val="midCat"/>
      </c:valAx>
      <c:valAx>
        <c:axId val="621847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ru-RU" sz="1600" b="0" i="0" baseline="0">
                    <a:effectLst/>
                  </a:rPr>
                  <a:t>Количество изображений на интервале, %</a:t>
                </a:r>
                <a:endParaRPr lang="en-US" sz="1600">
                  <a:effectLst/>
                </a:endParaRP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62184192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Mean vs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yudb_indoor_charts!$G$1</c:f>
              <c:strCache>
                <c:ptCount val="1"/>
                <c:pt idx="0">
                  <c:v>x</c:v>
                </c:pt>
              </c:strCache>
            </c:strRef>
          </c:tx>
          <c:xVal>
            <c:numRef>
              <c:f>yudb_indoor_charts!$V$2:$V$9</c:f>
              <c:numCache>
                <c:formatCode>General</c:formatCode>
                <c:ptCount val="8"/>
                <c:pt idx="0">
                  <c:v>0.13453294649086753</c:v>
                </c:pt>
                <c:pt idx="1">
                  <c:v>5.6087421307236882</c:v>
                </c:pt>
                <c:pt idx="2">
                  <c:v>11.08295131495651</c:v>
                </c:pt>
                <c:pt idx="3">
                  <c:v>16.557160499189333</c:v>
                </c:pt>
                <c:pt idx="4">
                  <c:v>22.031369683422152</c:v>
                </c:pt>
                <c:pt idx="5">
                  <c:v>27.505578867654972</c:v>
                </c:pt>
                <c:pt idx="6">
                  <c:v>32.979788051887795</c:v>
                </c:pt>
                <c:pt idx="7">
                  <c:v>38.453997236120614</c:v>
                </c:pt>
              </c:numCache>
            </c:numRef>
          </c:xVal>
          <c:yVal>
            <c:numRef>
              <c:f>yudb_indoor_charts!$G$2:$G$10</c:f>
              <c:numCache>
                <c:formatCode>General</c:formatCode>
                <c:ptCount val="9"/>
                <c:pt idx="0">
                  <c:v>1</c:v>
                </c:pt>
                <c:pt idx="1">
                  <c:v>37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yudb_indoor_charts!$K$1</c:f>
              <c:strCache>
                <c:ptCount val="1"/>
                <c:pt idx="0">
                  <c:v>mean vs x</c:v>
                </c:pt>
              </c:strCache>
            </c:strRef>
          </c:tx>
          <c:xVal>
            <c:numRef>
              <c:f>yudb_indoor_charts!$V$2:$V$10</c:f>
              <c:numCache>
                <c:formatCode>General</c:formatCode>
                <c:ptCount val="9"/>
                <c:pt idx="0">
                  <c:v>0.13453294649086753</c:v>
                </c:pt>
                <c:pt idx="1">
                  <c:v>5.6087421307236882</c:v>
                </c:pt>
                <c:pt idx="2">
                  <c:v>11.08295131495651</c:v>
                </c:pt>
                <c:pt idx="3">
                  <c:v>16.557160499189333</c:v>
                </c:pt>
                <c:pt idx="4">
                  <c:v>22.031369683422152</c:v>
                </c:pt>
                <c:pt idx="5">
                  <c:v>27.505578867654972</c:v>
                </c:pt>
                <c:pt idx="6">
                  <c:v>32.979788051887795</c:v>
                </c:pt>
                <c:pt idx="7">
                  <c:v>38.453997236120614</c:v>
                </c:pt>
              </c:numCache>
            </c:numRef>
          </c:xVal>
          <c:yVal>
            <c:numRef>
              <c:f>yudb_indoor_charts!$K$2:$K$10</c:f>
              <c:numCache>
                <c:formatCode>General</c:formatCode>
                <c:ptCount val="9"/>
                <c:pt idx="0">
                  <c:v>0</c:v>
                </c:pt>
                <c:pt idx="1">
                  <c:v>34</c:v>
                </c:pt>
                <c:pt idx="2">
                  <c:v>6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39168"/>
        <c:axId val="63039744"/>
      </c:scatterChart>
      <c:valAx>
        <c:axId val="63039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3039744"/>
        <c:crosses val="autoZero"/>
        <c:crossBetween val="midCat"/>
      </c:valAx>
      <c:valAx>
        <c:axId val="63039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0391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Mean vs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yudb_indoor_charts!$H$1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yudb_indoor_charts!$W$2:$W$9</c:f>
              <c:numCache>
                <c:formatCode>General</c:formatCode>
                <c:ptCount val="8"/>
                <c:pt idx="0">
                  <c:v>0.37286313970459789</c:v>
                </c:pt>
                <c:pt idx="1">
                  <c:v>5.8495893404699046</c:v>
                </c:pt>
                <c:pt idx="2">
                  <c:v>11.326315541235212</c:v>
                </c:pt>
                <c:pt idx="3">
                  <c:v>16.80304174200052</c:v>
                </c:pt>
                <c:pt idx="4">
                  <c:v>22.279767942765826</c:v>
                </c:pt>
                <c:pt idx="5">
                  <c:v>27.756494143531132</c:v>
                </c:pt>
                <c:pt idx="6">
                  <c:v>33.233220344296441</c:v>
                </c:pt>
                <c:pt idx="7">
                  <c:v>38.709946545061747</c:v>
                </c:pt>
              </c:numCache>
            </c:numRef>
          </c:xVal>
          <c:yVal>
            <c:numRef>
              <c:f>yudb_indoor_charts!$H$2:$H$10</c:f>
              <c:numCache>
                <c:formatCode>General</c:formatCode>
                <c:ptCount val="9"/>
                <c:pt idx="0">
                  <c:v>1</c:v>
                </c:pt>
                <c:pt idx="1">
                  <c:v>30</c:v>
                </c:pt>
                <c:pt idx="2">
                  <c:v>7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Mean vs Y</c:v>
          </c:tx>
          <c:xVal>
            <c:numRef>
              <c:f>yudb_indoor_charts!$W$2:$W$9</c:f>
              <c:numCache>
                <c:formatCode>General</c:formatCode>
                <c:ptCount val="8"/>
                <c:pt idx="0">
                  <c:v>0.37286313970459789</c:v>
                </c:pt>
                <c:pt idx="1">
                  <c:v>5.8495893404699046</c:v>
                </c:pt>
                <c:pt idx="2">
                  <c:v>11.326315541235212</c:v>
                </c:pt>
                <c:pt idx="3">
                  <c:v>16.80304174200052</c:v>
                </c:pt>
                <c:pt idx="4">
                  <c:v>22.279767942765826</c:v>
                </c:pt>
                <c:pt idx="5">
                  <c:v>27.756494143531132</c:v>
                </c:pt>
                <c:pt idx="6">
                  <c:v>33.233220344296441</c:v>
                </c:pt>
                <c:pt idx="7">
                  <c:v>38.709946545061747</c:v>
                </c:pt>
              </c:numCache>
            </c:numRef>
          </c:xVal>
          <c:yVal>
            <c:numRef>
              <c:f>yudb_indoor_charts!$L$2:$L$10</c:f>
              <c:numCache>
                <c:formatCode>General</c:formatCode>
                <c:ptCount val="9"/>
                <c:pt idx="0">
                  <c:v>0</c:v>
                </c:pt>
                <c:pt idx="1">
                  <c:v>34</c:v>
                </c:pt>
                <c:pt idx="2">
                  <c:v>6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42048"/>
        <c:axId val="63042624"/>
      </c:scatterChart>
      <c:valAx>
        <c:axId val="63042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3042624"/>
        <c:crosses val="autoZero"/>
        <c:crossBetween val="midCat"/>
      </c:valAx>
      <c:valAx>
        <c:axId val="63042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0420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Mean vs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yudb_indoor_charts!$I$1</c:f>
              <c:strCache>
                <c:ptCount val="1"/>
                <c:pt idx="0">
                  <c:v>z</c:v>
                </c:pt>
              </c:strCache>
            </c:strRef>
          </c:tx>
          <c:xVal>
            <c:numRef>
              <c:f>yudb_indoor_charts!$X$2:$X$9</c:f>
              <c:numCache>
                <c:formatCode>General</c:formatCode>
                <c:ptCount val="8"/>
                <c:pt idx="0">
                  <c:v>0.77692475084267687</c:v>
                </c:pt>
                <c:pt idx="1">
                  <c:v>2.9615094909927411</c:v>
                </c:pt>
                <c:pt idx="2">
                  <c:v>5.146094231142806</c:v>
                </c:pt>
                <c:pt idx="3">
                  <c:v>7.3306789712928699</c:v>
                </c:pt>
                <c:pt idx="4">
                  <c:v>9.5152637114429339</c:v>
                </c:pt>
                <c:pt idx="5">
                  <c:v>11.699848451592999</c:v>
                </c:pt>
                <c:pt idx="6">
                  <c:v>13.884433191743062</c:v>
                </c:pt>
                <c:pt idx="7">
                  <c:v>16.069017931893129</c:v>
                </c:pt>
              </c:numCache>
            </c:numRef>
          </c:xVal>
          <c:yVal>
            <c:numRef>
              <c:f>yudb_indoor_charts!$I$2:$I$10</c:f>
              <c:numCache>
                <c:formatCode>General</c:formatCode>
                <c:ptCount val="9"/>
                <c:pt idx="0">
                  <c:v>1</c:v>
                </c:pt>
                <c:pt idx="1">
                  <c:v>22</c:v>
                </c:pt>
                <c:pt idx="2">
                  <c:v>10</c:v>
                </c:pt>
                <c:pt idx="3">
                  <c:v>4</c:v>
                </c:pt>
                <c:pt idx="4">
                  <c:v>3</c:v>
                </c:pt>
                <c:pt idx="5">
                  <c:v>0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Mean vs Z</c:v>
          </c:tx>
          <c:xVal>
            <c:numRef>
              <c:f>yudb_indoor_charts!$X$2:$X$9</c:f>
              <c:numCache>
                <c:formatCode>General</c:formatCode>
                <c:ptCount val="8"/>
                <c:pt idx="0">
                  <c:v>0.77692475084267687</c:v>
                </c:pt>
                <c:pt idx="1">
                  <c:v>2.9615094909927411</c:v>
                </c:pt>
                <c:pt idx="2">
                  <c:v>5.146094231142806</c:v>
                </c:pt>
                <c:pt idx="3">
                  <c:v>7.3306789712928699</c:v>
                </c:pt>
                <c:pt idx="4">
                  <c:v>9.5152637114429339</c:v>
                </c:pt>
                <c:pt idx="5">
                  <c:v>11.699848451592999</c:v>
                </c:pt>
                <c:pt idx="6">
                  <c:v>13.884433191743062</c:v>
                </c:pt>
                <c:pt idx="7">
                  <c:v>16.069017931893129</c:v>
                </c:pt>
              </c:numCache>
            </c:numRef>
          </c:xVal>
          <c:yVal>
            <c:numRef>
              <c:f>yudb_indoor_charts!$M$2:$M$10</c:f>
              <c:numCache>
                <c:formatCode>General</c:formatCode>
                <c:ptCount val="9"/>
                <c:pt idx="0">
                  <c:v>1</c:v>
                </c:pt>
                <c:pt idx="1">
                  <c:v>18</c:v>
                </c:pt>
                <c:pt idx="2">
                  <c:v>14</c:v>
                </c:pt>
                <c:pt idx="3">
                  <c:v>2</c:v>
                </c:pt>
                <c:pt idx="4">
                  <c:v>5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44928"/>
        <c:axId val="63553536"/>
      </c:scatterChart>
      <c:valAx>
        <c:axId val="63044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3553536"/>
        <c:crosses val="autoZero"/>
        <c:crossBetween val="midCat"/>
      </c:valAx>
      <c:valAx>
        <c:axId val="63553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0449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108856</xdr:colOff>
      <xdr:row>64</xdr:row>
      <xdr:rowOff>163286</xdr:rowOff>
    </xdr:from>
    <xdr:to>
      <xdr:col>16</xdr:col>
      <xdr:colOff>571499</xdr:colOff>
      <xdr:row>89</xdr:row>
      <xdr:rowOff>13607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176893</xdr:rowOff>
    </xdr:from>
    <xdr:to>
      <xdr:col>18</xdr:col>
      <xdr:colOff>517070</xdr:colOff>
      <xdr:row>18</xdr:row>
      <xdr:rowOff>13606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27214</xdr:colOff>
      <xdr:row>10</xdr:row>
      <xdr:rowOff>0</xdr:rowOff>
    </xdr:from>
    <xdr:to>
      <xdr:col>27</xdr:col>
      <xdr:colOff>340179</xdr:colOff>
      <xdr:row>32</xdr:row>
      <xdr:rowOff>1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517072</xdr:colOff>
      <xdr:row>6</xdr:row>
      <xdr:rowOff>68037</xdr:rowOff>
    </xdr:from>
    <xdr:to>
      <xdr:col>14</xdr:col>
      <xdr:colOff>81644</xdr:colOff>
      <xdr:row>20</xdr:row>
      <xdr:rowOff>95250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421822</xdr:colOff>
      <xdr:row>6</xdr:row>
      <xdr:rowOff>54431</xdr:rowOff>
    </xdr:from>
    <xdr:to>
      <xdr:col>19</xdr:col>
      <xdr:colOff>95251</xdr:colOff>
      <xdr:row>20</xdr:row>
      <xdr:rowOff>136073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149681</xdr:colOff>
      <xdr:row>7</xdr:row>
      <xdr:rowOff>54429</xdr:rowOff>
    </xdr:from>
    <xdr:to>
      <xdr:col>24</xdr:col>
      <xdr:colOff>435431</xdr:colOff>
      <xdr:row>21</xdr:row>
      <xdr:rowOff>136071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340179</xdr:colOff>
      <xdr:row>5</xdr:row>
      <xdr:rowOff>81644</xdr:rowOff>
    </xdr:from>
    <xdr:to>
      <xdr:col>25</xdr:col>
      <xdr:colOff>40823</xdr:colOff>
      <xdr:row>27</xdr:row>
      <xdr:rowOff>81645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517071</xdr:colOff>
      <xdr:row>6</xdr:row>
      <xdr:rowOff>0</xdr:rowOff>
    </xdr:from>
    <xdr:to>
      <xdr:col>13</xdr:col>
      <xdr:colOff>81643</xdr:colOff>
      <xdr:row>20</xdr:row>
      <xdr:rowOff>27213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381000</xdr:colOff>
      <xdr:row>7</xdr:row>
      <xdr:rowOff>136073</xdr:rowOff>
    </xdr:from>
    <xdr:to>
      <xdr:col>17</xdr:col>
      <xdr:colOff>54429</xdr:colOff>
      <xdr:row>22</xdr:row>
      <xdr:rowOff>27215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272145</xdr:colOff>
      <xdr:row>7</xdr:row>
      <xdr:rowOff>136070</xdr:rowOff>
    </xdr:from>
    <xdr:to>
      <xdr:col>22</xdr:col>
      <xdr:colOff>557895</xdr:colOff>
      <xdr:row>22</xdr:row>
      <xdr:rowOff>27212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K60"/>
  <sheetViews>
    <sheetView zoomScale="70" zoomScaleNormal="70" workbookViewId="0">
      <selection activeCell="K58" sqref="G2:K58"/>
    </sheetView>
  </sheetViews>
  <sheetFormatPr defaultRowHeight="15" x14ac:dyDescent="0.25"/>
  <sheetData>
    <row r="1" spans="1:11" x14ac:dyDescent="0.25">
      <c r="B1">
        <v>1</v>
      </c>
      <c r="C1">
        <v>2</v>
      </c>
      <c r="D1">
        <v>3</v>
      </c>
    </row>
    <row r="2" spans="1:11" x14ac:dyDescent="0.25">
      <c r="A2" t="s">
        <v>0</v>
      </c>
      <c r="B2">
        <v>0.56144638587108397</v>
      </c>
      <c r="C2">
        <v>0.35368944834274602</v>
      </c>
      <c r="D2">
        <v>0.56293994201440001</v>
      </c>
      <c r="E2">
        <f t="shared" ref="E2:E33" si="0">SUM(B2:D2) / 3</f>
        <v>0.49269192540941004</v>
      </c>
      <c r="G2" t="str">
        <f>A2</f>
        <v>P1020171</v>
      </c>
      <c r="H2">
        <f>DEGREES(B2)</f>
        <v>32.168508333286567</v>
      </c>
      <c r="I2">
        <f t="shared" ref="I2:K2" si="1">DEGREES(C2)</f>
        <v>20.264912648349696</v>
      </c>
      <c r="J2">
        <f t="shared" si="1"/>
        <v>32.254082796764408</v>
      </c>
      <c r="K2">
        <f t="shared" si="1"/>
        <v>28.22916792613356</v>
      </c>
    </row>
    <row r="3" spans="1:11" x14ac:dyDescent="0.25">
      <c r="A3" t="s">
        <v>1</v>
      </c>
      <c r="B3">
        <v>0.21363980518192799</v>
      </c>
      <c r="C3">
        <v>0.45062464983771799</v>
      </c>
      <c r="D3">
        <v>0.395353600443624</v>
      </c>
      <c r="E3">
        <f t="shared" si="0"/>
        <v>0.35320601848775662</v>
      </c>
      <c r="G3" t="str">
        <f t="shared" ref="G3:G58" si="2">A3</f>
        <v>P1020177</v>
      </c>
      <c r="H3">
        <f t="shared" ref="H3:H58" si="3">DEGREES(B3)</f>
        <v>12.240659172921609</v>
      </c>
      <c r="I3">
        <f t="shared" ref="I3:I58" si="4">DEGREES(C3)</f>
        <v>25.818890580261819</v>
      </c>
      <c r="J3">
        <f t="shared" ref="J3:J58" si="5">DEGREES(D3)</f>
        <v>22.652092720721125</v>
      </c>
      <c r="K3">
        <f t="shared" ref="K3:K58" si="6">DEGREES(E3)</f>
        <v>20.237214157968182</v>
      </c>
    </row>
    <row r="4" spans="1:11" x14ac:dyDescent="0.25">
      <c r="A4" t="s">
        <v>2</v>
      </c>
      <c r="B4">
        <v>9.6167601568129105E-2</v>
      </c>
      <c r="C4">
        <v>9.5155288001719004E-2</v>
      </c>
      <c r="D4">
        <v>1.44371923784062E-2</v>
      </c>
      <c r="E4">
        <f t="shared" si="0"/>
        <v>6.858669398275144E-2</v>
      </c>
      <c r="G4" t="str">
        <f t="shared" si="2"/>
        <v>P1020819</v>
      </c>
      <c r="H4">
        <f t="shared" si="3"/>
        <v>5.5099976957494752</v>
      </c>
      <c r="I4">
        <f t="shared" si="4"/>
        <v>5.4519964008503399</v>
      </c>
      <c r="J4">
        <f t="shared" si="5"/>
        <v>0.82719019130111426</v>
      </c>
      <c r="K4">
        <f t="shared" si="6"/>
        <v>3.9297280959669765</v>
      </c>
    </row>
    <row r="5" spans="1:11" x14ac:dyDescent="0.25">
      <c r="A5" t="s">
        <v>3</v>
      </c>
      <c r="B5">
        <v>0.14864168688182</v>
      </c>
      <c r="C5">
        <v>0.16165960480956501</v>
      </c>
      <c r="D5">
        <v>0.111345291278063</v>
      </c>
      <c r="E5">
        <f t="shared" si="0"/>
        <v>0.140548860989816</v>
      </c>
      <c r="G5" t="str">
        <f t="shared" si="2"/>
        <v>P1020822</v>
      </c>
      <c r="H5">
        <f t="shared" si="3"/>
        <v>8.5165413180333793</v>
      </c>
      <c r="I5">
        <f t="shared" si="4"/>
        <v>9.2624130733408592</v>
      </c>
      <c r="J5">
        <f t="shared" si="5"/>
        <v>6.3796152588878261</v>
      </c>
      <c r="K5">
        <f t="shared" si="6"/>
        <v>8.0528565500873555</v>
      </c>
    </row>
    <row r="6" spans="1:11" x14ac:dyDescent="0.25">
      <c r="A6" t="s">
        <v>4</v>
      </c>
      <c r="B6">
        <v>3.0169254574166401E-2</v>
      </c>
      <c r="C6">
        <v>8.3159783704202295E-2</v>
      </c>
      <c r="D6">
        <v>8.8365524456744005E-2</v>
      </c>
      <c r="E6">
        <f t="shared" si="0"/>
        <v>6.7231520911704243E-2</v>
      </c>
      <c r="G6" t="str">
        <f t="shared" si="2"/>
        <v>P1020845</v>
      </c>
      <c r="H6">
        <f t="shared" si="3"/>
        <v>1.7285709581554884</v>
      </c>
      <c r="I6">
        <f t="shared" si="4"/>
        <v>4.7647046314715906</v>
      </c>
      <c r="J6">
        <f t="shared" si="5"/>
        <v>5.0629716058314882</v>
      </c>
      <c r="K6">
        <f t="shared" si="6"/>
        <v>3.8520823984861896</v>
      </c>
    </row>
    <row r="7" spans="1:11" x14ac:dyDescent="0.25">
      <c r="A7" t="s">
        <v>5</v>
      </c>
      <c r="B7">
        <v>7.5683786828808802E-2</v>
      </c>
      <c r="C7">
        <v>8.4851547729877894E-2</v>
      </c>
      <c r="D7">
        <v>3.9390816672038698E-2</v>
      </c>
      <c r="E7">
        <f t="shared" si="0"/>
        <v>6.6642050410241793E-2</v>
      </c>
      <c r="G7" t="str">
        <f t="shared" si="2"/>
        <v>P1020847</v>
      </c>
      <c r="H7">
        <f t="shared" si="3"/>
        <v>4.3363615628585528</v>
      </c>
      <c r="I7">
        <f t="shared" si="4"/>
        <v>4.8616355700748644</v>
      </c>
      <c r="J7">
        <f t="shared" si="5"/>
        <v>2.2569275468813763</v>
      </c>
      <c r="K7">
        <f t="shared" si="6"/>
        <v>3.8183082266049313</v>
      </c>
    </row>
    <row r="8" spans="1:11" x14ac:dyDescent="0.25">
      <c r="A8" t="s">
        <v>6</v>
      </c>
      <c r="B8">
        <v>0.34574875527850901</v>
      </c>
      <c r="C8">
        <v>0.40185611629226797</v>
      </c>
      <c r="D8">
        <v>0.205591313462125</v>
      </c>
      <c r="E8">
        <f t="shared" si="0"/>
        <v>0.31773206167763401</v>
      </c>
      <c r="G8" t="str">
        <f t="shared" si="2"/>
        <v>P1020848</v>
      </c>
      <c r="H8">
        <f t="shared" si="3"/>
        <v>19.80994444936011</v>
      </c>
      <c r="I8">
        <f t="shared" si="4"/>
        <v>23.024659435065356</v>
      </c>
      <c r="J8">
        <f t="shared" si="5"/>
        <v>11.779514565930908</v>
      </c>
      <c r="K8">
        <f t="shared" si="6"/>
        <v>18.204706150118792</v>
      </c>
    </row>
    <row r="9" spans="1:11" x14ac:dyDescent="0.25">
      <c r="A9" t="s">
        <v>7</v>
      </c>
      <c r="B9">
        <v>1.9565232164372101E-2</v>
      </c>
      <c r="C9">
        <v>2.0504633680462798E-2</v>
      </c>
      <c r="D9">
        <v>6.8800076479676999E-3</v>
      </c>
      <c r="E9">
        <f t="shared" si="0"/>
        <v>1.5649957830934199E-2</v>
      </c>
      <c r="G9" t="str">
        <f t="shared" si="2"/>
        <v>P1020854</v>
      </c>
      <c r="H9">
        <f t="shared" si="3"/>
        <v>1.1210052282121303</v>
      </c>
      <c r="I9">
        <f t="shared" si="4"/>
        <v>1.1748289703523183</v>
      </c>
      <c r="J9">
        <f t="shared" si="5"/>
        <v>0.39419540124627744</v>
      </c>
      <c r="K9">
        <f t="shared" si="6"/>
        <v>0.89667653327024199</v>
      </c>
    </row>
    <row r="10" spans="1:11" x14ac:dyDescent="0.25">
      <c r="A10" t="s">
        <v>8</v>
      </c>
      <c r="B10">
        <v>0.72813606806641595</v>
      </c>
      <c r="C10">
        <v>5.9118187479932902E-2</v>
      </c>
      <c r="D10">
        <v>0.72934353653198802</v>
      </c>
      <c r="E10">
        <f t="shared" si="0"/>
        <v>0.50553259735944567</v>
      </c>
      <c r="G10" t="str">
        <f t="shared" si="2"/>
        <v>P1020856</v>
      </c>
      <c r="H10">
        <f t="shared" si="3"/>
        <v>41.71912361145607</v>
      </c>
      <c r="I10">
        <f t="shared" si="4"/>
        <v>3.3872226350632992</v>
      </c>
      <c r="J10">
        <f t="shared" si="5"/>
        <v>41.788306458428487</v>
      </c>
      <c r="K10">
        <f t="shared" si="6"/>
        <v>28.964884234982623</v>
      </c>
    </row>
    <row r="11" spans="1:11" x14ac:dyDescent="0.25">
      <c r="A11" t="s">
        <v>9</v>
      </c>
      <c r="B11">
        <v>9.3622797858686796E-2</v>
      </c>
      <c r="C11">
        <v>6.3894294958753706E-2</v>
      </c>
      <c r="D11">
        <v>8.2641929238977202E-2</v>
      </c>
      <c r="E11">
        <f t="shared" si="0"/>
        <v>8.005300735213923E-2</v>
      </c>
      <c r="G11" t="str">
        <f t="shared" si="2"/>
        <v>P1020861</v>
      </c>
      <c r="H11">
        <f t="shared" si="3"/>
        <v>5.3641911835091944</v>
      </c>
      <c r="I11">
        <f t="shared" si="4"/>
        <v>3.6608734361005997</v>
      </c>
      <c r="J11">
        <f t="shared" si="5"/>
        <v>4.7350337562121894</v>
      </c>
      <c r="K11">
        <f t="shared" si="6"/>
        <v>4.5866994586073275</v>
      </c>
    </row>
    <row r="12" spans="1:11" x14ac:dyDescent="0.25">
      <c r="A12" t="s">
        <v>10</v>
      </c>
      <c r="B12">
        <v>2.2261768078036599E-2</v>
      </c>
      <c r="C12">
        <v>7.2214911764759304E-2</v>
      </c>
      <c r="D12">
        <v>7.19410610097099E-2</v>
      </c>
      <c r="E12">
        <f t="shared" si="0"/>
        <v>5.5472580284168599E-2</v>
      </c>
      <c r="G12" t="str">
        <f t="shared" si="2"/>
        <v>P1020867</v>
      </c>
      <c r="H12">
        <f t="shared" si="3"/>
        <v>1.2755053553705593</v>
      </c>
      <c r="I12">
        <f t="shared" si="4"/>
        <v>4.1376096620303437</v>
      </c>
      <c r="J12">
        <f t="shared" si="5"/>
        <v>4.1219191695495416</v>
      </c>
      <c r="K12">
        <f t="shared" si="6"/>
        <v>3.1783447289834816</v>
      </c>
    </row>
    <row r="13" spans="1:11" x14ac:dyDescent="0.25">
      <c r="A13" t="s">
        <v>11</v>
      </c>
      <c r="B13">
        <v>0.74490406437344303</v>
      </c>
      <c r="C13">
        <v>0.37735710981569698</v>
      </c>
      <c r="D13">
        <v>0.81892301523560396</v>
      </c>
      <c r="E13">
        <f t="shared" si="0"/>
        <v>0.64706139647491467</v>
      </c>
      <c r="G13" t="str">
        <f t="shared" si="2"/>
        <v>P1020871</v>
      </c>
      <c r="H13">
        <f t="shared" si="3"/>
        <v>42.679859030739671</v>
      </c>
      <c r="I13">
        <f t="shared" si="4"/>
        <v>21.620969761694166</v>
      </c>
      <c r="J13">
        <f t="shared" si="5"/>
        <v>46.920832519127721</v>
      </c>
      <c r="K13">
        <f t="shared" si="6"/>
        <v>37.073887103853856</v>
      </c>
    </row>
    <row r="14" spans="1:11" x14ac:dyDescent="0.25">
      <c r="A14" t="s">
        <v>12</v>
      </c>
      <c r="B14">
        <v>0.216039771625544</v>
      </c>
      <c r="C14">
        <v>0.310784984669217</v>
      </c>
      <c r="D14">
        <v>0.22329857609460799</v>
      </c>
      <c r="E14">
        <f t="shared" si="0"/>
        <v>0.25004111079645636</v>
      </c>
      <c r="G14" t="str">
        <f t="shared" si="2"/>
        <v>P1030001</v>
      </c>
      <c r="H14">
        <f t="shared" si="3"/>
        <v>12.378167121113828</v>
      </c>
      <c r="I14">
        <f t="shared" si="4"/>
        <v>17.806667957584128</v>
      </c>
      <c r="J14">
        <f t="shared" si="5"/>
        <v>12.794065981501895</v>
      </c>
      <c r="K14">
        <f t="shared" si="6"/>
        <v>14.326300353399951</v>
      </c>
    </row>
    <row r="15" spans="1:11" x14ac:dyDescent="0.25">
      <c r="A15" t="s">
        <v>13</v>
      </c>
      <c r="B15">
        <v>0.193348247204187</v>
      </c>
      <c r="C15">
        <v>0.27888675052386402</v>
      </c>
      <c r="D15">
        <v>0.20035461640205399</v>
      </c>
      <c r="E15">
        <f t="shared" si="0"/>
        <v>0.22419653804336834</v>
      </c>
      <c r="G15" t="str">
        <f t="shared" si="2"/>
        <v>P1030004</v>
      </c>
      <c r="H15">
        <f t="shared" si="3"/>
        <v>11.078038541052035</v>
      </c>
      <c r="I15">
        <f t="shared" si="4"/>
        <v>15.979033767135309</v>
      </c>
      <c r="J15">
        <f t="shared" si="5"/>
        <v>11.479473925800272</v>
      </c>
      <c r="K15">
        <f t="shared" si="6"/>
        <v>12.845515411329206</v>
      </c>
    </row>
    <row r="16" spans="1:11" x14ac:dyDescent="0.25">
      <c r="A16" t="s">
        <v>14</v>
      </c>
      <c r="B16">
        <v>0.80399353499798298</v>
      </c>
      <c r="C16">
        <v>0.77505735797830999</v>
      </c>
      <c r="D16">
        <v>0.40471685175412803</v>
      </c>
      <c r="E16">
        <f t="shared" si="0"/>
        <v>0.66125591491014035</v>
      </c>
      <c r="G16" t="str">
        <f t="shared" si="2"/>
        <v>P1040779</v>
      </c>
      <c r="H16">
        <f t="shared" si="3"/>
        <v>46.065436311188066</v>
      </c>
      <c r="I16">
        <f t="shared" si="4"/>
        <v>44.407515492717366</v>
      </c>
      <c r="J16">
        <f t="shared" si="5"/>
        <v>23.188567503333346</v>
      </c>
      <c r="K16">
        <f t="shared" si="6"/>
        <v>37.88717310241293</v>
      </c>
    </row>
    <row r="17" spans="1:11" x14ac:dyDescent="0.25">
      <c r="A17" t="s">
        <v>15</v>
      </c>
      <c r="B17">
        <v>0.115076885759176</v>
      </c>
      <c r="C17">
        <v>0.173090065815034</v>
      </c>
      <c r="D17">
        <v>0.13595621083047099</v>
      </c>
      <c r="E17">
        <f t="shared" si="0"/>
        <v>0.141374387468227</v>
      </c>
      <c r="G17" t="str">
        <f t="shared" si="2"/>
        <v>P1040783</v>
      </c>
      <c r="H17">
        <f t="shared" si="3"/>
        <v>6.5934198735099114</v>
      </c>
      <c r="I17">
        <f t="shared" si="4"/>
        <v>9.9173302468430968</v>
      </c>
      <c r="J17">
        <f t="shared" si="5"/>
        <v>7.7897170791768007</v>
      </c>
      <c r="K17">
        <f t="shared" si="6"/>
        <v>8.100155733176603</v>
      </c>
    </row>
    <row r="18" spans="1:11" x14ac:dyDescent="0.25">
      <c r="A18" t="s">
        <v>16</v>
      </c>
      <c r="B18">
        <v>3.27457523597929E-2</v>
      </c>
      <c r="C18">
        <v>9.9795982111292203E-2</v>
      </c>
      <c r="D18">
        <v>9.4333494032757495E-2</v>
      </c>
      <c r="E18">
        <f t="shared" si="0"/>
        <v>7.5625076167947544E-2</v>
      </c>
      <c r="G18" t="str">
        <f t="shared" si="2"/>
        <v>P1040815</v>
      </c>
      <c r="H18">
        <f t="shared" si="3"/>
        <v>1.8761934071966893</v>
      </c>
      <c r="I18">
        <f t="shared" si="4"/>
        <v>5.7178885873401057</v>
      </c>
      <c r="J18">
        <f t="shared" si="5"/>
        <v>5.4049110747995401</v>
      </c>
      <c r="K18">
        <f t="shared" si="6"/>
        <v>4.3329976897787787</v>
      </c>
    </row>
    <row r="19" spans="1:11" x14ac:dyDescent="0.25">
      <c r="A19" t="s">
        <v>17</v>
      </c>
      <c r="B19">
        <v>0.122706228786875</v>
      </c>
      <c r="C19">
        <v>0.121454859724503</v>
      </c>
      <c r="D19">
        <v>3.7996491509359097E-2</v>
      </c>
      <c r="E19">
        <f t="shared" si="0"/>
        <v>9.4052526673579037E-2</v>
      </c>
      <c r="G19" t="str">
        <f t="shared" si="2"/>
        <v>P1040817</v>
      </c>
      <c r="H19">
        <f t="shared" si="3"/>
        <v>7.0305490294546251</v>
      </c>
      <c r="I19">
        <f t="shared" si="4"/>
        <v>6.9588508635674664</v>
      </c>
      <c r="J19">
        <f t="shared" si="5"/>
        <v>2.1770385997909432</v>
      </c>
      <c r="K19">
        <f t="shared" si="6"/>
        <v>5.3888128309376784</v>
      </c>
    </row>
    <row r="20" spans="1:11" x14ac:dyDescent="0.25">
      <c r="A20" t="s">
        <v>18</v>
      </c>
      <c r="B20">
        <v>0.31424584817048701</v>
      </c>
      <c r="C20">
        <v>0.135753043747423</v>
      </c>
      <c r="D20">
        <v>0.33582661427002503</v>
      </c>
      <c r="E20">
        <f t="shared" si="0"/>
        <v>0.26194183539597832</v>
      </c>
      <c r="G20" t="str">
        <f t="shared" si="2"/>
        <v>P1040818</v>
      </c>
      <c r="H20">
        <f t="shared" si="3"/>
        <v>18.004960829677767</v>
      </c>
      <c r="I20">
        <f t="shared" si="4"/>
        <v>7.7780764627821668</v>
      </c>
      <c r="J20">
        <f t="shared" si="5"/>
        <v>19.241447645840299</v>
      </c>
      <c r="K20">
        <f t="shared" si="6"/>
        <v>15.008161646100076</v>
      </c>
    </row>
    <row r="21" spans="1:11" x14ac:dyDescent="0.25">
      <c r="A21" t="s">
        <v>19</v>
      </c>
      <c r="B21">
        <v>0.24688866161589701</v>
      </c>
      <c r="C21">
        <v>0.28773430175234899</v>
      </c>
      <c r="D21">
        <v>0.147846183179939</v>
      </c>
      <c r="E21">
        <f t="shared" si="0"/>
        <v>0.22748971551606167</v>
      </c>
      <c r="G21" t="str">
        <f t="shared" si="2"/>
        <v>P1040819</v>
      </c>
      <c r="H21">
        <f t="shared" si="3"/>
        <v>14.145678320224427</v>
      </c>
      <c r="I21">
        <f t="shared" si="4"/>
        <v>16.485961111553284</v>
      </c>
      <c r="J21">
        <f t="shared" si="5"/>
        <v>8.470962313328565</v>
      </c>
      <c r="K21">
        <f t="shared" si="6"/>
        <v>13.034200581702093</v>
      </c>
    </row>
    <row r="22" spans="1:11" x14ac:dyDescent="0.25">
      <c r="A22" t="s">
        <v>20</v>
      </c>
      <c r="B22">
        <v>1.6814148090813202E-2</v>
      </c>
      <c r="C22">
        <v>8.0282017189908905E-2</v>
      </c>
      <c r="D22">
        <v>7.8877329818613007E-2</v>
      </c>
      <c r="E22">
        <f t="shared" si="0"/>
        <v>5.8657831699778375E-2</v>
      </c>
      <c r="G22" t="str">
        <f t="shared" si="2"/>
        <v>P1040822</v>
      </c>
      <c r="H22">
        <f t="shared" si="3"/>
        <v>0.96337972171154729</v>
      </c>
      <c r="I22">
        <f t="shared" si="4"/>
        <v>4.5998207557785058</v>
      </c>
      <c r="J22">
        <f t="shared" si="5"/>
        <v>4.5193380978679247</v>
      </c>
      <c r="K22">
        <f t="shared" si="6"/>
        <v>3.3608461917859929</v>
      </c>
    </row>
    <row r="23" spans="1:11" x14ac:dyDescent="0.25">
      <c r="A23" t="s">
        <v>21</v>
      </c>
      <c r="B23">
        <v>0.61559888504547799</v>
      </c>
      <c r="C23">
        <v>0.20008680641600099</v>
      </c>
      <c r="D23">
        <v>0.60068362841715806</v>
      </c>
      <c r="E23">
        <f t="shared" si="0"/>
        <v>0.47212310662621232</v>
      </c>
      <c r="G23" t="str">
        <f t="shared" si="2"/>
        <v>P1040823</v>
      </c>
      <c r="H23">
        <f t="shared" si="3"/>
        <v>35.271217986065018</v>
      </c>
      <c r="I23">
        <f t="shared" si="4"/>
        <v>11.464129543887978</v>
      </c>
      <c r="J23">
        <f t="shared" si="5"/>
        <v>34.416636730907761</v>
      </c>
      <c r="K23">
        <f t="shared" si="6"/>
        <v>27.050661420286918</v>
      </c>
    </row>
    <row r="24" spans="1:11" x14ac:dyDescent="0.25">
      <c r="A24" t="s">
        <v>22</v>
      </c>
      <c r="B24">
        <v>0.12621343014479899</v>
      </c>
      <c r="C24">
        <v>9.1855048421483398E-2</v>
      </c>
      <c r="D24">
        <v>0.15608016346148901</v>
      </c>
      <c r="E24">
        <f t="shared" si="0"/>
        <v>0.12471621400925714</v>
      </c>
      <c r="G24" t="str">
        <f t="shared" si="2"/>
        <v>P1040825</v>
      </c>
      <c r="H24">
        <f t="shared" si="3"/>
        <v>7.2314968651662213</v>
      </c>
      <c r="I24">
        <f t="shared" si="4"/>
        <v>5.2629066015208137</v>
      </c>
      <c r="J24">
        <f t="shared" si="5"/>
        <v>8.9427346320553216</v>
      </c>
      <c r="K24">
        <f t="shared" si="6"/>
        <v>7.1457126995807858</v>
      </c>
    </row>
    <row r="25" spans="1:11" x14ac:dyDescent="0.25">
      <c r="A25" t="s">
        <v>23</v>
      </c>
      <c r="B25">
        <v>4.0583456342337003E-2</v>
      </c>
      <c r="C25">
        <v>9.3526978512517803E-2</v>
      </c>
      <c r="D25">
        <v>8.8969693113070999E-2</v>
      </c>
      <c r="E25">
        <f t="shared" si="0"/>
        <v>7.4360042655975275E-2</v>
      </c>
      <c r="G25" t="str">
        <f t="shared" si="2"/>
        <v>P1040854</v>
      </c>
      <c r="H25">
        <f t="shared" si="3"/>
        <v>2.3252607664693432</v>
      </c>
      <c r="I25">
        <f t="shared" si="4"/>
        <v>5.3587011393780077</v>
      </c>
      <c r="J25">
        <f t="shared" si="5"/>
        <v>5.0975879199531144</v>
      </c>
      <c r="K25">
        <f t="shared" si="6"/>
        <v>4.260516608600156</v>
      </c>
    </row>
    <row r="26" spans="1:11" x14ac:dyDescent="0.25">
      <c r="A26" t="s">
        <v>24</v>
      </c>
      <c r="B26">
        <v>3.0082006759730998E-2</v>
      </c>
      <c r="C26">
        <v>6.6779006376605707E-2</v>
      </c>
      <c r="D26">
        <v>7.0493720169324106E-2</v>
      </c>
      <c r="E26">
        <f t="shared" si="0"/>
        <v>5.5784911101886936E-2</v>
      </c>
      <c r="G26" t="str">
        <f t="shared" si="2"/>
        <v>P1040855</v>
      </c>
      <c r="H26">
        <f t="shared" si="3"/>
        <v>1.7235720266165993</v>
      </c>
      <c r="I26">
        <f t="shared" si="4"/>
        <v>3.826155225456719</v>
      </c>
      <c r="J26">
        <f t="shared" si="5"/>
        <v>4.0389926478785183</v>
      </c>
      <c r="K26">
        <f t="shared" si="6"/>
        <v>3.1962399666506123</v>
      </c>
    </row>
    <row r="27" spans="1:11" x14ac:dyDescent="0.25">
      <c r="A27" t="s">
        <v>25</v>
      </c>
      <c r="B27">
        <v>7.7253112427583606E-2</v>
      </c>
      <c r="C27">
        <v>0.30196094259784101</v>
      </c>
      <c r="D27">
        <v>0.29191796211861498</v>
      </c>
      <c r="E27">
        <f t="shared" si="0"/>
        <v>0.22371067238134654</v>
      </c>
      <c r="G27" t="str">
        <f t="shared" si="2"/>
        <v>P1040856</v>
      </c>
      <c r="H27">
        <f t="shared" si="3"/>
        <v>4.4262772963501904</v>
      </c>
      <c r="I27">
        <f t="shared" si="4"/>
        <v>17.301087588648407</v>
      </c>
      <c r="J27">
        <f t="shared" si="5"/>
        <v>16.725667193456481</v>
      </c>
      <c r="K27">
        <f t="shared" si="6"/>
        <v>12.817677359485026</v>
      </c>
    </row>
    <row r="28" spans="1:11" x14ac:dyDescent="0.25">
      <c r="A28" t="s">
        <v>26</v>
      </c>
      <c r="B28">
        <v>0.175035288820028</v>
      </c>
      <c r="C28">
        <v>8.7620683330971602E-2</v>
      </c>
      <c r="D28">
        <v>0.18549753299198199</v>
      </c>
      <c r="E28">
        <f t="shared" si="0"/>
        <v>0.14938450171432718</v>
      </c>
      <c r="G28" t="str">
        <f t="shared" si="2"/>
        <v>P1040870</v>
      </c>
      <c r="H28">
        <f t="shared" si="3"/>
        <v>10.028783315241007</v>
      </c>
      <c r="I28">
        <f t="shared" si="4"/>
        <v>5.0202953529169569</v>
      </c>
      <c r="J28">
        <f t="shared" si="5"/>
        <v>10.628225750529314</v>
      </c>
      <c r="K28">
        <f t="shared" si="6"/>
        <v>8.5591014728957582</v>
      </c>
    </row>
    <row r="29" spans="1:11" x14ac:dyDescent="0.25">
      <c r="A29" t="s">
        <v>27</v>
      </c>
      <c r="B29">
        <v>0.16819822606655599</v>
      </c>
      <c r="C29">
        <v>0.26737186595878798</v>
      </c>
      <c r="D29">
        <v>0.20756249457879999</v>
      </c>
      <c r="E29">
        <f t="shared" si="0"/>
        <v>0.21437752886804798</v>
      </c>
      <c r="G29" t="str">
        <f t="shared" si="2"/>
        <v>P1080005</v>
      </c>
      <c r="H29">
        <f t="shared" si="3"/>
        <v>9.6370484752009684</v>
      </c>
      <c r="I29">
        <f t="shared" si="4"/>
        <v>15.319279479976117</v>
      </c>
      <c r="J29">
        <f t="shared" si="5"/>
        <v>11.89245492457227</v>
      </c>
      <c r="K29">
        <f t="shared" si="6"/>
        <v>12.282927626583117</v>
      </c>
    </row>
    <row r="30" spans="1:11" x14ac:dyDescent="0.25">
      <c r="A30" t="s">
        <v>28</v>
      </c>
      <c r="B30">
        <v>0.25617902336799397</v>
      </c>
      <c r="C30">
        <v>0.34703512730541403</v>
      </c>
      <c r="D30">
        <v>0.233515143905453</v>
      </c>
      <c r="E30">
        <f t="shared" si="0"/>
        <v>0.27890976485962032</v>
      </c>
      <c r="G30" t="str">
        <f t="shared" si="2"/>
        <v>P1080008</v>
      </c>
      <c r="H30">
        <f t="shared" si="3"/>
        <v>14.677976838769347</v>
      </c>
      <c r="I30">
        <f t="shared" si="4"/>
        <v>19.883648137385457</v>
      </c>
      <c r="J30">
        <f t="shared" si="5"/>
        <v>13.379432198172525</v>
      </c>
      <c r="K30">
        <f t="shared" si="6"/>
        <v>15.980352391442443</v>
      </c>
    </row>
    <row r="31" spans="1:11" x14ac:dyDescent="0.25">
      <c r="A31" t="s">
        <v>29</v>
      </c>
      <c r="B31">
        <v>0.27420464056208199</v>
      </c>
      <c r="C31">
        <v>0.46780167059264799</v>
      </c>
      <c r="D31">
        <v>0.37815204027779797</v>
      </c>
      <c r="E31">
        <f t="shared" si="0"/>
        <v>0.37338611714417597</v>
      </c>
      <c r="G31" t="str">
        <f t="shared" si="2"/>
        <v>P1080011</v>
      </c>
      <c r="H31">
        <f t="shared" si="3"/>
        <v>15.71076862710904</v>
      </c>
      <c r="I31">
        <f t="shared" si="4"/>
        <v>26.803061374127925</v>
      </c>
      <c r="J31">
        <f t="shared" si="5"/>
        <v>21.666515922178938</v>
      </c>
      <c r="K31">
        <f t="shared" si="6"/>
        <v>21.393448641138633</v>
      </c>
    </row>
    <row r="32" spans="1:11" x14ac:dyDescent="0.25">
      <c r="A32" t="s">
        <v>30</v>
      </c>
      <c r="B32">
        <v>0.29159614975891102</v>
      </c>
      <c r="C32">
        <v>0.29133131747289198</v>
      </c>
      <c r="D32">
        <v>3.4580700295362102E-2</v>
      </c>
      <c r="E32">
        <f t="shared" si="0"/>
        <v>0.20583605584238837</v>
      </c>
      <c r="G32" t="str">
        <f t="shared" si="2"/>
        <v>P1080015</v>
      </c>
      <c r="H32">
        <f t="shared" si="3"/>
        <v>16.707228703450298</v>
      </c>
      <c r="I32">
        <f t="shared" si="4"/>
        <v>16.692054931182607</v>
      </c>
      <c r="J32">
        <f t="shared" si="5"/>
        <v>1.9813281795310478</v>
      </c>
      <c r="K32">
        <f t="shared" si="6"/>
        <v>11.793537271387985</v>
      </c>
    </row>
    <row r="33" spans="1:11" x14ac:dyDescent="0.25">
      <c r="A33" t="s">
        <v>31</v>
      </c>
      <c r="B33">
        <v>0.167131313163075</v>
      </c>
      <c r="C33">
        <v>0.31656823120362299</v>
      </c>
      <c r="D33">
        <v>0.27034538822387</v>
      </c>
      <c r="E33">
        <f t="shared" si="0"/>
        <v>0.25134831086352266</v>
      </c>
      <c r="G33" t="str">
        <f t="shared" si="2"/>
        <v>P1080018</v>
      </c>
      <c r="H33">
        <f t="shared" si="3"/>
        <v>9.5759188687234591</v>
      </c>
      <c r="I33">
        <f t="shared" si="4"/>
        <v>18.13802357588925</v>
      </c>
      <c r="J33">
        <f t="shared" si="5"/>
        <v>15.489649756053497</v>
      </c>
      <c r="K33">
        <f t="shared" si="6"/>
        <v>14.401197400222069</v>
      </c>
    </row>
    <row r="34" spans="1:11" x14ac:dyDescent="0.25">
      <c r="A34" t="s">
        <v>32</v>
      </c>
      <c r="B34">
        <v>9.5266877484380896E-2</v>
      </c>
      <c r="C34">
        <v>0.21538556760368799</v>
      </c>
      <c r="D34">
        <v>0.19455494375698401</v>
      </c>
      <c r="E34">
        <f t="shared" ref="E34:E58" si="7">SUM(B34:D34) / 3</f>
        <v>0.16840246294835096</v>
      </c>
      <c r="G34" t="str">
        <f t="shared" si="2"/>
        <v>P1080020</v>
      </c>
      <c r="H34">
        <f t="shared" si="3"/>
        <v>5.4583900072449145</v>
      </c>
      <c r="I34">
        <f t="shared" si="4"/>
        <v>12.340683991720994</v>
      </c>
      <c r="J34">
        <f t="shared" si="5"/>
        <v>11.147177160680288</v>
      </c>
      <c r="K34">
        <f t="shared" si="6"/>
        <v>9.6487503865487323</v>
      </c>
    </row>
    <row r="35" spans="1:11" x14ac:dyDescent="0.25">
      <c r="A35" t="s">
        <v>33</v>
      </c>
      <c r="B35">
        <v>7.5709840070607506E-2</v>
      </c>
      <c r="C35">
        <v>0.15839073659813999</v>
      </c>
      <c r="D35">
        <v>0.13999091983613099</v>
      </c>
      <c r="E35">
        <f t="shared" si="7"/>
        <v>0.12469716550162617</v>
      </c>
      <c r="G35" t="str">
        <f t="shared" si="2"/>
        <v>P1080021</v>
      </c>
      <c r="H35">
        <f t="shared" si="3"/>
        <v>4.3378543036562531</v>
      </c>
      <c r="I35">
        <f t="shared" si="4"/>
        <v>9.0751207210417277</v>
      </c>
      <c r="J35">
        <f t="shared" si="5"/>
        <v>8.020888876764543</v>
      </c>
      <c r="K35">
        <f t="shared" si="6"/>
        <v>7.1446213004875085</v>
      </c>
    </row>
    <row r="36" spans="1:11" x14ac:dyDescent="0.25">
      <c r="A36" t="s">
        <v>34</v>
      </c>
      <c r="B36">
        <v>0.32078505465655399</v>
      </c>
      <c r="C36">
        <v>0.33455041684435999</v>
      </c>
      <c r="D36">
        <v>0.108127159858925</v>
      </c>
      <c r="E36">
        <f t="shared" si="7"/>
        <v>0.25448754378661298</v>
      </c>
      <c r="G36" t="str">
        <f t="shared" si="2"/>
        <v>P1080023</v>
      </c>
      <c r="H36">
        <f t="shared" si="3"/>
        <v>18.37962976269398</v>
      </c>
      <c r="I36">
        <f t="shared" si="4"/>
        <v>19.168326919524233</v>
      </c>
      <c r="J36">
        <f t="shared" si="5"/>
        <v>6.1952299106527722</v>
      </c>
      <c r="K36">
        <f t="shared" si="6"/>
        <v>14.581062197623661</v>
      </c>
    </row>
    <row r="37" spans="1:11" x14ac:dyDescent="0.25">
      <c r="A37" t="s">
        <v>35</v>
      </c>
      <c r="B37">
        <v>8.7191311790792106E-2</v>
      </c>
      <c r="C37">
        <v>0.110418900996724</v>
      </c>
      <c r="D37">
        <v>6.8768314811834597E-2</v>
      </c>
      <c r="E37">
        <f t="shared" si="7"/>
        <v>8.8792842533116909E-2</v>
      </c>
      <c r="G37" t="str">
        <f t="shared" si="2"/>
        <v>P1080025</v>
      </c>
      <c r="H37">
        <f t="shared" si="3"/>
        <v>4.9956941758216393</v>
      </c>
      <c r="I37">
        <f t="shared" si="4"/>
        <v>6.3265370055851644</v>
      </c>
      <c r="J37">
        <f t="shared" si="5"/>
        <v>3.9401342029451083</v>
      </c>
      <c r="K37">
        <f t="shared" si="6"/>
        <v>5.0874551281173046</v>
      </c>
    </row>
    <row r="38" spans="1:11" x14ac:dyDescent="0.25">
      <c r="A38" t="s">
        <v>36</v>
      </c>
      <c r="B38">
        <v>8.8041174508344394E-2</v>
      </c>
      <c r="C38">
        <v>0.207943627654575</v>
      </c>
      <c r="D38">
        <v>0.18893162605986799</v>
      </c>
      <c r="E38">
        <f t="shared" si="7"/>
        <v>0.16163880940759578</v>
      </c>
      <c r="G38" t="str">
        <f t="shared" si="2"/>
        <v>P1080031</v>
      </c>
      <c r="H38">
        <f t="shared" si="3"/>
        <v>5.0443877227029041</v>
      </c>
      <c r="I38">
        <f t="shared" si="4"/>
        <v>11.914292241247017</v>
      </c>
      <c r="J38">
        <f t="shared" si="5"/>
        <v>10.824984789774314</v>
      </c>
      <c r="K38">
        <f t="shared" si="6"/>
        <v>9.261221584574745</v>
      </c>
    </row>
    <row r="39" spans="1:11" x14ac:dyDescent="0.25">
      <c r="A39" t="s">
        <v>37</v>
      </c>
      <c r="B39">
        <v>0.214882714471054</v>
      </c>
      <c r="C39">
        <v>0.28337538305940801</v>
      </c>
      <c r="D39">
        <v>0.184359307759838</v>
      </c>
      <c r="E39">
        <f t="shared" si="7"/>
        <v>0.22753913509676668</v>
      </c>
      <c r="G39" t="str">
        <f t="shared" si="2"/>
        <v>P1080045</v>
      </c>
      <c r="H39">
        <f t="shared" si="3"/>
        <v>12.311872629506134</v>
      </c>
      <c r="I39">
        <f t="shared" si="4"/>
        <v>16.236213467207087</v>
      </c>
      <c r="J39">
        <f t="shared" si="5"/>
        <v>10.563010248592166</v>
      </c>
      <c r="K39">
        <f t="shared" si="6"/>
        <v>13.037032115101795</v>
      </c>
    </row>
    <row r="40" spans="1:11" x14ac:dyDescent="0.25">
      <c r="A40" t="s">
        <v>38</v>
      </c>
      <c r="B40">
        <v>0.319790218329562</v>
      </c>
      <c r="C40">
        <v>0.36564931715135601</v>
      </c>
      <c r="D40">
        <v>0.17628096565323001</v>
      </c>
      <c r="E40">
        <f t="shared" si="7"/>
        <v>0.287240167044716</v>
      </c>
      <c r="G40" t="str">
        <f t="shared" si="2"/>
        <v>P1080049</v>
      </c>
      <c r="H40">
        <f t="shared" si="3"/>
        <v>18.322629839851043</v>
      </c>
      <c r="I40">
        <f t="shared" si="4"/>
        <v>20.950162654613205</v>
      </c>
      <c r="J40">
        <f t="shared" si="5"/>
        <v>10.100155340420704</v>
      </c>
      <c r="K40">
        <f t="shared" si="6"/>
        <v>16.457649278294983</v>
      </c>
    </row>
    <row r="41" spans="1:11" x14ac:dyDescent="0.25">
      <c r="A41" t="s">
        <v>39</v>
      </c>
      <c r="B41">
        <v>0.258110132106037</v>
      </c>
      <c r="C41">
        <v>0.27595097695689502</v>
      </c>
      <c r="D41">
        <v>0.109796555689871</v>
      </c>
      <c r="E41">
        <f t="shared" si="7"/>
        <v>0.21461922158426769</v>
      </c>
      <c r="G41" t="str">
        <f t="shared" si="2"/>
        <v>P1080053</v>
      </c>
      <c r="H41">
        <f t="shared" si="3"/>
        <v>14.788621219240047</v>
      </c>
      <c r="I41">
        <f t="shared" si="4"/>
        <v>15.810826332141918</v>
      </c>
      <c r="J41">
        <f t="shared" si="5"/>
        <v>6.2908792461027128</v>
      </c>
      <c r="K41">
        <f t="shared" si="6"/>
        <v>12.29677559916156</v>
      </c>
    </row>
    <row r="42" spans="1:11" x14ac:dyDescent="0.25">
      <c r="A42" t="s">
        <v>40</v>
      </c>
      <c r="B42">
        <v>0.12155871504374</v>
      </c>
      <c r="C42">
        <v>0.176161646036017</v>
      </c>
      <c r="D42">
        <v>0.127361747547523</v>
      </c>
      <c r="E42">
        <f t="shared" si="7"/>
        <v>0.14169403620909332</v>
      </c>
      <c r="G42" t="str">
        <f t="shared" si="2"/>
        <v>P1080055</v>
      </c>
      <c r="H42">
        <f t="shared" si="3"/>
        <v>6.9648013350397298</v>
      </c>
      <c r="I42">
        <f t="shared" si="4"/>
        <v>10.093318829941282</v>
      </c>
      <c r="J42">
        <f t="shared" si="5"/>
        <v>7.297290605883731</v>
      </c>
      <c r="K42">
        <f t="shared" si="6"/>
        <v>8.1184702569549145</v>
      </c>
    </row>
    <row r="43" spans="1:11" x14ac:dyDescent="0.25">
      <c r="A43" t="s">
        <v>41</v>
      </c>
      <c r="B43">
        <v>0.50456430143220399</v>
      </c>
      <c r="C43">
        <v>0.169445604839324</v>
      </c>
      <c r="D43">
        <v>0.47980279009076598</v>
      </c>
      <c r="E43">
        <f t="shared" si="7"/>
        <v>0.38460423212076461</v>
      </c>
      <c r="G43" t="str">
        <f t="shared" si="2"/>
        <v>P1080056</v>
      </c>
      <c r="H43">
        <f t="shared" si="3"/>
        <v>28.909404965031968</v>
      </c>
      <c r="I43">
        <f t="shared" si="4"/>
        <v>9.708518014334782</v>
      </c>
      <c r="J43">
        <f t="shared" si="5"/>
        <v>27.490674870802248</v>
      </c>
      <c r="K43">
        <f t="shared" si="6"/>
        <v>22.036199283389664</v>
      </c>
    </row>
    <row r="44" spans="1:11" x14ac:dyDescent="0.25">
      <c r="A44" t="s">
        <v>42</v>
      </c>
      <c r="B44">
        <v>0.165511964699155</v>
      </c>
      <c r="C44">
        <v>0.18654840809932799</v>
      </c>
      <c r="D44">
        <v>9.8985878863429605E-2</v>
      </c>
      <c r="E44">
        <f t="shared" si="7"/>
        <v>0.15034875055397087</v>
      </c>
      <c r="G44" t="str">
        <f t="shared" si="2"/>
        <v>P1080057</v>
      </c>
      <c r="H44">
        <f t="shared" si="3"/>
        <v>9.4831370361798495</v>
      </c>
      <c r="I44">
        <f t="shared" si="4"/>
        <v>10.688436458975596</v>
      </c>
      <c r="J44">
        <f t="shared" si="5"/>
        <v>5.6714730902677388</v>
      </c>
      <c r="K44">
        <f t="shared" si="6"/>
        <v>8.6143488618077289</v>
      </c>
    </row>
    <row r="45" spans="1:11" x14ac:dyDescent="0.25">
      <c r="A45" t="s">
        <v>43</v>
      </c>
      <c r="B45">
        <v>9.8560076810135705E-2</v>
      </c>
      <c r="C45">
        <v>0.26286133372432902</v>
      </c>
      <c r="D45">
        <v>0.24356413354249201</v>
      </c>
      <c r="E45">
        <f t="shared" si="7"/>
        <v>0.20166184802565223</v>
      </c>
      <c r="G45" t="str">
        <f t="shared" si="2"/>
        <v>P1080074</v>
      </c>
      <c r="H45">
        <f t="shared" si="3"/>
        <v>5.6470764297059937</v>
      </c>
      <c r="I45">
        <f t="shared" si="4"/>
        <v>15.060845019583907</v>
      </c>
      <c r="J45">
        <f t="shared" si="5"/>
        <v>13.95519689274556</v>
      </c>
      <c r="K45">
        <f t="shared" si="6"/>
        <v>11.554372780678486</v>
      </c>
    </row>
    <row r="46" spans="1:11" x14ac:dyDescent="0.25">
      <c r="A46" t="s">
        <v>44</v>
      </c>
      <c r="B46">
        <v>0.107348842734351</v>
      </c>
      <c r="C46">
        <v>0.12727564622609699</v>
      </c>
      <c r="D46">
        <v>6.8330619833880904E-2</v>
      </c>
      <c r="E46">
        <f t="shared" si="7"/>
        <v>0.1009850362647763</v>
      </c>
      <c r="G46" t="str">
        <f t="shared" si="2"/>
        <v>P1080077</v>
      </c>
      <c r="H46">
        <f t="shared" si="3"/>
        <v>6.1506356242919242</v>
      </c>
      <c r="I46">
        <f t="shared" si="4"/>
        <v>7.2923573635555217</v>
      </c>
      <c r="J46">
        <f t="shared" si="5"/>
        <v>3.9150561279942901</v>
      </c>
      <c r="K46">
        <f t="shared" si="6"/>
        <v>5.7860163719472455</v>
      </c>
    </row>
    <row r="47" spans="1:11" x14ac:dyDescent="0.25">
      <c r="A47" t="s">
        <v>45</v>
      </c>
      <c r="B47">
        <v>2.39269954357046E-2</v>
      </c>
      <c r="C47">
        <v>2.46483419890372E-2</v>
      </c>
      <c r="D47">
        <v>2.0721057928858901E-2</v>
      </c>
      <c r="E47">
        <f t="shared" si="7"/>
        <v>2.3098798451200234E-2</v>
      </c>
      <c r="G47" t="str">
        <f t="shared" si="2"/>
        <v>P1080079</v>
      </c>
      <c r="H47">
        <f t="shared" si="3"/>
        <v>1.3709158548946578</v>
      </c>
      <c r="I47">
        <f t="shared" si="4"/>
        <v>1.4122459679669244</v>
      </c>
      <c r="J47">
        <f t="shared" si="5"/>
        <v>1.1872291663697059</v>
      </c>
      <c r="K47">
        <f t="shared" si="6"/>
        <v>1.323463663077096</v>
      </c>
    </row>
    <row r="48" spans="1:11" x14ac:dyDescent="0.25">
      <c r="A48" t="s">
        <v>46</v>
      </c>
      <c r="B48">
        <v>0.60159841243019796</v>
      </c>
      <c r="C48">
        <v>6.2298860167010202E-2</v>
      </c>
      <c r="D48">
        <v>0.60164343165351997</v>
      </c>
      <c r="E48">
        <f t="shared" si="7"/>
        <v>0.42184690141690934</v>
      </c>
      <c r="G48" t="str">
        <f t="shared" si="2"/>
        <v>P1080084</v>
      </c>
      <c r="H48">
        <f t="shared" si="3"/>
        <v>34.469049994020985</v>
      </c>
      <c r="I48">
        <f t="shared" si="4"/>
        <v>3.5694617560453636</v>
      </c>
      <c r="J48">
        <f t="shared" si="5"/>
        <v>34.471629405514292</v>
      </c>
      <c r="K48">
        <f t="shared" si="6"/>
        <v>24.170047051860212</v>
      </c>
    </row>
    <row r="49" spans="1:11" x14ac:dyDescent="0.25">
      <c r="A49" t="s">
        <v>47</v>
      </c>
      <c r="B49">
        <v>3.66924593685636E-2</v>
      </c>
      <c r="C49">
        <v>5.76146126172314E-2</v>
      </c>
      <c r="D49">
        <v>5.9233054651864403E-2</v>
      </c>
      <c r="E49">
        <f t="shared" si="7"/>
        <v>5.118004221255313E-2</v>
      </c>
      <c r="G49" t="str">
        <f t="shared" si="2"/>
        <v>P1080091</v>
      </c>
      <c r="H49">
        <f t="shared" si="3"/>
        <v>2.1023230617739519</v>
      </c>
      <c r="I49">
        <f t="shared" si="4"/>
        <v>3.3010741412485411</v>
      </c>
      <c r="J49">
        <f t="shared" si="5"/>
        <v>3.3938040392195781</v>
      </c>
      <c r="K49">
        <f t="shared" si="6"/>
        <v>2.9324004140806901</v>
      </c>
    </row>
    <row r="50" spans="1:11" x14ac:dyDescent="0.25">
      <c r="A50" t="s">
        <v>48</v>
      </c>
      <c r="B50">
        <v>5.9514295458887402E-2</v>
      </c>
      <c r="C50">
        <v>0.16218629449737401</v>
      </c>
      <c r="D50">
        <v>0.151039451347665</v>
      </c>
      <c r="E50">
        <f t="shared" si="7"/>
        <v>0.12424668043464214</v>
      </c>
      <c r="G50" t="str">
        <f t="shared" si="2"/>
        <v>P1080093</v>
      </c>
      <c r="H50">
        <f t="shared" si="3"/>
        <v>3.409917950488849</v>
      </c>
      <c r="I50">
        <f t="shared" si="4"/>
        <v>9.2925901695653774</v>
      </c>
      <c r="J50">
        <f t="shared" si="5"/>
        <v>8.6539231021927385</v>
      </c>
      <c r="K50">
        <f t="shared" si="6"/>
        <v>7.1188104074156557</v>
      </c>
    </row>
    <row r="51" spans="1:11" x14ac:dyDescent="0.25">
      <c r="A51" t="s">
        <v>49</v>
      </c>
      <c r="B51">
        <v>4.7488878854939097E-2</v>
      </c>
      <c r="C51">
        <v>0.104501879711214</v>
      </c>
      <c r="D51">
        <v>9.30709997573963E-2</v>
      </c>
      <c r="E51">
        <f t="shared" si="7"/>
        <v>8.1687252774516467E-2</v>
      </c>
      <c r="G51" t="str">
        <f t="shared" si="2"/>
        <v>P1080096</v>
      </c>
      <c r="H51">
        <f t="shared" si="3"/>
        <v>2.7209123321960678</v>
      </c>
      <c r="I51">
        <f t="shared" si="4"/>
        <v>5.9875166586363679</v>
      </c>
      <c r="J51">
        <f t="shared" si="5"/>
        <v>5.3325754811619168</v>
      </c>
      <c r="K51">
        <f t="shared" si="6"/>
        <v>4.680334823998118</v>
      </c>
    </row>
    <row r="52" spans="1:11" x14ac:dyDescent="0.25">
      <c r="A52" t="s">
        <v>50</v>
      </c>
      <c r="B52">
        <v>0.15290151341855299</v>
      </c>
      <c r="C52">
        <v>0.24298595276132601</v>
      </c>
      <c r="D52">
        <v>0.188616467666125</v>
      </c>
      <c r="E52">
        <f t="shared" si="7"/>
        <v>0.1948346446153347</v>
      </c>
      <c r="G52" t="str">
        <f t="shared" si="2"/>
        <v>P1080100</v>
      </c>
      <c r="H52">
        <f t="shared" si="3"/>
        <v>8.7606114000460096</v>
      </c>
      <c r="I52">
        <f t="shared" si="4"/>
        <v>13.922069574189171</v>
      </c>
      <c r="J52">
        <f t="shared" si="5"/>
        <v>10.806927543934719</v>
      </c>
      <c r="K52">
        <f t="shared" si="6"/>
        <v>11.163202839389969</v>
      </c>
    </row>
    <row r="53" spans="1:11" x14ac:dyDescent="0.25">
      <c r="A53" t="s">
        <v>51</v>
      </c>
      <c r="B53">
        <v>0.228786904505591</v>
      </c>
      <c r="C53">
        <v>0.321287544273403</v>
      </c>
      <c r="D53">
        <v>0.225068956141243</v>
      </c>
      <c r="E53">
        <f t="shared" si="7"/>
        <v>0.25838113497341236</v>
      </c>
      <c r="G53" t="str">
        <f t="shared" si="2"/>
        <v>P1080104</v>
      </c>
      <c r="H53">
        <f t="shared" si="3"/>
        <v>13.108524036032962</v>
      </c>
      <c r="I53">
        <f t="shared" si="4"/>
        <v>18.408420296988574</v>
      </c>
      <c r="J53">
        <f t="shared" si="5"/>
        <v>12.895501286308255</v>
      </c>
      <c r="K53">
        <f t="shared" si="6"/>
        <v>14.804148539776598</v>
      </c>
    </row>
    <row r="54" spans="1:11" x14ac:dyDescent="0.25">
      <c r="A54" t="s">
        <v>52</v>
      </c>
      <c r="B54">
        <v>0.123909383225261</v>
      </c>
      <c r="C54">
        <v>0.29203437299271401</v>
      </c>
      <c r="D54">
        <v>0.26439120745510603</v>
      </c>
      <c r="E54">
        <f t="shared" si="7"/>
        <v>0.22677832122436037</v>
      </c>
      <c r="G54" t="str">
        <f t="shared" si="2"/>
        <v>P1080106</v>
      </c>
      <c r="H54">
        <f t="shared" si="3"/>
        <v>7.0994847008765758</v>
      </c>
      <c r="I54">
        <f t="shared" si="4"/>
        <v>16.732337045231784</v>
      </c>
      <c r="J54">
        <f t="shared" si="5"/>
        <v>15.148500327545362</v>
      </c>
      <c r="K54">
        <f t="shared" si="6"/>
        <v>12.993440691217909</v>
      </c>
    </row>
    <row r="55" spans="1:11" x14ac:dyDescent="0.25">
      <c r="A55" t="s">
        <v>53</v>
      </c>
      <c r="B55">
        <v>0.32130013957834302</v>
      </c>
      <c r="C55">
        <v>0.25325499106434302</v>
      </c>
      <c r="D55">
        <v>0.33475798981312199</v>
      </c>
      <c r="E55">
        <f t="shared" si="7"/>
        <v>0.30310437348526936</v>
      </c>
      <c r="G55" t="str">
        <f t="shared" si="2"/>
        <v>P1080111</v>
      </c>
      <c r="H55">
        <f t="shared" si="3"/>
        <v>18.409141954803317</v>
      </c>
      <c r="I55">
        <f t="shared" si="4"/>
        <v>14.510442128610231</v>
      </c>
      <c r="J55">
        <f t="shared" si="5"/>
        <v>19.180219974575294</v>
      </c>
      <c r="K55">
        <f t="shared" si="6"/>
        <v>17.366601352662951</v>
      </c>
    </row>
    <row r="56" spans="1:11" x14ac:dyDescent="0.25">
      <c r="A56" t="s">
        <v>54</v>
      </c>
      <c r="B56">
        <v>0.242914462611554</v>
      </c>
      <c r="C56">
        <v>0.293884336426813</v>
      </c>
      <c r="D56">
        <v>0.170015739317874</v>
      </c>
      <c r="E56">
        <f t="shared" si="7"/>
        <v>0.23560484611874699</v>
      </c>
      <c r="G56" t="str">
        <f t="shared" si="2"/>
        <v>P1080113</v>
      </c>
      <c r="H56">
        <f t="shared" si="3"/>
        <v>13.917973490330478</v>
      </c>
      <c r="I56">
        <f t="shared" si="4"/>
        <v>16.838332142259183</v>
      </c>
      <c r="J56">
        <f t="shared" si="5"/>
        <v>9.7411843137105905</v>
      </c>
      <c r="K56">
        <f t="shared" si="6"/>
        <v>13.499163315433417</v>
      </c>
    </row>
    <row r="57" spans="1:11" x14ac:dyDescent="0.25">
      <c r="A57" t="s">
        <v>55</v>
      </c>
      <c r="B57">
        <v>4.6248129902809E-2</v>
      </c>
      <c r="C57">
        <v>0.11057809641814099</v>
      </c>
      <c r="D57">
        <v>0.104229179761008</v>
      </c>
      <c r="E57">
        <f t="shared" si="7"/>
        <v>8.7018468693985995E-2</v>
      </c>
      <c r="G57" t="str">
        <f t="shared" si="2"/>
        <v>P1080116</v>
      </c>
      <c r="H57">
        <f t="shared" si="3"/>
        <v>2.6498226538037337</v>
      </c>
      <c r="I57">
        <f t="shared" si="4"/>
        <v>6.3356582313501644</v>
      </c>
      <c r="J57">
        <f t="shared" si="5"/>
        <v>5.9718921024161364</v>
      </c>
      <c r="K57">
        <f t="shared" si="6"/>
        <v>4.9857909958566786</v>
      </c>
    </row>
    <row r="58" spans="1:11" x14ac:dyDescent="0.25">
      <c r="A58" t="s">
        <v>56</v>
      </c>
      <c r="B58">
        <v>0.23128286703943601</v>
      </c>
      <c r="C58">
        <v>0.30534264327565902</v>
      </c>
      <c r="D58">
        <v>0.209546718062712</v>
      </c>
      <c r="E58">
        <f t="shared" si="7"/>
        <v>0.24872407612593564</v>
      </c>
      <c r="G58" t="str">
        <f t="shared" si="2"/>
        <v>P1080119</v>
      </c>
      <c r="H58">
        <f t="shared" si="3"/>
        <v>13.25153215504506</v>
      </c>
      <c r="I58">
        <f t="shared" si="4"/>
        <v>17.49484476506391</v>
      </c>
      <c r="J58">
        <f t="shared" si="5"/>
        <v>12.006142555811172</v>
      </c>
      <c r="K58">
        <f t="shared" si="6"/>
        <v>14.250839825306711</v>
      </c>
    </row>
    <row r="59" spans="1:11" x14ac:dyDescent="0.25">
      <c r="A59" t="s">
        <v>57</v>
      </c>
      <c r="B59">
        <v>0.20943521901335899</v>
      </c>
      <c r="C59">
        <v>0.21269189666847199</v>
      </c>
      <c r="D59">
        <v>0.20904118039782099</v>
      </c>
      <c r="E59">
        <f t="shared" ref="E59:E60" si="8">SUM(B59:D59) / 3</f>
        <v>0.21038943202655067</v>
      </c>
    </row>
    <row r="60" spans="1:11" x14ac:dyDescent="0.25">
      <c r="A60" t="s">
        <v>58</v>
      </c>
      <c r="B60">
        <v>2.5837621648165401E-2</v>
      </c>
      <c r="C60">
        <v>1.8447248352221401E-2</v>
      </c>
      <c r="D60">
        <v>2.3780948141120899E-2</v>
      </c>
      <c r="E60">
        <f t="shared" si="8"/>
        <v>2.2688606047169237E-2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58"/>
  <sheetViews>
    <sheetView topLeftCell="A2" zoomScale="70" zoomScaleNormal="70" workbookViewId="0">
      <selection activeCell="O21" sqref="O21"/>
    </sheetView>
  </sheetViews>
  <sheetFormatPr defaultRowHeight="15" x14ac:dyDescent="0.25"/>
  <sheetData>
    <row r="1" spans="1:5" x14ac:dyDescent="0.25">
      <c r="B1">
        <v>1</v>
      </c>
      <c r="C1">
        <v>2</v>
      </c>
      <c r="D1">
        <v>3</v>
      </c>
    </row>
    <row r="2" spans="1:5" x14ac:dyDescent="0.25">
      <c r="A2" t="s">
        <v>7</v>
      </c>
      <c r="B2">
        <v>1.9565232164372101E-2</v>
      </c>
      <c r="C2">
        <v>2.0504633680462798E-2</v>
      </c>
      <c r="D2">
        <v>6.8800076479676999E-3</v>
      </c>
      <c r="E2">
        <f t="shared" ref="E2:E33" si="0">SUM(B2:D2) / 3</f>
        <v>1.5649957830934199E-2</v>
      </c>
    </row>
    <row r="3" spans="1:5" x14ac:dyDescent="0.25">
      <c r="A3" t="s">
        <v>45</v>
      </c>
      <c r="B3">
        <v>2.39269954357046E-2</v>
      </c>
      <c r="C3">
        <v>2.46483419890372E-2</v>
      </c>
      <c r="D3">
        <v>2.0721057928858901E-2</v>
      </c>
      <c r="E3">
        <f t="shared" si="0"/>
        <v>2.3098798451200234E-2</v>
      </c>
    </row>
    <row r="4" spans="1:5" x14ac:dyDescent="0.25">
      <c r="A4" t="s">
        <v>47</v>
      </c>
      <c r="B4">
        <v>3.66924593685636E-2</v>
      </c>
      <c r="C4">
        <v>5.76146126172314E-2</v>
      </c>
      <c r="D4">
        <v>5.9233054651864403E-2</v>
      </c>
      <c r="E4">
        <f t="shared" si="0"/>
        <v>5.118004221255313E-2</v>
      </c>
    </row>
    <row r="5" spans="1:5" x14ac:dyDescent="0.25">
      <c r="A5" t="s">
        <v>10</v>
      </c>
      <c r="B5">
        <v>2.2261768078036599E-2</v>
      </c>
      <c r="C5">
        <v>7.2214911764759304E-2</v>
      </c>
      <c r="D5">
        <v>7.19410610097099E-2</v>
      </c>
      <c r="E5">
        <f t="shared" si="0"/>
        <v>5.5472580284168599E-2</v>
      </c>
    </row>
    <row r="6" spans="1:5" x14ac:dyDescent="0.25">
      <c r="A6" t="s">
        <v>24</v>
      </c>
      <c r="B6">
        <v>3.0082006759730998E-2</v>
      </c>
      <c r="C6">
        <v>6.6779006376605707E-2</v>
      </c>
      <c r="D6">
        <v>7.0493720169324106E-2</v>
      </c>
      <c r="E6">
        <f t="shared" si="0"/>
        <v>5.5784911101886936E-2</v>
      </c>
    </row>
    <row r="7" spans="1:5" x14ac:dyDescent="0.25">
      <c r="A7" t="s">
        <v>20</v>
      </c>
      <c r="B7">
        <v>1.6814148090813202E-2</v>
      </c>
      <c r="C7">
        <v>8.0282017189908905E-2</v>
      </c>
      <c r="D7">
        <v>7.8877329818613007E-2</v>
      </c>
      <c r="E7">
        <f t="shared" si="0"/>
        <v>5.8657831699778375E-2</v>
      </c>
    </row>
    <row r="8" spans="1:5" x14ac:dyDescent="0.25">
      <c r="A8" t="s">
        <v>5</v>
      </c>
      <c r="B8">
        <v>7.5683786828808802E-2</v>
      </c>
      <c r="C8">
        <v>8.4851547729877894E-2</v>
      </c>
      <c r="D8">
        <v>3.9390816672038698E-2</v>
      </c>
      <c r="E8">
        <f t="shared" si="0"/>
        <v>6.6642050410241793E-2</v>
      </c>
    </row>
    <row r="9" spans="1:5" x14ac:dyDescent="0.25">
      <c r="A9" t="s">
        <v>4</v>
      </c>
      <c r="B9">
        <v>3.0169254574166401E-2</v>
      </c>
      <c r="C9">
        <v>8.3159783704202295E-2</v>
      </c>
      <c r="D9">
        <v>8.8365524456744005E-2</v>
      </c>
      <c r="E9">
        <f t="shared" si="0"/>
        <v>6.7231520911704243E-2</v>
      </c>
    </row>
    <row r="10" spans="1:5" x14ac:dyDescent="0.25">
      <c r="A10" t="s">
        <v>2</v>
      </c>
      <c r="B10">
        <v>9.6167601568129105E-2</v>
      </c>
      <c r="C10">
        <v>9.5155288001719004E-2</v>
      </c>
      <c r="D10">
        <v>1.44371923784062E-2</v>
      </c>
      <c r="E10">
        <f t="shared" si="0"/>
        <v>6.858669398275144E-2</v>
      </c>
    </row>
    <row r="11" spans="1:5" x14ac:dyDescent="0.25">
      <c r="A11" t="s">
        <v>23</v>
      </c>
      <c r="B11">
        <v>4.0583456342337003E-2</v>
      </c>
      <c r="C11">
        <v>9.3526978512517803E-2</v>
      </c>
      <c r="D11">
        <v>8.8969693113070999E-2</v>
      </c>
      <c r="E11">
        <f t="shared" si="0"/>
        <v>7.4360042655975275E-2</v>
      </c>
    </row>
    <row r="12" spans="1:5" x14ac:dyDescent="0.25">
      <c r="A12" t="s">
        <v>16</v>
      </c>
      <c r="B12">
        <v>3.27457523597929E-2</v>
      </c>
      <c r="C12">
        <v>9.9795982111292203E-2</v>
      </c>
      <c r="D12">
        <v>9.4333494032757495E-2</v>
      </c>
      <c r="E12">
        <f t="shared" si="0"/>
        <v>7.5625076167947544E-2</v>
      </c>
    </row>
    <row r="13" spans="1:5" x14ac:dyDescent="0.25">
      <c r="A13" t="s">
        <v>9</v>
      </c>
      <c r="B13">
        <v>9.3622797858686796E-2</v>
      </c>
      <c r="C13">
        <v>6.3894294958753706E-2</v>
      </c>
      <c r="D13">
        <v>8.2641929238977202E-2</v>
      </c>
      <c r="E13">
        <f t="shared" si="0"/>
        <v>8.005300735213923E-2</v>
      </c>
    </row>
    <row r="14" spans="1:5" x14ac:dyDescent="0.25">
      <c r="A14" t="s">
        <v>49</v>
      </c>
      <c r="B14">
        <v>4.7488878854939097E-2</v>
      </c>
      <c r="C14">
        <v>0.104501879711214</v>
      </c>
      <c r="D14">
        <v>9.30709997573963E-2</v>
      </c>
      <c r="E14">
        <f t="shared" si="0"/>
        <v>8.1687252774516467E-2</v>
      </c>
    </row>
    <row r="15" spans="1:5" x14ac:dyDescent="0.25">
      <c r="A15" t="s">
        <v>55</v>
      </c>
      <c r="B15">
        <v>4.6248129902809E-2</v>
      </c>
      <c r="C15">
        <v>0.11057809641814099</v>
      </c>
      <c r="D15">
        <v>0.104229179761008</v>
      </c>
      <c r="E15">
        <f t="shared" si="0"/>
        <v>8.7018468693985995E-2</v>
      </c>
    </row>
    <row r="16" spans="1:5" x14ac:dyDescent="0.25">
      <c r="A16" t="s">
        <v>35</v>
      </c>
      <c r="B16">
        <v>8.7191311790792106E-2</v>
      </c>
      <c r="C16">
        <v>0.110418900996724</v>
      </c>
      <c r="D16">
        <v>6.8768314811834597E-2</v>
      </c>
      <c r="E16">
        <f t="shared" si="0"/>
        <v>8.8792842533116909E-2</v>
      </c>
    </row>
    <row r="17" spans="1:5" x14ac:dyDescent="0.25">
      <c r="A17" t="s">
        <v>17</v>
      </c>
      <c r="B17">
        <v>0.122706228786875</v>
      </c>
      <c r="C17">
        <v>0.121454859724503</v>
      </c>
      <c r="D17">
        <v>3.7996491509359097E-2</v>
      </c>
      <c r="E17">
        <f t="shared" si="0"/>
        <v>9.4052526673579037E-2</v>
      </c>
    </row>
    <row r="18" spans="1:5" x14ac:dyDescent="0.25">
      <c r="A18" t="s">
        <v>44</v>
      </c>
      <c r="B18">
        <v>0.107348842734351</v>
      </c>
      <c r="C18">
        <v>0.12727564622609699</v>
      </c>
      <c r="D18">
        <v>6.8330619833880904E-2</v>
      </c>
      <c r="E18">
        <f t="shared" si="0"/>
        <v>0.1009850362647763</v>
      </c>
    </row>
    <row r="19" spans="1:5" x14ac:dyDescent="0.25">
      <c r="A19" t="s">
        <v>48</v>
      </c>
      <c r="B19">
        <v>5.9514295458887402E-2</v>
      </c>
      <c r="C19">
        <v>0.16218629449737401</v>
      </c>
      <c r="D19">
        <v>0.151039451347665</v>
      </c>
      <c r="E19">
        <f t="shared" si="0"/>
        <v>0.12424668043464214</v>
      </c>
    </row>
    <row r="20" spans="1:5" x14ac:dyDescent="0.25">
      <c r="A20" t="s">
        <v>33</v>
      </c>
      <c r="B20">
        <v>7.5709840070607506E-2</v>
      </c>
      <c r="C20">
        <v>0.15839073659813999</v>
      </c>
      <c r="D20">
        <v>0.13999091983613099</v>
      </c>
      <c r="E20">
        <f t="shared" si="0"/>
        <v>0.12469716550162617</v>
      </c>
    </row>
    <row r="21" spans="1:5" x14ac:dyDescent="0.25">
      <c r="A21" t="s">
        <v>22</v>
      </c>
      <c r="B21">
        <v>0.12621343014479899</v>
      </c>
      <c r="C21">
        <v>9.1855048421483398E-2</v>
      </c>
      <c r="D21">
        <v>0.15608016346148901</v>
      </c>
      <c r="E21">
        <f t="shared" si="0"/>
        <v>0.12471621400925714</v>
      </c>
    </row>
    <row r="22" spans="1:5" x14ac:dyDescent="0.25">
      <c r="A22" t="s">
        <v>3</v>
      </c>
      <c r="B22">
        <v>0.14864168688182</v>
      </c>
      <c r="C22">
        <v>0.16165960480956501</v>
      </c>
      <c r="D22">
        <v>0.111345291278063</v>
      </c>
      <c r="E22">
        <f t="shared" si="0"/>
        <v>0.140548860989816</v>
      </c>
    </row>
    <row r="23" spans="1:5" x14ac:dyDescent="0.25">
      <c r="A23" t="s">
        <v>15</v>
      </c>
      <c r="B23">
        <v>0.115076885759176</v>
      </c>
      <c r="C23">
        <v>0.173090065815034</v>
      </c>
      <c r="D23">
        <v>0.13595621083047099</v>
      </c>
      <c r="E23">
        <f t="shared" si="0"/>
        <v>0.141374387468227</v>
      </c>
    </row>
    <row r="24" spans="1:5" x14ac:dyDescent="0.25">
      <c r="A24" t="s">
        <v>40</v>
      </c>
      <c r="B24">
        <v>0.12155871504374</v>
      </c>
      <c r="C24">
        <v>0.176161646036017</v>
      </c>
      <c r="D24">
        <v>0.127361747547523</v>
      </c>
      <c r="E24">
        <f t="shared" si="0"/>
        <v>0.14169403620909332</v>
      </c>
    </row>
    <row r="25" spans="1:5" x14ac:dyDescent="0.25">
      <c r="A25" t="s">
        <v>26</v>
      </c>
      <c r="B25">
        <v>0.175035288820028</v>
      </c>
      <c r="C25">
        <v>8.7620683330971602E-2</v>
      </c>
      <c r="D25">
        <v>0.18549753299198199</v>
      </c>
      <c r="E25">
        <f t="shared" si="0"/>
        <v>0.14938450171432718</v>
      </c>
    </row>
    <row r="26" spans="1:5" x14ac:dyDescent="0.25">
      <c r="A26" t="s">
        <v>42</v>
      </c>
      <c r="B26">
        <v>0.165511964699155</v>
      </c>
      <c r="C26">
        <v>0.18654840809932799</v>
      </c>
      <c r="D26">
        <v>9.8985878863429605E-2</v>
      </c>
      <c r="E26">
        <f t="shared" si="0"/>
        <v>0.15034875055397087</v>
      </c>
    </row>
    <row r="27" spans="1:5" x14ac:dyDescent="0.25">
      <c r="A27" t="s">
        <v>36</v>
      </c>
      <c r="B27">
        <v>8.8041174508344394E-2</v>
      </c>
      <c r="C27">
        <v>0.207943627654575</v>
      </c>
      <c r="D27">
        <v>0.18893162605986799</v>
      </c>
      <c r="E27">
        <f t="shared" si="0"/>
        <v>0.16163880940759578</v>
      </c>
    </row>
    <row r="28" spans="1:5" x14ac:dyDescent="0.25">
      <c r="A28" t="s">
        <v>32</v>
      </c>
      <c r="B28">
        <v>9.5266877484380896E-2</v>
      </c>
      <c r="C28">
        <v>0.21538556760368799</v>
      </c>
      <c r="D28">
        <v>0.19455494375698401</v>
      </c>
      <c r="E28">
        <f t="shared" si="0"/>
        <v>0.16840246294835096</v>
      </c>
    </row>
    <row r="29" spans="1:5" x14ac:dyDescent="0.25">
      <c r="A29" t="s">
        <v>50</v>
      </c>
      <c r="B29">
        <v>0.15290151341855299</v>
      </c>
      <c r="C29">
        <v>0.24298595276132601</v>
      </c>
      <c r="D29">
        <v>0.188616467666125</v>
      </c>
      <c r="E29">
        <f t="shared" si="0"/>
        <v>0.1948346446153347</v>
      </c>
    </row>
    <row r="30" spans="1:5" x14ac:dyDescent="0.25">
      <c r="A30" t="s">
        <v>43</v>
      </c>
      <c r="B30">
        <v>9.8560076810135705E-2</v>
      </c>
      <c r="C30">
        <v>0.26286133372432902</v>
      </c>
      <c r="D30">
        <v>0.24356413354249201</v>
      </c>
      <c r="E30">
        <f t="shared" si="0"/>
        <v>0.20166184802565223</v>
      </c>
    </row>
    <row r="31" spans="1:5" x14ac:dyDescent="0.25">
      <c r="A31" t="s">
        <v>30</v>
      </c>
      <c r="B31">
        <v>0.29159614975891102</v>
      </c>
      <c r="C31">
        <v>0.29133131747289198</v>
      </c>
      <c r="D31">
        <v>3.4580700295362102E-2</v>
      </c>
      <c r="E31">
        <f t="shared" si="0"/>
        <v>0.20583605584238837</v>
      </c>
    </row>
    <row r="32" spans="1:5" x14ac:dyDescent="0.25">
      <c r="A32" t="s">
        <v>27</v>
      </c>
      <c r="B32">
        <v>0.16819822606655599</v>
      </c>
      <c r="C32">
        <v>0.26737186595878798</v>
      </c>
      <c r="D32">
        <v>0.20756249457879999</v>
      </c>
      <c r="E32">
        <f t="shared" si="0"/>
        <v>0.21437752886804798</v>
      </c>
    </row>
    <row r="33" spans="1:5" x14ac:dyDescent="0.25">
      <c r="A33" t="s">
        <v>39</v>
      </c>
      <c r="B33">
        <v>0.258110132106037</v>
      </c>
      <c r="C33">
        <v>0.27595097695689502</v>
      </c>
      <c r="D33">
        <v>0.109796555689871</v>
      </c>
      <c r="E33">
        <f t="shared" si="0"/>
        <v>0.21461922158426769</v>
      </c>
    </row>
    <row r="34" spans="1:5" x14ac:dyDescent="0.25">
      <c r="A34" t="s">
        <v>25</v>
      </c>
      <c r="B34">
        <v>7.7253112427583606E-2</v>
      </c>
      <c r="C34">
        <v>0.30196094259784101</v>
      </c>
      <c r="D34">
        <v>0.29191796211861498</v>
      </c>
      <c r="E34">
        <f t="shared" ref="E34:E58" si="1">SUM(B34:D34) / 3</f>
        <v>0.22371067238134654</v>
      </c>
    </row>
    <row r="35" spans="1:5" x14ac:dyDescent="0.25">
      <c r="A35" t="s">
        <v>13</v>
      </c>
      <c r="B35">
        <v>0.193348247204187</v>
      </c>
      <c r="C35">
        <v>0.27888675052386402</v>
      </c>
      <c r="D35">
        <v>0.20035461640205399</v>
      </c>
      <c r="E35">
        <f t="shared" si="1"/>
        <v>0.22419653804336834</v>
      </c>
    </row>
    <row r="36" spans="1:5" x14ac:dyDescent="0.25">
      <c r="A36" t="s">
        <v>52</v>
      </c>
      <c r="B36">
        <v>0.123909383225261</v>
      </c>
      <c r="C36">
        <v>0.29203437299271401</v>
      </c>
      <c r="D36">
        <v>0.26439120745510603</v>
      </c>
      <c r="E36">
        <f t="shared" si="1"/>
        <v>0.22677832122436037</v>
      </c>
    </row>
    <row r="37" spans="1:5" x14ac:dyDescent="0.25">
      <c r="A37" t="s">
        <v>19</v>
      </c>
      <c r="B37">
        <v>0.24688866161589701</v>
      </c>
      <c r="C37">
        <v>0.28773430175234899</v>
      </c>
      <c r="D37">
        <v>0.147846183179939</v>
      </c>
      <c r="E37">
        <f t="shared" si="1"/>
        <v>0.22748971551606167</v>
      </c>
    </row>
    <row r="38" spans="1:5" x14ac:dyDescent="0.25">
      <c r="A38" t="s">
        <v>37</v>
      </c>
      <c r="B38">
        <v>0.214882714471054</v>
      </c>
      <c r="C38">
        <v>0.28337538305940801</v>
      </c>
      <c r="D38">
        <v>0.184359307759838</v>
      </c>
      <c r="E38">
        <f t="shared" si="1"/>
        <v>0.22753913509676668</v>
      </c>
    </row>
    <row r="39" spans="1:5" x14ac:dyDescent="0.25">
      <c r="A39" t="s">
        <v>54</v>
      </c>
      <c r="B39">
        <v>0.242914462611554</v>
      </c>
      <c r="C39">
        <v>0.293884336426813</v>
      </c>
      <c r="D39">
        <v>0.170015739317874</v>
      </c>
      <c r="E39">
        <f t="shared" si="1"/>
        <v>0.23560484611874699</v>
      </c>
    </row>
    <row r="40" spans="1:5" x14ac:dyDescent="0.25">
      <c r="A40" t="s">
        <v>56</v>
      </c>
      <c r="B40">
        <v>0.23128286703943601</v>
      </c>
      <c r="C40">
        <v>0.30534264327565902</v>
      </c>
      <c r="D40">
        <v>0.209546718062712</v>
      </c>
      <c r="E40">
        <f t="shared" si="1"/>
        <v>0.24872407612593564</v>
      </c>
    </row>
    <row r="41" spans="1:5" x14ac:dyDescent="0.25">
      <c r="A41" t="s">
        <v>12</v>
      </c>
      <c r="B41">
        <v>0.216039771625544</v>
      </c>
      <c r="C41">
        <v>0.310784984669217</v>
      </c>
      <c r="D41">
        <v>0.22329857609460799</v>
      </c>
      <c r="E41">
        <f t="shared" si="1"/>
        <v>0.25004111079645636</v>
      </c>
    </row>
    <row r="42" spans="1:5" x14ac:dyDescent="0.25">
      <c r="A42" t="s">
        <v>31</v>
      </c>
      <c r="B42">
        <v>0.167131313163075</v>
      </c>
      <c r="C42">
        <v>0.31656823120362299</v>
      </c>
      <c r="D42">
        <v>0.27034538822387</v>
      </c>
      <c r="E42">
        <f t="shared" si="1"/>
        <v>0.25134831086352266</v>
      </c>
    </row>
    <row r="43" spans="1:5" x14ac:dyDescent="0.25">
      <c r="A43" t="s">
        <v>34</v>
      </c>
      <c r="B43">
        <v>0.32078505465655399</v>
      </c>
      <c r="C43">
        <v>0.33455041684435999</v>
      </c>
      <c r="D43">
        <v>0.108127159858925</v>
      </c>
      <c r="E43">
        <f t="shared" si="1"/>
        <v>0.25448754378661298</v>
      </c>
    </row>
    <row r="44" spans="1:5" x14ac:dyDescent="0.25">
      <c r="A44" t="s">
        <v>51</v>
      </c>
      <c r="B44">
        <v>0.228786904505591</v>
      </c>
      <c r="C44">
        <v>0.321287544273403</v>
      </c>
      <c r="D44">
        <v>0.225068956141243</v>
      </c>
      <c r="E44">
        <f t="shared" si="1"/>
        <v>0.25838113497341236</v>
      </c>
    </row>
    <row r="45" spans="1:5" x14ac:dyDescent="0.25">
      <c r="A45" t="s">
        <v>18</v>
      </c>
      <c r="B45">
        <v>0.31424584817048701</v>
      </c>
      <c r="C45">
        <v>0.135753043747423</v>
      </c>
      <c r="D45">
        <v>0.33582661427002503</v>
      </c>
      <c r="E45">
        <f t="shared" si="1"/>
        <v>0.26194183539597832</v>
      </c>
    </row>
    <row r="46" spans="1:5" x14ac:dyDescent="0.25">
      <c r="A46" t="s">
        <v>28</v>
      </c>
      <c r="B46">
        <v>0.25617902336799397</v>
      </c>
      <c r="C46">
        <v>0.34703512730541403</v>
      </c>
      <c r="D46">
        <v>0.233515143905453</v>
      </c>
      <c r="E46">
        <f t="shared" si="1"/>
        <v>0.27890976485962032</v>
      </c>
    </row>
    <row r="47" spans="1:5" x14ac:dyDescent="0.25">
      <c r="A47" t="s">
        <v>38</v>
      </c>
      <c r="B47">
        <v>0.319790218329562</v>
      </c>
      <c r="C47">
        <v>0.36564931715135601</v>
      </c>
      <c r="D47">
        <v>0.17628096565323001</v>
      </c>
      <c r="E47">
        <f t="shared" si="1"/>
        <v>0.287240167044716</v>
      </c>
    </row>
    <row r="48" spans="1:5" x14ac:dyDescent="0.25">
      <c r="A48" t="s">
        <v>53</v>
      </c>
      <c r="B48">
        <v>0.32130013957834302</v>
      </c>
      <c r="C48">
        <v>0.25325499106434302</v>
      </c>
      <c r="D48">
        <v>0.33475798981312199</v>
      </c>
      <c r="E48">
        <f t="shared" si="1"/>
        <v>0.30310437348526936</v>
      </c>
    </row>
    <row r="49" spans="1:5" x14ac:dyDescent="0.25">
      <c r="A49" t="s">
        <v>6</v>
      </c>
      <c r="B49">
        <v>0.34574875527850901</v>
      </c>
      <c r="C49">
        <v>0.40185611629226797</v>
      </c>
      <c r="D49">
        <v>0.205591313462125</v>
      </c>
      <c r="E49">
        <f t="shared" si="1"/>
        <v>0.31773206167763401</v>
      </c>
    </row>
    <row r="50" spans="1:5" x14ac:dyDescent="0.25">
      <c r="A50" t="s">
        <v>1</v>
      </c>
      <c r="B50">
        <v>0.21363980518192799</v>
      </c>
      <c r="C50">
        <v>0.45062464983771799</v>
      </c>
      <c r="D50">
        <v>0.395353600443624</v>
      </c>
      <c r="E50">
        <f t="shared" si="1"/>
        <v>0.35320601848775662</v>
      </c>
    </row>
    <row r="51" spans="1:5" x14ac:dyDescent="0.25">
      <c r="A51" t="s">
        <v>29</v>
      </c>
      <c r="B51">
        <v>0.27420464056208199</v>
      </c>
      <c r="C51">
        <v>0.46780167059264799</v>
      </c>
      <c r="D51">
        <v>0.37815204027779797</v>
      </c>
      <c r="E51">
        <f t="shared" si="1"/>
        <v>0.37338611714417597</v>
      </c>
    </row>
    <row r="52" spans="1:5" x14ac:dyDescent="0.25">
      <c r="A52" t="s">
        <v>41</v>
      </c>
      <c r="B52">
        <v>0.50456430143220399</v>
      </c>
      <c r="C52">
        <v>0.169445604839324</v>
      </c>
      <c r="D52">
        <v>0.47980279009076598</v>
      </c>
      <c r="E52">
        <f t="shared" si="1"/>
        <v>0.38460423212076461</v>
      </c>
    </row>
    <row r="53" spans="1:5" x14ac:dyDescent="0.25">
      <c r="A53" t="s">
        <v>46</v>
      </c>
      <c r="B53">
        <v>0.60159841243019796</v>
      </c>
      <c r="C53">
        <v>6.2298860167010202E-2</v>
      </c>
      <c r="D53">
        <v>0.60164343165351997</v>
      </c>
      <c r="E53">
        <f t="shared" si="1"/>
        <v>0.42184690141690934</v>
      </c>
    </row>
    <row r="54" spans="1:5" x14ac:dyDescent="0.25">
      <c r="A54" t="s">
        <v>21</v>
      </c>
      <c r="B54">
        <v>0.61559888504547799</v>
      </c>
      <c r="C54">
        <v>0.20008680641600099</v>
      </c>
      <c r="D54">
        <v>0.60068362841715806</v>
      </c>
      <c r="E54">
        <f t="shared" si="1"/>
        <v>0.47212310662621232</v>
      </c>
    </row>
    <row r="55" spans="1:5" x14ac:dyDescent="0.25">
      <c r="A55" t="s">
        <v>0</v>
      </c>
      <c r="B55">
        <v>0.56144638587108397</v>
      </c>
      <c r="C55">
        <v>0.35368944834274602</v>
      </c>
      <c r="D55">
        <v>0.56293994201440001</v>
      </c>
      <c r="E55">
        <f t="shared" si="1"/>
        <v>0.49269192540941004</v>
      </c>
    </row>
    <row r="56" spans="1:5" x14ac:dyDescent="0.25">
      <c r="A56" t="s">
        <v>8</v>
      </c>
      <c r="B56">
        <v>0.72813606806641595</v>
      </c>
      <c r="C56">
        <v>5.9118187479932902E-2</v>
      </c>
      <c r="D56">
        <v>0.72934353653198802</v>
      </c>
      <c r="E56">
        <f t="shared" si="1"/>
        <v>0.50553259735944567</v>
      </c>
    </row>
    <row r="57" spans="1:5" x14ac:dyDescent="0.25">
      <c r="A57" t="s">
        <v>11</v>
      </c>
      <c r="B57">
        <v>0.74490406437344303</v>
      </c>
      <c r="C57">
        <v>0.37735710981569698</v>
      </c>
      <c r="D57">
        <v>0.81892301523560396</v>
      </c>
      <c r="E57">
        <f t="shared" si="1"/>
        <v>0.64706139647491467</v>
      </c>
    </row>
    <row r="58" spans="1:5" x14ac:dyDescent="0.25">
      <c r="A58" t="s">
        <v>14</v>
      </c>
      <c r="B58">
        <v>0.80399353499798298</v>
      </c>
      <c r="C58">
        <v>0.77505735797830999</v>
      </c>
      <c r="D58">
        <v>0.40471685175412803</v>
      </c>
      <c r="E58">
        <f t="shared" si="1"/>
        <v>0.66125591491014035</v>
      </c>
    </row>
  </sheetData>
  <sortState ref="A2:E58">
    <sortCondition ref="E2:E5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Q58"/>
  <sheetViews>
    <sheetView tabSelected="1" zoomScale="70" zoomScaleNormal="70" workbookViewId="0">
      <selection activeCell="G2" sqref="G2:J10"/>
    </sheetView>
  </sheetViews>
  <sheetFormatPr defaultRowHeight="15" x14ac:dyDescent="0.25"/>
  <sheetData>
    <row r="1" spans="1:17" x14ac:dyDescent="0.25">
      <c r="B1">
        <v>1</v>
      </c>
      <c r="C1">
        <v>2</v>
      </c>
      <c r="D1">
        <v>3</v>
      </c>
      <c r="G1" t="s">
        <v>111</v>
      </c>
      <c r="H1" t="s">
        <v>112</v>
      </c>
      <c r="I1" t="s">
        <v>113</v>
      </c>
      <c r="J1" t="s">
        <v>62</v>
      </c>
      <c r="P1">
        <v>7</v>
      </c>
      <c r="Q1">
        <f>MIN(B$2:E$58)</f>
        <v>0.39419540124627744</v>
      </c>
    </row>
    <row r="2" spans="1:17" x14ac:dyDescent="0.25">
      <c r="A2" t="s">
        <v>7</v>
      </c>
      <c r="B2">
        <v>1.1210052282121303</v>
      </c>
      <c r="C2">
        <v>1.1748289703523183</v>
      </c>
      <c r="D2">
        <v>0.39419540124627744</v>
      </c>
      <c r="E2">
        <v>0.89667653327024199</v>
      </c>
      <c r="F2">
        <f t="shared" ref="F2:F9" si="0">Q$1 +Q$3 * $L2</f>
        <v>0.39419540124627744</v>
      </c>
      <c r="G2" s="1">
        <f t="array" ref="G2:G10">FREQUENCY(B$2:B$58, $F$2:$F$9) * 100% / 57</f>
        <v>0</v>
      </c>
      <c r="H2" s="1">
        <f t="array" ref="H2:H10">FREQUENCY(C$2:C$58, $F$2:$F$9) * 100% / 57</f>
        <v>0</v>
      </c>
      <c r="I2" s="1">
        <f t="array" ref="I2:I10">FREQUENCY(D$2:D$58, $F$2:$F$9) * 100% / 57</f>
        <v>1.7543859649122806E-2</v>
      </c>
      <c r="J2" s="1">
        <f t="array" ref="J2:J10">FREQUENCY(E$2:E$58, $F$2:$F$9) * 100% / 57</f>
        <v>0</v>
      </c>
      <c r="L2">
        <v>0</v>
      </c>
      <c r="Q2">
        <f>MAX(B$2:E$58)</f>
        <v>46.920832519127721</v>
      </c>
    </row>
    <row r="3" spans="1:17" x14ac:dyDescent="0.25">
      <c r="A3" t="s">
        <v>45</v>
      </c>
      <c r="B3">
        <v>1.3709158548946578</v>
      </c>
      <c r="C3">
        <v>1.4122459679669244</v>
      </c>
      <c r="D3">
        <v>1.1872291663697059</v>
      </c>
      <c r="E3">
        <v>1.323463663077096</v>
      </c>
      <c r="F3">
        <f t="shared" si="0"/>
        <v>7.0408578466579126</v>
      </c>
      <c r="G3" s="1">
        <v>0.43859649122807015</v>
      </c>
      <c r="H3" s="1">
        <v>0.35087719298245612</v>
      </c>
      <c r="I3" s="1">
        <v>0.36842105263157893</v>
      </c>
      <c r="J3" s="1">
        <v>0.2982456140350877</v>
      </c>
      <c r="L3">
        <v>1</v>
      </c>
      <c r="Q3">
        <f>(Q2 - Q1) /$P$1</f>
        <v>6.6466624454116348</v>
      </c>
    </row>
    <row r="4" spans="1:17" x14ac:dyDescent="0.25">
      <c r="A4" t="s">
        <v>47</v>
      </c>
      <c r="B4">
        <v>2.1023230617739519</v>
      </c>
      <c r="C4">
        <v>3.3010741412485411</v>
      </c>
      <c r="D4">
        <v>3.3938040392195781</v>
      </c>
      <c r="E4">
        <v>2.9324004140806901</v>
      </c>
      <c r="F4">
        <f t="shared" si="0"/>
        <v>13.687520292069546</v>
      </c>
      <c r="G4" s="1">
        <v>0.24561403508771928</v>
      </c>
      <c r="H4" s="1">
        <v>0.21052631578947367</v>
      </c>
      <c r="I4" s="1">
        <v>0.35087719298245612</v>
      </c>
      <c r="J4" s="1">
        <v>0.36842105263157893</v>
      </c>
      <c r="L4">
        <v>2</v>
      </c>
    </row>
    <row r="5" spans="1:17" x14ac:dyDescent="0.25">
      <c r="A5" t="s">
        <v>10</v>
      </c>
      <c r="B5">
        <v>1.2755053553705593</v>
      </c>
      <c r="C5">
        <v>4.1376096620303437</v>
      </c>
      <c r="D5">
        <v>4.1219191695495416</v>
      </c>
      <c r="E5">
        <v>3.1783447289834816</v>
      </c>
      <c r="F5">
        <f t="shared" si="0"/>
        <v>20.334182737481182</v>
      </c>
      <c r="G5" s="1">
        <v>0.19298245614035087</v>
      </c>
      <c r="H5" s="1">
        <v>0.33333333333333331</v>
      </c>
      <c r="I5" s="1">
        <v>0.10526315789473684</v>
      </c>
      <c r="J5" s="1">
        <v>0.19298245614035087</v>
      </c>
      <c r="L5">
        <v>3</v>
      </c>
    </row>
    <row r="6" spans="1:17" x14ac:dyDescent="0.25">
      <c r="A6" t="s">
        <v>24</v>
      </c>
      <c r="B6">
        <v>1.7235720266165993</v>
      </c>
      <c r="C6">
        <v>3.826155225456719</v>
      </c>
      <c r="D6">
        <v>4.0389926478785183</v>
      </c>
      <c r="E6">
        <v>3.1962399666506123</v>
      </c>
      <c r="F6">
        <f t="shared" si="0"/>
        <v>26.980845182892818</v>
      </c>
      <c r="G6" s="1">
        <v>0</v>
      </c>
      <c r="H6" s="1">
        <v>8.771929824561403E-2</v>
      </c>
      <c r="I6" s="1">
        <v>5.2631578947368418E-2</v>
      </c>
      <c r="J6" s="1">
        <v>5.2631578947368418E-2</v>
      </c>
      <c r="L6">
        <v>4</v>
      </c>
    </row>
    <row r="7" spans="1:17" x14ac:dyDescent="0.25">
      <c r="A7" t="s">
        <v>20</v>
      </c>
      <c r="B7">
        <v>0.96337972171154729</v>
      </c>
      <c r="C7">
        <v>4.5998207557785058</v>
      </c>
      <c r="D7">
        <v>4.5193380978679247</v>
      </c>
      <c r="E7">
        <v>3.3608461917859929</v>
      </c>
      <c r="F7">
        <f t="shared" si="0"/>
        <v>33.62750762830445</v>
      </c>
      <c r="G7" s="1">
        <v>3.5087719298245612E-2</v>
      </c>
      <c r="H7" s="1">
        <v>0</v>
      </c>
      <c r="I7" s="1">
        <v>3.5087719298245612E-2</v>
      </c>
      <c r="J7" s="1">
        <v>5.2631578947368418E-2</v>
      </c>
      <c r="L7">
        <v>5</v>
      </c>
    </row>
    <row r="8" spans="1:17" x14ac:dyDescent="0.25">
      <c r="A8" t="s">
        <v>5</v>
      </c>
      <c r="B8">
        <v>4.3363615628585528</v>
      </c>
      <c r="C8">
        <v>4.8616355700748644</v>
      </c>
      <c r="D8">
        <v>2.2569275468813763</v>
      </c>
      <c r="E8">
        <v>3.8183082266049313</v>
      </c>
      <c r="F8">
        <f t="shared" si="0"/>
        <v>40.274170073716085</v>
      </c>
      <c r="G8" s="1">
        <v>3.5087719298245612E-2</v>
      </c>
      <c r="H8" s="1">
        <v>0</v>
      </c>
      <c r="I8" s="1">
        <v>3.5087719298245612E-2</v>
      </c>
      <c r="J8" s="1">
        <v>3.5087719298245612E-2</v>
      </c>
      <c r="L8">
        <v>6</v>
      </c>
    </row>
    <row r="9" spans="1:17" x14ac:dyDescent="0.25">
      <c r="A9" t="s">
        <v>4</v>
      </c>
      <c r="B9">
        <v>1.7285709581554884</v>
      </c>
      <c r="C9">
        <v>4.7647046314715906</v>
      </c>
      <c r="D9">
        <v>5.0629716058314882</v>
      </c>
      <c r="E9">
        <v>3.8520823984861896</v>
      </c>
      <c r="F9">
        <f t="shared" si="0"/>
        <v>46.920832519127721</v>
      </c>
      <c r="G9" s="1">
        <v>5.2631578947368418E-2</v>
      </c>
      <c r="H9" s="1">
        <v>1.7543859649122806E-2</v>
      </c>
      <c r="I9" s="1">
        <v>3.5087719298245612E-2</v>
      </c>
      <c r="J9" s="1">
        <v>0</v>
      </c>
      <c r="L9">
        <v>7</v>
      </c>
    </row>
    <row r="10" spans="1:17" x14ac:dyDescent="0.25">
      <c r="A10" t="s">
        <v>2</v>
      </c>
      <c r="B10">
        <v>5.5099976957494752</v>
      </c>
      <c r="C10">
        <v>5.4519964008503399</v>
      </c>
      <c r="D10">
        <v>0.82719019130111426</v>
      </c>
      <c r="E10">
        <v>3.9297280959669765</v>
      </c>
      <c r="G10" s="1">
        <v>0</v>
      </c>
      <c r="H10" s="1">
        <v>0</v>
      </c>
      <c r="I10" s="1">
        <v>0</v>
      </c>
      <c r="J10" s="1">
        <v>0</v>
      </c>
    </row>
    <row r="11" spans="1:17" x14ac:dyDescent="0.25">
      <c r="A11" t="s">
        <v>23</v>
      </c>
      <c r="B11">
        <v>2.3252607664693432</v>
      </c>
      <c r="C11">
        <v>5.3587011393780077</v>
      </c>
      <c r="D11">
        <v>5.0975879199531144</v>
      </c>
      <c r="E11">
        <v>4.260516608600156</v>
      </c>
    </row>
    <row r="12" spans="1:17" x14ac:dyDescent="0.25">
      <c r="A12" t="s">
        <v>16</v>
      </c>
      <c r="B12">
        <v>1.8761934071966893</v>
      </c>
      <c r="C12">
        <v>5.7178885873401057</v>
      </c>
      <c r="D12">
        <v>5.4049110747995401</v>
      </c>
      <c r="E12">
        <v>4.3329976897787787</v>
      </c>
    </row>
    <row r="13" spans="1:17" x14ac:dyDescent="0.25">
      <c r="A13" t="s">
        <v>9</v>
      </c>
      <c r="B13">
        <v>5.3641911835091944</v>
      </c>
      <c r="C13">
        <v>3.6608734361005997</v>
      </c>
      <c r="D13">
        <v>4.7350337562121894</v>
      </c>
      <c r="E13">
        <v>4.5866994586073275</v>
      </c>
    </row>
    <row r="14" spans="1:17" x14ac:dyDescent="0.25">
      <c r="A14" t="s">
        <v>49</v>
      </c>
      <c r="B14">
        <v>2.7209123321960678</v>
      </c>
      <c r="C14">
        <v>5.9875166586363679</v>
      </c>
      <c r="D14">
        <v>5.3325754811619168</v>
      </c>
      <c r="E14">
        <v>4.680334823998118</v>
      </c>
    </row>
    <row r="15" spans="1:17" x14ac:dyDescent="0.25">
      <c r="A15" t="s">
        <v>55</v>
      </c>
      <c r="B15">
        <v>2.6498226538037337</v>
      </c>
      <c r="C15">
        <v>6.3356582313501644</v>
      </c>
      <c r="D15">
        <v>5.9718921024161364</v>
      </c>
      <c r="E15">
        <v>4.9857909958566786</v>
      </c>
    </row>
    <row r="16" spans="1:17" x14ac:dyDescent="0.25">
      <c r="A16" t="s">
        <v>35</v>
      </c>
      <c r="B16">
        <v>4.9956941758216393</v>
      </c>
      <c r="C16">
        <v>6.3265370055851644</v>
      </c>
      <c r="D16">
        <v>3.9401342029451083</v>
      </c>
      <c r="E16">
        <v>5.0874551281173046</v>
      </c>
    </row>
    <row r="17" spans="1:5" x14ac:dyDescent="0.25">
      <c r="A17" t="s">
        <v>17</v>
      </c>
      <c r="B17">
        <v>7.0305490294546251</v>
      </c>
      <c r="C17">
        <v>6.9588508635674664</v>
      </c>
      <c r="D17">
        <v>2.1770385997909432</v>
      </c>
      <c r="E17">
        <v>5.3888128309376784</v>
      </c>
    </row>
    <row r="18" spans="1:5" x14ac:dyDescent="0.25">
      <c r="A18" t="s">
        <v>44</v>
      </c>
      <c r="B18">
        <v>6.1506356242919242</v>
      </c>
      <c r="C18">
        <v>7.2923573635555217</v>
      </c>
      <c r="D18">
        <v>3.9150561279942901</v>
      </c>
      <c r="E18">
        <v>5.7860163719472455</v>
      </c>
    </row>
    <row r="19" spans="1:5" x14ac:dyDescent="0.25">
      <c r="A19" t="s">
        <v>48</v>
      </c>
      <c r="B19">
        <v>3.409917950488849</v>
      </c>
      <c r="C19">
        <v>9.2925901695653774</v>
      </c>
      <c r="D19">
        <v>8.6539231021927385</v>
      </c>
      <c r="E19">
        <v>7.1188104074156557</v>
      </c>
    </row>
    <row r="20" spans="1:5" x14ac:dyDescent="0.25">
      <c r="A20" t="s">
        <v>33</v>
      </c>
      <c r="B20">
        <v>4.3378543036562531</v>
      </c>
      <c r="C20">
        <v>9.0751207210417277</v>
      </c>
      <c r="D20">
        <v>8.020888876764543</v>
      </c>
      <c r="E20">
        <v>7.1446213004875085</v>
      </c>
    </row>
    <row r="21" spans="1:5" x14ac:dyDescent="0.25">
      <c r="A21" t="s">
        <v>22</v>
      </c>
      <c r="B21">
        <v>7.2314968651662213</v>
      </c>
      <c r="C21">
        <v>5.2629066015208137</v>
      </c>
      <c r="D21">
        <v>8.9427346320553216</v>
      </c>
      <c r="E21">
        <v>7.1457126995807858</v>
      </c>
    </row>
    <row r="22" spans="1:5" x14ac:dyDescent="0.25">
      <c r="A22" t="s">
        <v>3</v>
      </c>
      <c r="B22">
        <v>8.5165413180333793</v>
      </c>
      <c r="C22">
        <v>9.2624130733408592</v>
      </c>
      <c r="D22">
        <v>6.3796152588878261</v>
      </c>
      <c r="E22">
        <v>8.0528565500873555</v>
      </c>
    </row>
    <row r="23" spans="1:5" x14ac:dyDescent="0.25">
      <c r="A23" t="s">
        <v>15</v>
      </c>
      <c r="B23">
        <v>6.5934198735099114</v>
      </c>
      <c r="C23">
        <v>9.9173302468430968</v>
      </c>
      <c r="D23">
        <v>7.7897170791768007</v>
      </c>
      <c r="E23">
        <v>8.100155733176603</v>
      </c>
    </row>
    <row r="24" spans="1:5" x14ac:dyDescent="0.25">
      <c r="A24" t="s">
        <v>40</v>
      </c>
      <c r="B24">
        <v>6.9648013350397298</v>
      </c>
      <c r="C24">
        <v>10.093318829941282</v>
      </c>
      <c r="D24">
        <v>7.297290605883731</v>
      </c>
      <c r="E24">
        <v>8.1184702569549145</v>
      </c>
    </row>
    <row r="25" spans="1:5" x14ac:dyDescent="0.25">
      <c r="A25" t="s">
        <v>26</v>
      </c>
      <c r="B25">
        <v>10.028783315241007</v>
      </c>
      <c r="C25">
        <v>5.0202953529169569</v>
      </c>
      <c r="D25">
        <v>10.628225750529314</v>
      </c>
      <c r="E25">
        <v>8.5591014728957582</v>
      </c>
    </row>
    <row r="26" spans="1:5" x14ac:dyDescent="0.25">
      <c r="A26" t="s">
        <v>42</v>
      </c>
      <c r="B26">
        <v>9.4831370361798495</v>
      </c>
      <c r="C26">
        <v>10.688436458975596</v>
      </c>
      <c r="D26">
        <v>5.6714730902677388</v>
      </c>
      <c r="E26">
        <v>8.6143488618077289</v>
      </c>
    </row>
    <row r="27" spans="1:5" x14ac:dyDescent="0.25">
      <c r="A27" t="s">
        <v>36</v>
      </c>
      <c r="B27">
        <v>5.0443877227029041</v>
      </c>
      <c r="C27">
        <v>11.914292241247017</v>
      </c>
      <c r="D27">
        <v>10.824984789774314</v>
      </c>
      <c r="E27">
        <v>9.261221584574745</v>
      </c>
    </row>
    <row r="28" spans="1:5" x14ac:dyDescent="0.25">
      <c r="A28" t="s">
        <v>32</v>
      </c>
      <c r="B28">
        <v>5.4583900072449145</v>
      </c>
      <c r="C28">
        <v>12.340683991720994</v>
      </c>
      <c r="D28">
        <v>11.147177160680288</v>
      </c>
      <c r="E28">
        <v>9.6487503865487323</v>
      </c>
    </row>
    <row r="29" spans="1:5" x14ac:dyDescent="0.25">
      <c r="A29" t="s">
        <v>50</v>
      </c>
      <c r="B29">
        <v>8.7606114000460096</v>
      </c>
      <c r="C29">
        <v>13.922069574189171</v>
      </c>
      <c r="D29">
        <v>10.806927543934719</v>
      </c>
      <c r="E29">
        <v>11.163202839389969</v>
      </c>
    </row>
    <row r="30" spans="1:5" x14ac:dyDescent="0.25">
      <c r="A30" t="s">
        <v>43</v>
      </c>
      <c r="B30">
        <v>5.6470764297059937</v>
      </c>
      <c r="C30">
        <v>15.060845019583907</v>
      </c>
      <c r="D30">
        <v>13.95519689274556</v>
      </c>
      <c r="E30">
        <v>11.554372780678486</v>
      </c>
    </row>
    <row r="31" spans="1:5" x14ac:dyDescent="0.25">
      <c r="A31" t="s">
        <v>30</v>
      </c>
      <c r="B31">
        <v>16.707228703450298</v>
      </c>
      <c r="C31">
        <v>16.692054931182607</v>
      </c>
      <c r="D31">
        <v>1.9813281795310478</v>
      </c>
      <c r="E31">
        <v>11.793537271387985</v>
      </c>
    </row>
    <row r="32" spans="1:5" x14ac:dyDescent="0.25">
      <c r="A32" t="s">
        <v>27</v>
      </c>
      <c r="B32">
        <v>9.6370484752009684</v>
      </c>
      <c r="C32">
        <v>15.319279479976117</v>
      </c>
      <c r="D32">
        <v>11.89245492457227</v>
      </c>
      <c r="E32">
        <v>12.282927626583117</v>
      </c>
    </row>
    <row r="33" spans="1:5" x14ac:dyDescent="0.25">
      <c r="A33" t="s">
        <v>39</v>
      </c>
      <c r="B33">
        <v>14.788621219240047</v>
      </c>
      <c r="C33">
        <v>15.810826332141918</v>
      </c>
      <c r="D33">
        <v>6.2908792461027128</v>
      </c>
      <c r="E33">
        <v>12.29677559916156</v>
      </c>
    </row>
    <row r="34" spans="1:5" x14ac:dyDescent="0.25">
      <c r="A34" t="s">
        <v>25</v>
      </c>
      <c r="B34">
        <v>4.4262772963501904</v>
      </c>
      <c r="C34">
        <v>17.301087588648407</v>
      </c>
      <c r="D34">
        <v>16.725667193456481</v>
      </c>
      <c r="E34">
        <v>12.817677359485026</v>
      </c>
    </row>
    <row r="35" spans="1:5" x14ac:dyDescent="0.25">
      <c r="A35" t="s">
        <v>13</v>
      </c>
      <c r="B35">
        <v>11.078038541052035</v>
      </c>
      <c r="C35">
        <v>15.979033767135309</v>
      </c>
      <c r="D35">
        <v>11.479473925800272</v>
      </c>
      <c r="E35">
        <v>12.845515411329206</v>
      </c>
    </row>
    <row r="36" spans="1:5" x14ac:dyDescent="0.25">
      <c r="A36" t="s">
        <v>52</v>
      </c>
      <c r="B36">
        <v>7.0994847008765758</v>
      </c>
      <c r="C36">
        <v>16.732337045231784</v>
      </c>
      <c r="D36">
        <v>15.148500327545362</v>
      </c>
      <c r="E36">
        <v>12.993440691217909</v>
      </c>
    </row>
    <row r="37" spans="1:5" x14ac:dyDescent="0.25">
      <c r="A37" t="s">
        <v>19</v>
      </c>
      <c r="B37">
        <v>14.145678320224427</v>
      </c>
      <c r="C37">
        <v>16.485961111553284</v>
      </c>
      <c r="D37">
        <v>8.470962313328565</v>
      </c>
      <c r="E37">
        <v>13.034200581702093</v>
      </c>
    </row>
    <row r="38" spans="1:5" x14ac:dyDescent="0.25">
      <c r="A38" t="s">
        <v>37</v>
      </c>
      <c r="B38">
        <v>12.311872629506134</v>
      </c>
      <c r="C38">
        <v>16.236213467207087</v>
      </c>
      <c r="D38">
        <v>10.563010248592166</v>
      </c>
      <c r="E38">
        <v>13.037032115101795</v>
      </c>
    </row>
    <row r="39" spans="1:5" x14ac:dyDescent="0.25">
      <c r="A39" t="s">
        <v>54</v>
      </c>
      <c r="B39">
        <v>13.917973490330478</v>
      </c>
      <c r="C39">
        <v>16.838332142259183</v>
      </c>
      <c r="D39">
        <v>9.7411843137105905</v>
      </c>
      <c r="E39">
        <v>13.499163315433417</v>
      </c>
    </row>
    <row r="40" spans="1:5" x14ac:dyDescent="0.25">
      <c r="A40" t="s">
        <v>56</v>
      </c>
      <c r="B40">
        <v>13.25153215504506</v>
      </c>
      <c r="C40">
        <v>17.49484476506391</v>
      </c>
      <c r="D40">
        <v>12.006142555811172</v>
      </c>
      <c r="E40">
        <v>14.250839825306711</v>
      </c>
    </row>
    <row r="41" spans="1:5" x14ac:dyDescent="0.25">
      <c r="A41" t="s">
        <v>12</v>
      </c>
      <c r="B41">
        <v>12.378167121113828</v>
      </c>
      <c r="C41">
        <v>17.806667957584128</v>
      </c>
      <c r="D41">
        <v>12.794065981501895</v>
      </c>
      <c r="E41">
        <v>14.326300353399951</v>
      </c>
    </row>
    <row r="42" spans="1:5" x14ac:dyDescent="0.25">
      <c r="A42" t="s">
        <v>31</v>
      </c>
      <c r="B42">
        <v>9.5759188687234591</v>
      </c>
      <c r="C42">
        <v>18.13802357588925</v>
      </c>
      <c r="D42">
        <v>15.489649756053497</v>
      </c>
      <c r="E42">
        <v>14.401197400222069</v>
      </c>
    </row>
    <row r="43" spans="1:5" x14ac:dyDescent="0.25">
      <c r="A43" t="s">
        <v>34</v>
      </c>
      <c r="B43">
        <v>18.37962976269398</v>
      </c>
      <c r="C43">
        <v>19.168326919524233</v>
      </c>
      <c r="D43">
        <v>6.1952299106527722</v>
      </c>
      <c r="E43">
        <v>14.581062197623661</v>
      </c>
    </row>
    <row r="44" spans="1:5" x14ac:dyDescent="0.25">
      <c r="A44" t="s">
        <v>51</v>
      </c>
      <c r="B44">
        <v>13.108524036032962</v>
      </c>
      <c r="C44">
        <v>18.408420296988574</v>
      </c>
      <c r="D44">
        <v>12.895501286308255</v>
      </c>
      <c r="E44">
        <v>14.804148539776598</v>
      </c>
    </row>
    <row r="45" spans="1:5" x14ac:dyDescent="0.25">
      <c r="A45" t="s">
        <v>18</v>
      </c>
      <c r="B45">
        <v>18.004960829677767</v>
      </c>
      <c r="C45">
        <v>7.7780764627821668</v>
      </c>
      <c r="D45">
        <v>19.241447645840299</v>
      </c>
      <c r="E45">
        <v>15.008161646100076</v>
      </c>
    </row>
    <row r="46" spans="1:5" x14ac:dyDescent="0.25">
      <c r="A46" t="s">
        <v>28</v>
      </c>
      <c r="B46">
        <v>14.677976838769347</v>
      </c>
      <c r="C46">
        <v>19.883648137385457</v>
      </c>
      <c r="D46">
        <v>13.379432198172525</v>
      </c>
      <c r="E46">
        <v>15.980352391442443</v>
      </c>
    </row>
    <row r="47" spans="1:5" x14ac:dyDescent="0.25">
      <c r="A47" t="s">
        <v>38</v>
      </c>
      <c r="B47">
        <v>18.322629839851043</v>
      </c>
      <c r="C47">
        <v>20.950162654613205</v>
      </c>
      <c r="D47">
        <v>10.100155340420704</v>
      </c>
      <c r="E47">
        <v>16.457649278294983</v>
      </c>
    </row>
    <row r="48" spans="1:5" x14ac:dyDescent="0.25">
      <c r="A48" t="s">
        <v>53</v>
      </c>
      <c r="B48">
        <v>18.409141954803317</v>
      </c>
      <c r="C48">
        <v>14.510442128610231</v>
      </c>
      <c r="D48">
        <v>19.180219974575294</v>
      </c>
      <c r="E48">
        <v>17.366601352662951</v>
      </c>
    </row>
    <row r="49" spans="1:5" x14ac:dyDescent="0.25">
      <c r="A49" t="s">
        <v>6</v>
      </c>
      <c r="B49">
        <v>19.80994444936011</v>
      </c>
      <c r="C49">
        <v>23.024659435065356</v>
      </c>
      <c r="D49">
        <v>11.779514565930908</v>
      </c>
      <c r="E49">
        <v>18.204706150118792</v>
      </c>
    </row>
    <row r="50" spans="1:5" x14ac:dyDescent="0.25">
      <c r="A50" t="s">
        <v>1</v>
      </c>
      <c r="B50">
        <v>12.240659172921609</v>
      </c>
      <c r="C50">
        <v>25.818890580261819</v>
      </c>
      <c r="D50">
        <v>22.652092720721125</v>
      </c>
      <c r="E50">
        <v>20.237214157968182</v>
      </c>
    </row>
    <row r="51" spans="1:5" x14ac:dyDescent="0.25">
      <c r="A51" t="s">
        <v>29</v>
      </c>
      <c r="B51">
        <v>15.71076862710904</v>
      </c>
      <c r="C51">
        <v>26.803061374127925</v>
      </c>
      <c r="D51">
        <v>21.666515922178938</v>
      </c>
      <c r="E51">
        <v>21.393448641138633</v>
      </c>
    </row>
    <row r="52" spans="1:5" x14ac:dyDescent="0.25">
      <c r="A52" t="s">
        <v>41</v>
      </c>
      <c r="B52">
        <v>28.909404965031968</v>
      </c>
      <c r="C52">
        <v>9.708518014334782</v>
      </c>
      <c r="D52">
        <v>27.490674870802248</v>
      </c>
      <c r="E52">
        <v>22.036199283389664</v>
      </c>
    </row>
    <row r="53" spans="1:5" x14ac:dyDescent="0.25">
      <c r="A53" t="s">
        <v>46</v>
      </c>
      <c r="B53">
        <v>34.469049994020985</v>
      </c>
      <c r="C53">
        <v>3.5694617560453636</v>
      </c>
      <c r="D53">
        <v>34.471629405514292</v>
      </c>
      <c r="E53">
        <v>24.170047051860212</v>
      </c>
    </row>
    <row r="54" spans="1:5" x14ac:dyDescent="0.25">
      <c r="A54" t="s">
        <v>21</v>
      </c>
      <c r="B54">
        <v>35.271217986065018</v>
      </c>
      <c r="C54">
        <v>11.464129543887978</v>
      </c>
      <c r="D54">
        <v>34.416636730907761</v>
      </c>
      <c r="E54">
        <v>27.050661420286918</v>
      </c>
    </row>
    <row r="55" spans="1:5" x14ac:dyDescent="0.25">
      <c r="A55" t="s">
        <v>0</v>
      </c>
      <c r="B55">
        <v>32.168508333286567</v>
      </c>
      <c r="C55">
        <v>20.264912648349696</v>
      </c>
      <c r="D55">
        <v>32.254082796764408</v>
      </c>
      <c r="E55">
        <v>28.22916792613356</v>
      </c>
    </row>
    <row r="56" spans="1:5" x14ac:dyDescent="0.25">
      <c r="A56" t="s">
        <v>8</v>
      </c>
      <c r="B56">
        <v>41.71912361145607</v>
      </c>
      <c r="C56">
        <v>3.3872226350632992</v>
      </c>
      <c r="D56">
        <v>41.788306458428487</v>
      </c>
      <c r="E56">
        <v>28.964884234982623</v>
      </c>
    </row>
    <row r="57" spans="1:5" x14ac:dyDescent="0.25">
      <c r="A57" t="s">
        <v>11</v>
      </c>
      <c r="B57">
        <v>42.679859030739671</v>
      </c>
      <c r="C57">
        <v>21.620969761694166</v>
      </c>
      <c r="D57">
        <v>46.920832519127721</v>
      </c>
      <c r="E57">
        <v>37.073887103853856</v>
      </c>
    </row>
    <row r="58" spans="1:5" x14ac:dyDescent="0.25">
      <c r="A58" t="s">
        <v>14</v>
      </c>
      <c r="B58">
        <v>46.065436311188066</v>
      </c>
      <c r="C58">
        <v>44.407515492717366</v>
      </c>
      <c r="D58">
        <v>23.188567503333346</v>
      </c>
      <c r="E58">
        <v>37.88717310241293</v>
      </c>
    </row>
  </sheetData>
  <dataConsolidate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Y58"/>
  <sheetViews>
    <sheetView zoomScale="70" zoomScaleNormal="70" workbookViewId="0">
      <selection activeCell="J31" sqref="J31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P1">
        <v>7</v>
      </c>
      <c r="Q1">
        <f>MIN(B$2:B$58)</f>
        <v>0.96337972171154729</v>
      </c>
      <c r="R1">
        <f t="shared" ref="R1:T1" si="0">MIN(C$2:C$58)</f>
        <v>1.1748289703523183</v>
      </c>
      <c r="S1">
        <f t="shared" si="0"/>
        <v>0.39419540124627744</v>
      </c>
      <c r="T1">
        <f t="shared" si="0"/>
        <v>0.89667653327024199</v>
      </c>
    </row>
    <row r="2" spans="1:25" x14ac:dyDescent="0.25">
      <c r="A2" t="s">
        <v>7</v>
      </c>
      <c r="B2">
        <v>1.1210052282121303</v>
      </c>
      <c r="C2">
        <v>1.1748289703523183</v>
      </c>
      <c r="D2">
        <v>0.39419540124627744</v>
      </c>
      <c r="E2">
        <v>0.89667653327024199</v>
      </c>
      <c r="F2">
        <v>0</v>
      </c>
      <c r="G2">
        <f t="array" ref="G2:G10">FREQUENCY(B$2:B$58, V$2:V$9)</f>
        <v>1</v>
      </c>
      <c r="H2">
        <f t="array" ref="H2:H10">FREQUENCY(C$2:C$58, W$2:W$9)</f>
        <v>1</v>
      </c>
      <c r="I2">
        <f t="array" ref="I2:I10">FREQUENCY(D$2:D$58, X$2:X$9)</f>
        <v>1</v>
      </c>
      <c r="J2">
        <f t="array" ref="J2:J10">FREQUENCY(E$2:E$58, Y$2:Y$9)</f>
        <v>1</v>
      </c>
      <c r="K2">
        <f t="array" ref="K2:K10">FREQUENCY($E$2:$E$58, V$2:V$9)</f>
        <v>1</v>
      </c>
      <c r="L2">
        <f t="array" ref="L2:L10">FREQUENCY($E$2:$E$58, W$2:W$9)</f>
        <v>1</v>
      </c>
      <c r="M2">
        <f t="array" ref="M2:M10">FREQUENCY($E$2:$E$58, X$2:X$9)</f>
        <v>0</v>
      </c>
      <c r="Q2">
        <f>MAX(B$2:B$58)</f>
        <v>46.065436311188066</v>
      </c>
      <c r="R2">
        <f t="shared" ref="R2:T2" si="1">MAX(C$2:C$58)</f>
        <v>44.407515492717366</v>
      </c>
      <c r="S2">
        <f t="shared" si="1"/>
        <v>46.920832519127721</v>
      </c>
      <c r="T2">
        <f t="shared" si="1"/>
        <v>37.88717310241293</v>
      </c>
      <c r="V2">
        <f t="shared" ref="V2:Y9" si="2">Q$1 +Q$3 * $F2</f>
        <v>0.96337972171154729</v>
      </c>
      <c r="W2">
        <f t="shared" si="2"/>
        <v>1.1748289703523183</v>
      </c>
      <c r="X2">
        <f t="shared" si="2"/>
        <v>0.39419540124627744</v>
      </c>
      <c r="Y2">
        <f t="shared" si="2"/>
        <v>0.89667653327024199</v>
      </c>
    </row>
    <row r="3" spans="1:25" x14ac:dyDescent="0.25">
      <c r="A3" t="s">
        <v>45</v>
      </c>
      <c r="B3">
        <v>1.3709158548946578</v>
      </c>
      <c r="C3">
        <v>1.4122459679669244</v>
      </c>
      <c r="D3">
        <v>1.1872291663697059</v>
      </c>
      <c r="E3">
        <v>1.323463663077096</v>
      </c>
      <c r="F3">
        <v>1</v>
      </c>
      <c r="G3">
        <v>26</v>
      </c>
      <c r="H3">
        <v>20</v>
      </c>
      <c r="I3">
        <v>21</v>
      </c>
      <c r="J3">
        <v>16</v>
      </c>
      <c r="K3">
        <v>19</v>
      </c>
      <c r="L3">
        <v>19</v>
      </c>
      <c r="M3">
        <v>17</v>
      </c>
      <c r="Q3">
        <f>(Q2 - Q1) /$P$1</f>
        <v>6.443150941353788</v>
      </c>
      <c r="R3">
        <f t="shared" ref="R3:T3" si="3">(R2 - R1) /$P$1</f>
        <v>6.176098074623579</v>
      </c>
      <c r="S3">
        <f t="shared" si="3"/>
        <v>6.6466624454116348</v>
      </c>
      <c r="T3">
        <f t="shared" si="3"/>
        <v>5.2843566527346697</v>
      </c>
      <c r="V3">
        <f t="shared" si="2"/>
        <v>7.4065306630653351</v>
      </c>
      <c r="W3">
        <f t="shared" si="2"/>
        <v>7.3509270449758972</v>
      </c>
      <c r="X3">
        <f t="shared" si="2"/>
        <v>7.0408578466579126</v>
      </c>
      <c r="Y3">
        <f t="shared" si="2"/>
        <v>6.1810331860049121</v>
      </c>
    </row>
    <row r="4" spans="1:25" x14ac:dyDescent="0.25">
      <c r="A4" t="s">
        <v>47</v>
      </c>
      <c r="B4">
        <v>2.1023230617739519</v>
      </c>
      <c r="C4">
        <v>3.3010741412485411</v>
      </c>
      <c r="D4">
        <v>3.3938040392195781</v>
      </c>
      <c r="E4">
        <v>2.9324004140806901</v>
      </c>
      <c r="F4">
        <v>2</v>
      </c>
      <c r="G4">
        <v>12</v>
      </c>
      <c r="H4">
        <v>11</v>
      </c>
      <c r="I4">
        <v>20</v>
      </c>
      <c r="J4">
        <v>11</v>
      </c>
      <c r="K4">
        <v>18</v>
      </c>
      <c r="L4">
        <v>18</v>
      </c>
      <c r="M4">
        <v>21</v>
      </c>
      <c r="V4">
        <f t="shared" si="2"/>
        <v>13.849681604419123</v>
      </c>
      <c r="W4">
        <f t="shared" si="2"/>
        <v>13.527025119599475</v>
      </c>
      <c r="X4">
        <f t="shared" si="2"/>
        <v>13.687520292069546</v>
      </c>
      <c r="Y4">
        <f t="shared" si="2"/>
        <v>11.465389838739581</v>
      </c>
    </row>
    <row r="5" spans="1:25" x14ac:dyDescent="0.25">
      <c r="A5" t="s">
        <v>10</v>
      </c>
      <c r="B5">
        <v>1.2755053553705593</v>
      </c>
      <c r="C5">
        <v>4.1376096620303437</v>
      </c>
      <c r="D5">
        <v>4.1219191695495416</v>
      </c>
      <c r="E5">
        <v>3.1783447289834816</v>
      </c>
      <c r="F5">
        <v>3</v>
      </c>
      <c r="G5">
        <v>11</v>
      </c>
      <c r="H5">
        <v>17</v>
      </c>
      <c r="I5">
        <v>6</v>
      </c>
      <c r="J5">
        <v>18</v>
      </c>
      <c r="K5">
        <v>11</v>
      </c>
      <c r="L5">
        <v>10</v>
      </c>
      <c r="M5">
        <v>11</v>
      </c>
      <c r="V5">
        <f t="shared" si="2"/>
        <v>20.29283254577291</v>
      </c>
      <c r="W5">
        <f t="shared" si="2"/>
        <v>19.703123194223057</v>
      </c>
      <c r="X5">
        <f t="shared" si="2"/>
        <v>20.334182737481182</v>
      </c>
      <c r="Y5">
        <f t="shared" si="2"/>
        <v>16.749746491474252</v>
      </c>
    </row>
    <row r="6" spans="1:25" x14ac:dyDescent="0.25">
      <c r="A6" t="s">
        <v>24</v>
      </c>
      <c r="B6">
        <v>1.7235720266165993</v>
      </c>
      <c r="C6">
        <v>3.826155225456719</v>
      </c>
      <c r="D6">
        <v>4.0389926478785183</v>
      </c>
      <c r="E6">
        <v>3.1962399666506123</v>
      </c>
      <c r="F6">
        <v>4</v>
      </c>
      <c r="G6">
        <v>0</v>
      </c>
      <c r="H6">
        <v>6</v>
      </c>
      <c r="I6">
        <v>3</v>
      </c>
      <c r="J6">
        <v>4</v>
      </c>
      <c r="K6">
        <v>3</v>
      </c>
      <c r="L6">
        <v>4</v>
      </c>
      <c r="M6">
        <v>3</v>
      </c>
      <c r="V6">
        <f t="shared" si="2"/>
        <v>26.735983487126699</v>
      </c>
      <c r="W6">
        <f t="shared" si="2"/>
        <v>25.879221268846635</v>
      </c>
      <c r="X6">
        <f t="shared" si="2"/>
        <v>26.980845182892818</v>
      </c>
      <c r="Y6">
        <f t="shared" si="2"/>
        <v>22.03410314420892</v>
      </c>
    </row>
    <row r="7" spans="1:25" x14ac:dyDescent="0.25">
      <c r="A7" t="s">
        <v>20</v>
      </c>
      <c r="B7">
        <v>0.96337972171154729</v>
      </c>
      <c r="C7">
        <v>4.5998207557785058</v>
      </c>
      <c r="D7">
        <v>4.5193380978679247</v>
      </c>
      <c r="E7">
        <v>3.3608461917859929</v>
      </c>
      <c r="F7">
        <v>5</v>
      </c>
      <c r="G7">
        <v>2</v>
      </c>
      <c r="H7">
        <v>1</v>
      </c>
      <c r="I7">
        <v>2</v>
      </c>
      <c r="J7">
        <v>3</v>
      </c>
      <c r="K7">
        <v>3</v>
      </c>
      <c r="L7">
        <v>3</v>
      </c>
      <c r="M7">
        <v>3</v>
      </c>
      <c r="V7">
        <f t="shared" si="2"/>
        <v>33.179134428480488</v>
      </c>
      <c r="W7">
        <f t="shared" si="2"/>
        <v>32.05531934347021</v>
      </c>
      <c r="X7">
        <f t="shared" si="2"/>
        <v>33.62750762830445</v>
      </c>
      <c r="Y7">
        <f t="shared" si="2"/>
        <v>27.318459796943589</v>
      </c>
    </row>
    <row r="8" spans="1:25" x14ac:dyDescent="0.25">
      <c r="A8" t="s">
        <v>5</v>
      </c>
      <c r="B8">
        <v>4.3363615628585528</v>
      </c>
      <c r="C8">
        <v>4.8616355700748644</v>
      </c>
      <c r="D8">
        <v>2.2569275468813763</v>
      </c>
      <c r="E8">
        <v>3.8183082266049313</v>
      </c>
      <c r="F8">
        <v>6</v>
      </c>
      <c r="G8">
        <v>2</v>
      </c>
      <c r="H8">
        <v>0</v>
      </c>
      <c r="I8">
        <v>2</v>
      </c>
      <c r="J8">
        <v>2</v>
      </c>
      <c r="K8">
        <v>2</v>
      </c>
      <c r="L8">
        <v>2</v>
      </c>
      <c r="M8">
        <v>2</v>
      </c>
      <c r="V8">
        <f t="shared" si="2"/>
        <v>39.622285369834273</v>
      </c>
      <c r="W8">
        <f t="shared" si="2"/>
        <v>38.231417418093791</v>
      </c>
      <c r="X8">
        <f t="shared" si="2"/>
        <v>40.274170073716085</v>
      </c>
      <c r="Y8">
        <f t="shared" si="2"/>
        <v>32.602816449678265</v>
      </c>
    </row>
    <row r="9" spans="1:25" x14ac:dyDescent="0.25">
      <c r="A9" t="s">
        <v>4</v>
      </c>
      <c r="B9">
        <v>1.7285709581554884</v>
      </c>
      <c r="C9">
        <v>4.7647046314715906</v>
      </c>
      <c r="D9">
        <v>5.0629716058314882</v>
      </c>
      <c r="E9">
        <v>3.8520823984861896</v>
      </c>
      <c r="F9">
        <v>7</v>
      </c>
      <c r="G9">
        <v>3</v>
      </c>
      <c r="H9">
        <v>1</v>
      </c>
      <c r="I9">
        <v>2</v>
      </c>
      <c r="J9">
        <v>2</v>
      </c>
      <c r="K9">
        <v>0</v>
      </c>
      <c r="L9">
        <v>0</v>
      </c>
      <c r="M9">
        <v>0</v>
      </c>
      <c r="V9">
        <f t="shared" si="2"/>
        <v>46.065436311188066</v>
      </c>
      <c r="W9">
        <f t="shared" si="2"/>
        <v>44.407515492717366</v>
      </c>
      <c r="X9">
        <f t="shared" si="2"/>
        <v>46.920832519127721</v>
      </c>
      <c r="Y9">
        <f t="shared" si="2"/>
        <v>37.88717310241293</v>
      </c>
    </row>
    <row r="10" spans="1:25" x14ac:dyDescent="0.25">
      <c r="A10" t="s">
        <v>2</v>
      </c>
      <c r="B10">
        <v>5.5099976957494752</v>
      </c>
      <c r="C10">
        <v>5.4519964008503399</v>
      </c>
      <c r="D10">
        <v>0.82719019130111426</v>
      </c>
      <c r="E10">
        <v>3.9297280959669765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25" x14ac:dyDescent="0.25">
      <c r="A11" t="s">
        <v>23</v>
      </c>
      <c r="B11">
        <v>2.3252607664693432</v>
      </c>
      <c r="C11">
        <v>5.3587011393780077</v>
      </c>
      <c r="D11">
        <v>5.0975879199531144</v>
      </c>
      <c r="E11">
        <v>4.260516608600156</v>
      </c>
    </row>
    <row r="12" spans="1:25" x14ac:dyDescent="0.25">
      <c r="A12" t="s">
        <v>16</v>
      </c>
      <c r="B12">
        <v>1.8761934071966893</v>
      </c>
      <c r="C12">
        <v>5.7178885873401057</v>
      </c>
      <c r="D12">
        <v>5.4049110747995401</v>
      </c>
      <c r="E12">
        <v>4.3329976897787787</v>
      </c>
    </row>
    <row r="13" spans="1:25" x14ac:dyDescent="0.25">
      <c r="A13" t="s">
        <v>9</v>
      </c>
      <c r="B13">
        <v>5.3641911835091944</v>
      </c>
      <c r="C13">
        <v>3.6608734361005997</v>
      </c>
      <c r="D13">
        <v>4.7350337562121894</v>
      </c>
      <c r="E13">
        <v>4.5866994586073275</v>
      </c>
    </row>
    <row r="14" spans="1:25" x14ac:dyDescent="0.25">
      <c r="A14" t="s">
        <v>49</v>
      </c>
      <c r="B14">
        <v>2.7209123321960678</v>
      </c>
      <c r="C14">
        <v>5.9875166586363679</v>
      </c>
      <c r="D14">
        <v>5.3325754811619168</v>
      </c>
      <c r="E14">
        <v>4.680334823998118</v>
      </c>
    </row>
    <row r="15" spans="1:25" x14ac:dyDescent="0.25">
      <c r="A15" t="s">
        <v>55</v>
      </c>
      <c r="B15">
        <v>2.6498226538037337</v>
      </c>
      <c r="C15">
        <v>6.3356582313501644</v>
      </c>
      <c r="D15">
        <v>5.9718921024161364</v>
      </c>
      <c r="E15">
        <v>4.9857909958566786</v>
      </c>
    </row>
    <row r="16" spans="1:25" x14ac:dyDescent="0.25">
      <c r="A16" t="s">
        <v>35</v>
      </c>
      <c r="B16">
        <v>4.9956941758216393</v>
      </c>
      <c r="C16">
        <v>6.3265370055851644</v>
      </c>
      <c r="D16">
        <v>3.9401342029451083</v>
      </c>
      <c r="E16">
        <v>5.0874551281173046</v>
      </c>
    </row>
    <row r="17" spans="1:5" x14ac:dyDescent="0.25">
      <c r="A17" t="s">
        <v>17</v>
      </c>
      <c r="B17">
        <v>7.0305490294546251</v>
      </c>
      <c r="C17">
        <v>6.9588508635674664</v>
      </c>
      <c r="D17">
        <v>2.1770385997909432</v>
      </c>
      <c r="E17">
        <v>5.3888128309376784</v>
      </c>
    </row>
    <row r="18" spans="1:5" x14ac:dyDescent="0.25">
      <c r="A18" t="s">
        <v>44</v>
      </c>
      <c r="B18">
        <v>6.1506356242919242</v>
      </c>
      <c r="C18">
        <v>7.2923573635555217</v>
      </c>
      <c r="D18">
        <v>3.9150561279942901</v>
      </c>
      <c r="E18">
        <v>5.7860163719472455</v>
      </c>
    </row>
    <row r="19" spans="1:5" x14ac:dyDescent="0.25">
      <c r="A19" t="s">
        <v>48</v>
      </c>
      <c r="B19">
        <v>3.409917950488849</v>
      </c>
      <c r="C19">
        <v>9.2925901695653774</v>
      </c>
      <c r="D19">
        <v>8.6539231021927385</v>
      </c>
      <c r="E19">
        <v>7.1188104074156557</v>
      </c>
    </row>
    <row r="20" spans="1:5" x14ac:dyDescent="0.25">
      <c r="A20" t="s">
        <v>33</v>
      </c>
      <c r="B20">
        <v>4.3378543036562531</v>
      </c>
      <c r="C20">
        <v>9.0751207210417277</v>
      </c>
      <c r="D20">
        <v>8.020888876764543</v>
      </c>
      <c r="E20">
        <v>7.1446213004875085</v>
      </c>
    </row>
    <row r="21" spans="1:5" x14ac:dyDescent="0.25">
      <c r="A21" t="s">
        <v>22</v>
      </c>
      <c r="B21">
        <v>7.2314968651662213</v>
      </c>
      <c r="C21">
        <v>5.2629066015208137</v>
      </c>
      <c r="D21">
        <v>8.9427346320553216</v>
      </c>
      <c r="E21">
        <v>7.1457126995807858</v>
      </c>
    </row>
    <row r="22" spans="1:5" x14ac:dyDescent="0.25">
      <c r="A22" t="s">
        <v>3</v>
      </c>
      <c r="B22">
        <v>8.5165413180333793</v>
      </c>
      <c r="C22">
        <v>9.2624130733408592</v>
      </c>
      <c r="D22">
        <v>6.3796152588878261</v>
      </c>
      <c r="E22">
        <v>8.0528565500873555</v>
      </c>
    </row>
    <row r="23" spans="1:5" x14ac:dyDescent="0.25">
      <c r="A23" t="s">
        <v>15</v>
      </c>
      <c r="B23">
        <v>6.5934198735099114</v>
      </c>
      <c r="C23">
        <v>9.9173302468430968</v>
      </c>
      <c r="D23">
        <v>7.7897170791768007</v>
      </c>
      <c r="E23">
        <v>8.100155733176603</v>
      </c>
    </row>
    <row r="24" spans="1:5" x14ac:dyDescent="0.25">
      <c r="A24" t="s">
        <v>40</v>
      </c>
      <c r="B24">
        <v>6.9648013350397298</v>
      </c>
      <c r="C24">
        <v>10.093318829941282</v>
      </c>
      <c r="D24">
        <v>7.297290605883731</v>
      </c>
      <c r="E24">
        <v>8.1184702569549145</v>
      </c>
    </row>
    <row r="25" spans="1:5" x14ac:dyDescent="0.25">
      <c r="A25" t="s">
        <v>26</v>
      </c>
      <c r="B25">
        <v>10.028783315241007</v>
      </c>
      <c r="C25">
        <v>5.0202953529169569</v>
      </c>
      <c r="D25">
        <v>10.628225750529314</v>
      </c>
      <c r="E25">
        <v>8.5591014728957582</v>
      </c>
    </row>
    <row r="26" spans="1:5" x14ac:dyDescent="0.25">
      <c r="A26" t="s">
        <v>42</v>
      </c>
      <c r="B26">
        <v>9.4831370361798495</v>
      </c>
      <c r="C26">
        <v>10.688436458975596</v>
      </c>
      <c r="D26">
        <v>5.6714730902677388</v>
      </c>
      <c r="E26">
        <v>8.6143488618077289</v>
      </c>
    </row>
    <row r="27" spans="1:5" x14ac:dyDescent="0.25">
      <c r="A27" t="s">
        <v>36</v>
      </c>
      <c r="B27">
        <v>5.0443877227029041</v>
      </c>
      <c r="C27">
        <v>11.914292241247017</v>
      </c>
      <c r="D27">
        <v>10.824984789774314</v>
      </c>
      <c r="E27">
        <v>9.261221584574745</v>
      </c>
    </row>
    <row r="28" spans="1:5" x14ac:dyDescent="0.25">
      <c r="A28" t="s">
        <v>32</v>
      </c>
      <c r="B28">
        <v>5.4583900072449145</v>
      </c>
      <c r="C28">
        <v>12.340683991720994</v>
      </c>
      <c r="D28">
        <v>11.147177160680288</v>
      </c>
      <c r="E28">
        <v>9.6487503865487323</v>
      </c>
    </row>
    <row r="29" spans="1:5" x14ac:dyDescent="0.25">
      <c r="A29" t="s">
        <v>50</v>
      </c>
      <c r="B29">
        <v>8.7606114000460096</v>
      </c>
      <c r="C29">
        <v>13.922069574189171</v>
      </c>
      <c r="D29">
        <v>10.806927543934719</v>
      </c>
      <c r="E29">
        <v>11.163202839389969</v>
      </c>
    </row>
    <row r="30" spans="1:5" x14ac:dyDescent="0.25">
      <c r="A30" t="s">
        <v>43</v>
      </c>
      <c r="B30">
        <v>5.6470764297059937</v>
      </c>
      <c r="C30">
        <v>15.060845019583907</v>
      </c>
      <c r="D30">
        <v>13.95519689274556</v>
      </c>
      <c r="E30">
        <v>11.554372780678486</v>
      </c>
    </row>
    <row r="31" spans="1:5" x14ac:dyDescent="0.25">
      <c r="A31" t="s">
        <v>30</v>
      </c>
      <c r="B31">
        <v>16.707228703450298</v>
      </c>
      <c r="C31">
        <v>16.692054931182607</v>
      </c>
      <c r="D31">
        <v>1.9813281795310478</v>
      </c>
      <c r="E31">
        <v>11.793537271387985</v>
      </c>
    </row>
    <row r="32" spans="1:5" x14ac:dyDescent="0.25">
      <c r="A32" t="s">
        <v>27</v>
      </c>
      <c r="B32">
        <v>9.6370484752009684</v>
      </c>
      <c r="C32">
        <v>15.319279479976117</v>
      </c>
      <c r="D32">
        <v>11.89245492457227</v>
      </c>
      <c r="E32">
        <v>12.282927626583117</v>
      </c>
    </row>
    <row r="33" spans="1:5" x14ac:dyDescent="0.25">
      <c r="A33" t="s">
        <v>39</v>
      </c>
      <c r="B33">
        <v>14.788621219240047</v>
      </c>
      <c r="C33">
        <v>15.810826332141918</v>
      </c>
      <c r="D33">
        <v>6.2908792461027128</v>
      </c>
      <c r="E33">
        <v>12.29677559916156</v>
      </c>
    </row>
    <row r="34" spans="1:5" x14ac:dyDescent="0.25">
      <c r="A34" t="s">
        <v>25</v>
      </c>
      <c r="B34">
        <v>4.4262772963501904</v>
      </c>
      <c r="C34">
        <v>17.301087588648407</v>
      </c>
      <c r="D34">
        <v>16.725667193456481</v>
      </c>
      <c r="E34">
        <v>12.817677359485026</v>
      </c>
    </row>
    <row r="35" spans="1:5" x14ac:dyDescent="0.25">
      <c r="A35" t="s">
        <v>13</v>
      </c>
      <c r="B35">
        <v>11.078038541052035</v>
      </c>
      <c r="C35">
        <v>15.979033767135309</v>
      </c>
      <c r="D35">
        <v>11.479473925800272</v>
      </c>
      <c r="E35">
        <v>12.845515411329206</v>
      </c>
    </row>
    <row r="36" spans="1:5" x14ac:dyDescent="0.25">
      <c r="A36" t="s">
        <v>52</v>
      </c>
      <c r="B36">
        <v>7.0994847008765758</v>
      </c>
      <c r="C36">
        <v>16.732337045231784</v>
      </c>
      <c r="D36">
        <v>15.148500327545362</v>
      </c>
      <c r="E36">
        <v>12.993440691217909</v>
      </c>
    </row>
    <row r="37" spans="1:5" x14ac:dyDescent="0.25">
      <c r="A37" t="s">
        <v>19</v>
      </c>
      <c r="B37">
        <v>14.145678320224427</v>
      </c>
      <c r="C37">
        <v>16.485961111553284</v>
      </c>
      <c r="D37">
        <v>8.470962313328565</v>
      </c>
      <c r="E37">
        <v>13.034200581702093</v>
      </c>
    </row>
    <row r="38" spans="1:5" x14ac:dyDescent="0.25">
      <c r="A38" t="s">
        <v>37</v>
      </c>
      <c r="B38">
        <v>12.311872629506134</v>
      </c>
      <c r="C38">
        <v>16.236213467207087</v>
      </c>
      <c r="D38">
        <v>10.563010248592166</v>
      </c>
      <c r="E38">
        <v>13.037032115101795</v>
      </c>
    </row>
    <row r="39" spans="1:5" x14ac:dyDescent="0.25">
      <c r="A39" t="s">
        <v>54</v>
      </c>
      <c r="B39">
        <v>13.917973490330478</v>
      </c>
      <c r="C39">
        <v>16.838332142259183</v>
      </c>
      <c r="D39">
        <v>9.7411843137105905</v>
      </c>
      <c r="E39">
        <v>13.499163315433417</v>
      </c>
    </row>
    <row r="40" spans="1:5" x14ac:dyDescent="0.25">
      <c r="A40" t="s">
        <v>56</v>
      </c>
      <c r="B40">
        <v>13.25153215504506</v>
      </c>
      <c r="C40">
        <v>17.49484476506391</v>
      </c>
      <c r="D40">
        <v>12.006142555811172</v>
      </c>
      <c r="E40">
        <v>14.250839825306711</v>
      </c>
    </row>
    <row r="41" spans="1:5" x14ac:dyDescent="0.25">
      <c r="A41" t="s">
        <v>12</v>
      </c>
      <c r="B41">
        <v>12.378167121113828</v>
      </c>
      <c r="C41">
        <v>17.806667957584128</v>
      </c>
      <c r="D41">
        <v>12.794065981501895</v>
      </c>
      <c r="E41">
        <v>14.326300353399951</v>
      </c>
    </row>
    <row r="42" spans="1:5" x14ac:dyDescent="0.25">
      <c r="A42" t="s">
        <v>31</v>
      </c>
      <c r="B42">
        <v>9.5759188687234591</v>
      </c>
      <c r="C42">
        <v>18.13802357588925</v>
      </c>
      <c r="D42">
        <v>15.489649756053497</v>
      </c>
      <c r="E42">
        <v>14.401197400222069</v>
      </c>
    </row>
    <row r="43" spans="1:5" x14ac:dyDescent="0.25">
      <c r="A43" t="s">
        <v>34</v>
      </c>
      <c r="B43">
        <v>18.37962976269398</v>
      </c>
      <c r="C43">
        <v>19.168326919524233</v>
      </c>
      <c r="D43">
        <v>6.1952299106527722</v>
      </c>
      <c r="E43">
        <v>14.581062197623661</v>
      </c>
    </row>
    <row r="44" spans="1:5" x14ac:dyDescent="0.25">
      <c r="A44" t="s">
        <v>51</v>
      </c>
      <c r="B44">
        <v>13.108524036032962</v>
      </c>
      <c r="C44">
        <v>18.408420296988574</v>
      </c>
      <c r="D44">
        <v>12.895501286308255</v>
      </c>
      <c r="E44">
        <v>14.804148539776598</v>
      </c>
    </row>
    <row r="45" spans="1:5" x14ac:dyDescent="0.25">
      <c r="A45" t="s">
        <v>18</v>
      </c>
      <c r="B45">
        <v>18.004960829677767</v>
      </c>
      <c r="C45">
        <v>7.7780764627821668</v>
      </c>
      <c r="D45">
        <v>19.241447645840299</v>
      </c>
      <c r="E45">
        <v>15.008161646100076</v>
      </c>
    </row>
    <row r="46" spans="1:5" x14ac:dyDescent="0.25">
      <c r="A46" t="s">
        <v>28</v>
      </c>
      <c r="B46">
        <v>14.677976838769347</v>
      </c>
      <c r="C46">
        <v>19.883648137385457</v>
      </c>
      <c r="D46">
        <v>13.379432198172525</v>
      </c>
      <c r="E46">
        <v>15.980352391442443</v>
      </c>
    </row>
    <row r="47" spans="1:5" x14ac:dyDescent="0.25">
      <c r="A47" t="s">
        <v>38</v>
      </c>
      <c r="B47">
        <v>18.322629839851043</v>
      </c>
      <c r="C47">
        <v>20.950162654613205</v>
      </c>
      <c r="D47">
        <v>10.100155340420704</v>
      </c>
      <c r="E47">
        <v>16.457649278294983</v>
      </c>
    </row>
    <row r="48" spans="1:5" x14ac:dyDescent="0.25">
      <c r="A48" t="s">
        <v>53</v>
      </c>
      <c r="B48">
        <v>18.409141954803317</v>
      </c>
      <c r="C48">
        <v>14.510442128610231</v>
      </c>
      <c r="D48">
        <v>19.180219974575294</v>
      </c>
      <c r="E48">
        <v>17.366601352662951</v>
      </c>
    </row>
    <row r="49" spans="1:5" x14ac:dyDescent="0.25">
      <c r="A49" t="s">
        <v>6</v>
      </c>
      <c r="B49">
        <v>19.80994444936011</v>
      </c>
      <c r="C49">
        <v>23.024659435065356</v>
      </c>
      <c r="D49">
        <v>11.779514565930908</v>
      </c>
      <c r="E49">
        <v>18.204706150118792</v>
      </c>
    </row>
    <row r="50" spans="1:5" x14ac:dyDescent="0.25">
      <c r="A50" t="s">
        <v>1</v>
      </c>
      <c r="B50">
        <v>12.240659172921609</v>
      </c>
      <c r="C50">
        <v>25.818890580261819</v>
      </c>
      <c r="D50">
        <v>22.652092720721125</v>
      </c>
      <c r="E50">
        <v>20.237214157968182</v>
      </c>
    </row>
    <row r="51" spans="1:5" x14ac:dyDescent="0.25">
      <c r="A51" t="s">
        <v>29</v>
      </c>
      <c r="B51">
        <v>15.71076862710904</v>
      </c>
      <c r="C51">
        <v>26.803061374127925</v>
      </c>
      <c r="D51">
        <v>21.666515922178938</v>
      </c>
      <c r="E51">
        <v>21.393448641138633</v>
      </c>
    </row>
    <row r="52" spans="1:5" x14ac:dyDescent="0.25">
      <c r="A52" t="s">
        <v>41</v>
      </c>
      <c r="B52">
        <v>28.909404965031968</v>
      </c>
      <c r="C52">
        <v>9.708518014334782</v>
      </c>
      <c r="D52">
        <v>27.490674870802248</v>
      </c>
      <c r="E52">
        <v>22.036199283389664</v>
      </c>
    </row>
    <row r="53" spans="1:5" x14ac:dyDescent="0.25">
      <c r="A53" t="s">
        <v>46</v>
      </c>
      <c r="B53">
        <v>34.469049994020985</v>
      </c>
      <c r="C53">
        <v>3.5694617560453636</v>
      </c>
      <c r="D53">
        <v>34.471629405514292</v>
      </c>
      <c r="E53">
        <v>24.170047051860212</v>
      </c>
    </row>
    <row r="54" spans="1:5" x14ac:dyDescent="0.25">
      <c r="A54" t="s">
        <v>21</v>
      </c>
      <c r="B54">
        <v>35.271217986065018</v>
      </c>
      <c r="C54">
        <v>11.464129543887978</v>
      </c>
      <c r="D54">
        <v>34.416636730907761</v>
      </c>
      <c r="E54">
        <v>27.050661420286918</v>
      </c>
    </row>
    <row r="55" spans="1:5" x14ac:dyDescent="0.25">
      <c r="A55" t="s">
        <v>0</v>
      </c>
      <c r="B55">
        <v>32.168508333286567</v>
      </c>
      <c r="C55">
        <v>20.264912648349696</v>
      </c>
      <c r="D55">
        <v>32.254082796764408</v>
      </c>
      <c r="E55">
        <v>28.22916792613356</v>
      </c>
    </row>
    <row r="56" spans="1:5" x14ac:dyDescent="0.25">
      <c r="A56" t="s">
        <v>8</v>
      </c>
      <c r="B56">
        <v>41.71912361145607</v>
      </c>
      <c r="C56">
        <v>3.3872226350632992</v>
      </c>
      <c r="D56">
        <v>41.788306458428487</v>
      </c>
      <c r="E56">
        <v>28.964884234982623</v>
      </c>
    </row>
    <row r="57" spans="1:5" x14ac:dyDescent="0.25">
      <c r="A57" t="s">
        <v>11</v>
      </c>
      <c r="B57">
        <v>42.679859030739671</v>
      </c>
      <c r="C57">
        <v>21.620969761694166</v>
      </c>
      <c r="D57">
        <v>46.920832519127721</v>
      </c>
      <c r="E57">
        <v>37.073887103853856</v>
      </c>
    </row>
    <row r="58" spans="1:5" x14ac:dyDescent="0.25">
      <c r="A58" t="s">
        <v>14</v>
      </c>
      <c r="B58">
        <v>46.065436311188066</v>
      </c>
      <c r="C58">
        <v>44.407515492717366</v>
      </c>
      <c r="D58">
        <v>23.188567503333346</v>
      </c>
      <c r="E58">
        <v>37.88717310241293</v>
      </c>
    </row>
  </sheetData>
  <sortState ref="A2:E58">
    <sortCondition ref="E2:E58"/>
  </sortState>
  <dataConsolidate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K46"/>
  <sheetViews>
    <sheetView topLeftCell="A21" zoomScale="70" zoomScaleNormal="70" workbookViewId="0">
      <selection activeCell="G2" sqref="G2:K46"/>
    </sheetView>
  </sheetViews>
  <sheetFormatPr defaultRowHeight="15" x14ac:dyDescent="0.25"/>
  <sheetData>
    <row r="1" spans="1:11" x14ac:dyDescent="0.25">
      <c r="B1" t="s">
        <v>59</v>
      </c>
      <c r="C1" t="s">
        <v>60</v>
      </c>
      <c r="D1" t="s">
        <v>61</v>
      </c>
      <c r="E1" t="s">
        <v>62</v>
      </c>
    </row>
    <row r="2" spans="1:11" x14ac:dyDescent="0.25">
      <c r="A2" t="s">
        <v>66</v>
      </c>
      <c r="B2">
        <v>7.9534652792307897E-2</v>
      </c>
      <c r="C2">
        <v>0.104655541462374</v>
      </c>
      <c r="D2">
        <v>6.8172437110629799E-2</v>
      </c>
      <c r="E2">
        <f>SUM($B2:$D2) / 3</f>
        <v>8.4120877121770576E-2</v>
      </c>
      <c r="G2" t="str">
        <f>A2</f>
        <v>P1020816</v>
      </c>
      <c r="H2">
        <f>DEGREES(B2)</f>
        <v>4.5569999300376303</v>
      </c>
      <c r="I2">
        <f t="shared" ref="I2:K2" si="0">DEGREES(C2)</f>
        <v>5.9963208284504264</v>
      </c>
      <c r="J2">
        <f t="shared" si="0"/>
        <v>3.905992925560116</v>
      </c>
      <c r="K2">
        <f t="shared" si="0"/>
        <v>4.8197712280160578</v>
      </c>
    </row>
    <row r="3" spans="1:11" x14ac:dyDescent="0.25">
      <c r="A3" t="s">
        <v>67</v>
      </c>
      <c r="B3">
        <v>4.9811687113064003E-2</v>
      </c>
      <c r="C3">
        <v>6.8756283806088794E-2</v>
      </c>
      <c r="D3">
        <v>4.7617036366567E-2</v>
      </c>
      <c r="E3">
        <f t="shared" ref="E3:E46" si="1">SUM($B3:$D3) / 3</f>
        <v>5.5395002428573266E-2</v>
      </c>
      <c r="G3" t="str">
        <f t="shared" ref="G3:G46" si="2">A3</f>
        <v>P1020817</v>
      </c>
      <c r="H3">
        <f t="shared" ref="H3:H46" si="3">DEGREES(B3)</f>
        <v>2.8539994420047594</v>
      </c>
      <c r="I3">
        <f t="shared" ref="I3:I46" si="4">DEGREES(C3)</f>
        <v>3.9394448770925763</v>
      </c>
      <c r="J3">
        <f t="shared" ref="J3:J46" si="5">DEGREES(D3)</f>
        <v>2.7282552167252456</v>
      </c>
      <c r="K3">
        <f t="shared" ref="K3:K46" si="6">DEGREES(E3)</f>
        <v>3.1738998452741938</v>
      </c>
    </row>
    <row r="4" spans="1:11" x14ac:dyDescent="0.25">
      <c r="A4" t="s">
        <v>68</v>
      </c>
      <c r="B4">
        <v>2.3480428686749899E-3</v>
      </c>
      <c r="C4">
        <v>3.93646497867116E-2</v>
      </c>
      <c r="D4">
        <v>3.9320281586367203E-2</v>
      </c>
      <c r="E4">
        <f t="shared" si="1"/>
        <v>2.7010991413917929E-2</v>
      </c>
      <c r="G4" t="str">
        <f t="shared" si="2"/>
        <v>P1020824</v>
      </c>
      <c r="H4">
        <f t="shared" si="3"/>
        <v>0.13453294649086753</v>
      </c>
      <c r="I4">
        <f t="shared" si="4"/>
        <v>2.2554282947891311</v>
      </c>
      <c r="J4">
        <f t="shared" si="5"/>
        <v>2.2528861841648062</v>
      </c>
      <c r="K4">
        <f t="shared" si="6"/>
        <v>1.5476158084816014</v>
      </c>
    </row>
    <row r="5" spans="1:11" x14ac:dyDescent="0.25">
      <c r="A5" t="s">
        <v>69</v>
      </c>
      <c r="B5">
        <v>2.0885692804681701E-2</v>
      </c>
      <c r="C5">
        <v>2.55974688730576E-2</v>
      </c>
      <c r="D5">
        <v>2.4624596388798901E-2</v>
      </c>
      <c r="E5">
        <f t="shared" si="1"/>
        <v>2.3702586022179405E-2</v>
      </c>
      <c r="G5" t="str">
        <f t="shared" si="2"/>
        <v>P1020825</v>
      </c>
      <c r="H5">
        <f t="shared" si="3"/>
        <v>1.1966620499150127</v>
      </c>
      <c r="I5">
        <f t="shared" si="4"/>
        <v>1.466626932643696</v>
      </c>
      <c r="J5">
        <f t="shared" si="5"/>
        <v>1.4108854452912651</v>
      </c>
      <c r="K5">
        <f t="shared" si="6"/>
        <v>1.3580581426166582</v>
      </c>
    </row>
    <row r="6" spans="1:11" x14ac:dyDescent="0.25">
      <c r="A6" t="s">
        <v>70</v>
      </c>
      <c r="B6">
        <v>4.6122991721514003E-2</v>
      </c>
      <c r="C6">
        <v>3.0789118825952599E-2</v>
      </c>
      <c r="D6">
        <v>3.4452715758804098E-2</v>
      </c>
      <c r="E6">
        <f t="shared" si="1"/>
        <v>3.7121608768756899E-2</v>
      </c>
      <c r="G6" t="str">
        <f t="shared" si="2"/>
        <v>P1020826</v>
      </c>
      <c r="H6">
        <f t="shared" si="3"/>
        <v>2.6426527641595876</v>
      </c>
      <c r="I6">
        <f t="shared" si="4"/>
        <v>1.7640865636538721</v>
      </c>
      <c r="J6">
        <f t="shared" si="5"/>
        <v>1.9739952057433363</v>
      </c>
      <c r="K6">
        <f t="shared" si="6"/>
        <v>2.1269115111855985</v>
      </c>
    </row>
    <row r="7" spans="1:11" x14ac:dyDescent="0.25">
      <c r="A7" t="s">
        <v>71</v>
      </c>
      <c r="B7">
        <v>1.26429288116536E-2</v>
      </c>
      <c r="C7">
        <v>7.1287583450946004E-2</v>
      </c>
      <c r="D7">
        <v>7.0896991546593804E-2</v>
      </c>
      <c r="E7">
        <f t="shared" si="1"/>
        <v>5.1609167936397804E-2</v>
      </c>
      <c r="G7" t="str">
        <f t="shared" si="2"/>
        <v>P1020828</v>
      </c>
      <c r="H7">
        <f t="shared" si="3"/>
        <v>0.72438646159210052</v>
      </c>
      <c r="I7">
        <f t="shared" si="4"/>
        <v>4.0844776634258588</v>
      </c>
      <c r="J7">
        <f t="shared" si="5"/>
        <v>4.0620983957945</v>
      </c>
      <c r="K7">
        <f t="shared" si="6"/>
        <v>2.9569875069374865</v>
      </c>
    </row>
    <row r="8" spans="1:11" x14ac:dyDescent="0.25">
      <c r="A8" t="s">
        <v>72</v>
      </c>
      <c r="B8">
        <v>5.19329209249988E-2</v>
      </c>
      <c r="C8">
        <v>6.2415898092195901E-2</v>
      </c>
      <c r="D8">
        <v>3.6345379589552397E-2</v>
      </c>
      <c r="E8">
        <f t="shared" si="1"/>
        <v>5.0231399535582366E-2</v>
      </c>
      <c r="G8" t="str">
        <f t="shared" si="2"/>
        <v>P1020829</v>
      </c>
      <c r="H8">
        <f t="shared" si="3"/>
        <v>2.9755371867890705</v>
      </c>
      <c r="I8">
        <f t="shared" si="4"/>
        <v>3.5761675352014719</v>
      </c>
      <c r="J8">
        <f t="shared" si="5"/>
        <v>2.0824368552822765</v>
      </c>
      <c r="K8">
        <f t="shared" si="6"/>
        <v>2.878047192424273</v>
      </c>
    </row>
    <row r="9" spans="1:11" x14ac:dyDescent="0.25">
      <c r="A9" t="s">
        <v>73</v>
      </c>
      <c r="B9">
        <v>3.3819221548165398E-2</v>
      </c>
      <c r="C9">
        <v>5.30049497541085E-2</v>
      </c>
      <c r="D9">
        <v>4.0821173600871702E-2</v>
      </c>
      <c r="E9">
        <f t="shared" si="1"/>
        <v>4.2548448301048536E-2</v>
      </c>
      <c r="G9" t="str">
        <f t="shared" si="2"/>
        <v>P1020830</v>
      </c>
      <c r="H9">
        <f t="shared" si="3"/>
        <v>1.9376986611277673</v>
      </c>
      <c r="I9">
        <f t="shared" si="4"/>
        <v>3.0369599142134076</v>
      </c>
      <c r="J9">
        <f t="shared" si="5"/>
        <v>2.3388809621008018</v>
      </c>
      <c r="K9">
        <f t="shared" si="6"/>
        <v>2.4378465124806592</v>
      </c>
    </row>
    <row r="10" spans="1:11" x14ac:dyDescent="0.25">
      <c r="A10" t="s">
        <v>74</v>
      </c>
      <c r="B10">
        <v>1.23224723064033E-2</v>
      </c>
      <c r="C10">
        <v>6.5076894471688303E-3</v>
      </c>
      <c r="D10">
        <v>1.35598949424413E-2</v>
      </c>
      <c r="E10">
        <f t="shared" si="1"/>
        <v>1.079668556533781E-2</v>
      </c>
      <c r="G10" t="str">
        <f t="shared" si="2"/>
        <v>P1020831</v>
      </c>
      <c r="H10">
        <f t="shared" si="3"/>
        <v>0.70602565632374648</v>
      </c>
      <c r="I10">
        <f t="shared" si="4"/>
        <v>0.37286313970459789</v>
      </c>
      <c r="J10">
        <f t="shared" si="5"/>
        <v>0.77692475084267687</v>
      </c>
      <c r="K10">
        <f t="shared" si="6"/>
        <v>0.61860451562367369</v>
      </c>
    </row>
    <row r="11" spans="1:11" x14ac:dyDescent="0.25">
      <c r="A11" t="s">
        <v>75</v>
      </c>
      <c r="B11">
        <v>3.4341455161234803E-2</v>
      </c>
      <c r="C11">
        <v>3.2291462379897003E-2</v>
      </c>
      <c r="D11">
        <v>1.6687115830062198E-2</v>
      </c>
      <c r="E11">
        <f t="shared" si="1"/>
        <v>2.7773344457064669E-2</v>
      </c>
      <c r="G11" t="str">
        <f t="shared" si="2"/>
        <v>P1020833</v>
      </c>
      <c r="H11">
        <f t="shared" si="3"/>
        <v>1.9676204430765123</v>
      </c>
      <c r="I11">
        <f t="shared" si="4"/>
        <v>1.8501645086735712</v>
      </c>
      <c r="J11">
        <f t="shared" si="5"/>
        <v>0.95610130930850945</v>
      </c>
      <c r="K11">
        <f t="shared" si="6"/>
        <v>1.5912954203528644</v>
      </c>
    </row>
    <row r="12" spans="1:11" x14ac:dyDescent="0.25">
      <c r="A12" t="s">
        <v>76</v>
      </c>
      <c r="B12">
        <v>0.24918720038869099</v>
      </c>
      <c r="C12">
        <v>0.292117793445753</v>
      </c>
      <c r="D12">
        <v>0.15281354335702901</v>
      </c>
      <c r="E12">
        <f t="shared" si="1"/>
        <v>0.23137284573049099</v>
      </c>
      <c r="G12" t="str">
        <f t="shared" si="2"/>
        <v>P1020838</v>
      </c>
      <c r="H12">
        <f t="shared" si="3"/>
        <v>14.2773748909527</v>
      </c>
      <c r="I12">
        <f t="shared" si="4"/>
        <v>16.737116685115989</v>
      </c>
      <c r="J12">
        <f t="shared" si="5"/>
        <v>8.7555710867971808</v>
      </c>
      <c r="K12">
        <f t="shared" si="6"/>
        <v>13.256687554288623</v>
      </c>
    </row>
    <row r="13" spans="1:11" x14ac:dyDescent="0.25">
      <c r="A13" t="s">
        <v>77</v>
      </c>
      <c r="B13">
        <v>9.1970045854909803E-3</v>
      </c>
      <c r="C13">
        <v>2.21042457027937E-2</v>
      </c>
      <c r="D13">
        <v>2.1300782480842901E-2</v>
      </c>
      <c r="E13">
        <f t="shared" si="1"/>
        <v>1.7534010923042524E-2</v>
      </c>
      <c r="G13" t="str">
        <f t="shared" si="2"/>
        <v>P1020839</v>
      </c>
      <c r="H13">
        <f t="shared" si="3"/>
        <v>0.5269495469110983</v>
      </c>
      <c r="I13">
        <f t="shared" si="4"/>
        <v>1.2664799880902653</v>
      </c>
      <c r="J13">
        <f t="shared" si="5"/>
        <v>1.2204449364785015</v>
      </c>
      <c r="K13">
        <f t="shared" si="6"/>
        <v>1.0046248238266215</v>
      </c>
    </row>
    <row r="14" spans="1:11" x14ac:dyDescent="0.25">
      <c r="A14" t="s">
        <v>78</v>
      </c>
      <c r="B14">
        <v>0.182487266800582</v>
      </c>
      <c r="C14">
        <v>0.20414372164898201</v>
      </c>
      <c r="D14">
        <v>9.1371480554876594E-2</v>
      </c>
      <c r="E14">
        <f t="shared" si="1"/>
        <v>0.15933415633481354</v>
      </c>
      <c r="G14" t="str">
        <f t="shared" si="2"/>
        <v>P1020841</v>
      </c>
      <c r="H14">
        <f t="shared" si="3"/>
        <v>10.455750202551174</v>
      </c>
      <c r="I14">
        <f t="shared" si="4"/>
        <v>11.696573664580123</v>
      </c>
      <c r="J14">
        <f t="shared" si="5"/>
        <v>5.2352002036560981</v>
      </c>
      <c r="K14">
        <f t="shared" si="6"/>
        <v>9.1291746902624666</v>
      </c>
    </row>
    <row r="15" spans="1:11" x14ac:dyDescent="0.25">
      <c r="A15" t="s">
        <v>79</v>
      </c>
      <c r="B15">
        <v>4.2548358002526002E-2</v>
      </c>
      <c r="C15">
        <v>2.5073189191282E-2</v>
      </c>
      <c r="D15">
        <v>3.4499965898401597E-2</v>
      </c>
      <c r="E15">
        <f t="shared" si="1"/>
        <v>3.4040504364069864E-2</v>
      </c>
      <c r="G15" t="str">
        <f t="shared" si="2"/>
        <v>P1020860</v>
      </c>
      <c r="H15">
        <f t="shared" si="3"/>
        <v>2.4378413387564217</v>
      </c>
      <c r="I15">
        <f t="shared" si="4"/>
        <v>1.4365879195934923</v>
      </c>
      <c r="J15">
        <f t="shared" si="5"/>
        <v>1.976702439323677</v>
      </c>
      <c r="K15">
        <f t="shared" si="6"/>
        <v>1.9503772325578634</v>
      </c>
    </row>
    <row r="16" spans="1:11" x14ac:dyDescent="0.25">
      <c r="A16" t="s">
        <v>80</v>
      </c>
      <c r="B16">
        <v>7.4657551011486203E-2</v>
      </c>
      <c r="C16">
        <v>9.7261336814079599E-2</v>
      </c>
      <c r="D16">
        <v>7.8044610209516696E-2</v>
      </c>
      <c r="E16">
        <f t="shared" si="1"/>
        <v>8.3321166011694162E-2</v>
      </c>
      <c r="G16" t="str">
        <f t="shared" si="2"/>
        <v>P1020872</v>
      </c>
      <c r="H16">
        <f t="shared" si="3"/>
        <v>4.2775625817408098</v>
      </c>
      <c r="I16">
        <f t="shared" si="4"/>
        <v>5.5726641092471416</v>
      </c>
      <c r="J16">
        <f t="shared" si="5"/>
        <v>4.4716267787489219</v>
      </c>
      <c r="K16">
        <f t="shared" si="6"/>
        <v>4.7739511565789572</v>
      </c>
    </row>
    <row r="17" spans="1:11" x14ac:dyDescent="0.25">
      <c r="A17" t="s">
        <v>81</v>
      </c>
      <c r="B17">
        <v>0.671148862323104</v>
      </c>
      <c r="C17">
        <v>0.67561602048233105</v>
      </c>
      <c r="D17">
        <v>0.28045727047354502</v>
      </c>
      <c r="E17">
        <f t="shared" si="1"/>
        <v>0.54240738442632674</v>
      </c>
      <c r="G17" t="str">
        <f t="shared" si="2"/>
        <v>P1020887</v>
      </c>
      <c r="H17">
        <f t="shared" si="3"/>
        <v>38.453997236120614</v>
      </c>
      <c r="I17">
        <f t="shared" si="4"/>
        <v>38.709946545061747</v>
      </c>
      <c r="J17">
        <f t="shared" si="5"/>
        <v>16.069017931893129</v>
      </c>
      <c r="K17">
        <f t="shared" si="6"/>
        <v>31.077653904358499</v>
      </c>
    </row>
    <row r="18" spans="1:11" x14ac:dyDescent="0.25">
      <c r="A18" t="s">
        <v>82</v>
      </c>
      <c r="B18">
        <v>0.400587677325977</v>
      </c>
      <c r="C18">
        <v>0.40093002438581099</v>
      </c>
      <c r="D18">
        <v>1.98624759518717E-2</v>
      </c>
      <c r="E18">
        <f t="shared" si="1"/>
        <v>0.27379339255455326</v>
      </c>
      <c r="G18" t="str">
        <f t="shared" si="2"/>
        <v>P1020912</v>
      </c>
      <c r="H18">
        <f t="shared" si="3"/>
        <v>22.951983235726946</v>
      </c>
      <c r="I18">
        <f t="shared" si="4"/>
        <v>22.971598277384146</v>
      </c>
      <c r="J18">
        <f t="shared" si="5"/>
        <v>1.1380360427223408</v>
      </c>
      <c r="K18">
        <f t="shared" si="6"/>
        <v>15.687205851944478</v>
      </c>
    </row>
    <row r="19" spans="1:11" x14ac:dyDescent="0.25">
      <c r="A19" t="s">
        <v>83</v>
      </c>
      <c r="B19">
        <v>0.42244285705917201</v>
      </c>
      <c r="C19">
        <v>0.48975206803344901</v>
      </c>
      <c r="D19">
        <v>0.246048409222137</v>
      </c>
      <c r="E19">
        <f t="shared" si="1"/>
        <v>0.38608111143825269</v>
      </c>
      <c r="G19" t="str">
        <f t="shared" si="2"/>
        <v>P1020928</v>
      </c>
      <c r="H19">
        <f t="shared" si="3"/>
        <v>24.204192794938873</v>
      </c>
      <c r="I19">
        <f t="shared" si="4"/>
        <v>28.060726506120588</v>
      </c>
      <c r="J19">
        <f t="shared" si="5"/>
        <v>14.097535404336213</v>
      </c>
      <c r="K19">
        <f t="shared" si="6"/>
        <v>22.120818235131892</v>
      </c>
    </row>
    <row r="20" spans="1:11" x14ac:dyDescent="0.25">
      <c r="A20" t="s">
        <v>84</v>
      </c>
      <c r="B20">
        <v>3.0826322688529698E-2</v>
      </c>
      <c r="C20">
        <v>0.22465279306911601</v>
      </c>
      <c r="D20">
        <v>0.222516841301163</v>
      </c>
      <c r="E20">
        <f t="shared" si="1"/>
        <v>0.15933198568626958</v>
      </c>
      <c r="G20" t="str">
        <f t="shared" si="2"/>
        <v>P1040788</v>
      </c>
      <c r="H20">
        <f t="shared" si="3"/>
        <v>1.7662181879611247</v>
      </c>
      <c r="I20">
        <f t="shared" si="4"/>
        <v>12.871656898686179</v>
      </c>
      <c r="J20">
        <f t="shared" si="5"/>
        <v>12.749275877138965</v>
      </c>
      <c r="K20">
        <f t="shared" si="6"/>
        <v>9.1290503212620902</v>
      </c>
    </row>
    <row r="21" spans="1:11" x14ac:dyDescent="0.25">
      <c r="A21" t="s">
        <v>85</v>
      </c>
      <c r="B21">
        <v>0.27485283698264201</v>
      </c>
      <c r="C21">
        <v>0.125496632615099</v>
      </c>
      <c r="D21">
        <v>0.26001913610746902</v>
      </c>
      <c r="E21">
        <f t="shared" si="1"/>
        <v>0.22012286856840335</v>
      </c>
      <c r="G21" t="str">
        <f t="shared" si="2"/>
        <v>P1040795</v>
      </c>
      <c r="H21">
        <f t="shared" si="3"/>
        <v>15.747907546302615</v>
      </c>
      <c r="I21">
        <f t="shared" si="4"/>
        <v>7.190427391949008</v>
      </c>
      <c r="J21">
        <f t="shared" si="5"/>
        <v>14.897999091595688</v>
      </c>
      <c r="K21">
        <f t="shared" si="6"/>
        <v>12.612111343282438</v>
      </c>
    </row>
    <row r="22" spans="1:11" x14ac:dyDescent="0.25">
      <c r="A22" t="s">
        <v>86</v>
      </c>
      <c r="B22">
        <v>9.1780667084459797E-2</v>
      </c>
      <c r="C22">
        <v>8.7545015497983603E-2</v>
      </c>
      <c r="D22">
        <v>2.77862636805585E-2</v>
      </c>
      <c r="E22">
        <f t="shared" si="1"/>
        <v>6.9037315421000639E-2</v>
      </c>
      <c r="G22" t="str">
        <f t="shared" si="2"/>
        <v>P1040798</v>
      </c>
      <c r="H22">
        <f t="shared" si="3"/>
        <v>5.258644864834821</v>
      </c>
      <c r="I22">
        <f t="shared" si="4"/>
        <v>5.0159599054418438</v>
      </c>
      <c r="J22">
        <f t="shared" si="5"/>
        <v>1.5920356373336471</v>
      </c>
      <c r="K22">
        <f t="shared" si="6"/>
        <v>3.9555468025367708</v>
      </c>
    </row>
    <row r="23" spans="1:11" x14ac:dyDescent="0.25">
      <c r="A23" t="s">
        <v>87</v>
      </c>
      <c r="B23">
        <v>2.59408095096481E-2</v>
      </c>
      <c r="C23">
        <v>0.212909889417606</v>
      </c>
      <c r="D23">
        <v>0.21132351131677099</v>
      </c>
      <c r="E23">
        <f t="shared" si="1"/>
        <v>0.1500580700813417</v>
      </c>
      <c r="G23" t="str">
        <f t="shared" si="2"/>
        <v>P1040801</v>
      </c>
      <c r="H23">
        <f t="shared" si="3"/>
        <v>1.4862989020556667</v>
      </c>
      <c r="I23">
        <f t="shared" si="4"/>
        <v>12.198838080225892</v>
      </c>
      <c r="J23">
        <f t="shared" si="5"/>
        <v>12.107945310336067</v>
      </c>
      <c r="K23">
        <f t="shared" si="6"/>
        <v>8.5976940975392093</v>
      </c>
    </row>
    <row r="24" spans="1:11" x14ac:dyDescent="0.25">
      <c r="A24" t="s">
        <v>88</v>
      </c>
      <c r="B24">
        <v>7.2973240087005897E-2</v>
      </c>
      <c r="C24">
        <v>7.4351878534728494E-2</v>
      </c>
      <c r="D24">
        <v>1.502457354727E-2</v>
      </c>
      <c r="E24">
        <f t="shared" si="1"/>
        <v>5.4116564056334797E-2</v>
      </c>
      <c r="G24" t="str">
        <f t="shared" si="2"/>
        <v>P1040811</v>
      </c>
      <c r="H24">
        <f t="shared" si="3"/>
        <v>4.18105867438031</v>
      </c>
      <c r="I24">
        <f t="shared" si="4"/>
        <v>4.2600488389092819</v>
      </c>
      <c r="J24">
        <f t="shared" si="5"/>
        <v>0.86084465324247106</v>
      </c>
      <c r="K24">
        <f t="shared" si="6"/>
        <v>3.1006507221773543</v>
      </c>
    </row>
    <row r="25" spans="1:11" x14ac:dyDescent="0.25">
      <c r="A25" t="s">
        <v>89</v>
      </c>
      <c r="B25">
        <v>7.8234472929284302E-2</v>
      </c>
      <c r="C25">
        <v>7.9294840770156694E-2</v>
      </c>
      <c r="D25">
        <v>1.41700338948361E-2</v>
      </c>
      <c r="E25">
        <f t="shared" si="1"/>
        <v>5.7233115864759036E-2</v>
      </c>
      <c r="G25" t="str">
        <f t="shared" si="2"/>
        <v>P1040812</v>
      </c>
      <c r="H25">
        <f t="shared" si="3"/>
        <v>4.4825051112784813</v>
      </c>
      <c r="I25">
        <f t="shared" si="4"/>
        <v>4.5432597132918691</v>
      </c>
      <c r="J25">
        <f t="shared" si="5"/>
        <v>0.81188313773143228</v>
      </c>
      <c r="K25">
        <f t="shared" si="6"/>
        <v>3.2792159874339277</v>
      </c>
    </row>
    <row r="26" spans="1:11" x14ac:dyDescent="0.25">
      <c r="A26" t="s">
        <v>90</v>
      </c>
      <c r="B26">
        <v>5.4922747259774099E-2</v>
      </c>
      <c r="C26">
        <v>4.8151269423177802E-2</v>
      </c>
      <c r="D26">
        <v>2.8021626834512099E-2</v>
      </c>
      <c r="E26">
        <f t="shared" si="1"/>
        <v>4.3698547839154667E-2</v>
      </c>
      <c r="G26" t="str">
        <f t="shared" si="2"/>
        <v>P1040813</v>
      </c>
      <c r="H26">
        <f t="shared" si="3"/>
        <v>3.146841617248763</v>
      </c>
      <c r="I26">
        <f t="shared" si="4"/>
        <v>2.7588645161454179</v>
      </c>
      <c r="J26">
        <f t="shared" si="5"/>
        <v>1.6055209527080763</v>
      </c>
      <c r="K26">
        <f t="shared" si="6"/>
        <v>2.5037423620340857</v>
      </c>
    </row>
    <row r="27" spans="1:11" x14ac:dyDescent="0.25">
      <c r="A27" t="s">
        <v>91</v>
      </c>
      <c r="B27">
        <v>6.4412551538394397E-2</v>
      </c>
      <c r="C27">
        <v>0.106798755651363</v>
      </c>
      <c r="D27">
        <v>9.3718509530645006E-2</v>
      </c>
      <c r="E27">
        <f t="shared" si="1"/>
        <v>8.8309938906800792E-2</v>
      </c>
      <c r="G27" t="str">
        <f t="shared" si="2"/>
        <v>P1040814</v>
      </c>
      <c r="H27">
        <f t="shared" si="3"/>
        <v>3.6905673508188968</v>
      </c>
      <c r="I27">
        <f t="shared" si="4"/>
        <v>6.1191179560720492</v>
      </c>
      <c r="J27">
        <f t="shared" si="5"/>
        <v>5.3696750583625406</v>
      </c>
      <c r="K27">
        <f t="shared" si="6"/>
        <v>5.0597867884178287</v>
      </c>
    </row>
    <row r="28" spans="1:11" x14ac:dyDescent="0.25">
      <c r="A28" t="s">
        <v>92</v>
      </c>
      <c r="B28">
        <v>7.5430989834639001E-2</v>
      </c>
      <c r="C28">
        <v>7.2033438971754002E-2</v>
      </c>
      <c r="D28">
        <v>0.104227241687222</v>
      </c>
      <c r="E28">
        <f t="shared" si="1"/>
        <v>8.3897223497871654E-2</v>
      </c>
      <c r="G28" t="str">
        <f t="shared" si="2"/>
        <v>P1040826</v>
      </c>
      <c r="H28">
        <f t="shared" si="3"/>
        <v>4.3218773620190305</v>
      </c>
      <c r="I28">
        <f t="shared" si="4"/>
        <v>4.1272120368946883</v>
      </c>
      <c r="J28">
        <f t="shared" si="5"/>
        <v>5.9717810589678137</v>
      </c>
      <c r="K28">
        <f t="shared" si="6"/>
        <v>4.8069568192938439</v>
      </c>
    </row>
    <row r="29" spans="1:11" x14ac:dyDescent="0.25">
      <c r="A29" t="s">
        <v>93</v>
      </c>
      <c r="B29">
        <v>5.3716713199826099E-2</v>
      </c>
      <c r="C29">
        <v>8.1012890691675096E-2</v>
      </c>
      <c r="D29">
        <v>6.2211206314355297E-2</v>
      </c>
      <c r="E29">
        <f t="shared" si="1"/>
        <v>6.5646936735285488E-2</v>
      </c>
      <c r="G29" t="str">
        <f t="shared" si="2"/>
        <v>P1040829</v>
      </c>
      <c r="H29">
        <f t="shared" si="3"/>
        <v>3.0777409556647148</v>
      </c>
      <c r="I29">
        <f t="shared" si="4"/>
        <v>4.641696722787656</v>
      </c>
      <c r="J29">
        <f t="shared" si="5"/>
        <v>3.5644395602301757</v>
      </c>
      <c r="K29">
        <f t="shared" si="6"/>
        <v>3.7612924128941816</v>
      </c>
    </row>
    <row r="30" spans="1:11" x14ac:dyDescent="0.25">
      <c r="A30" t="s">
        <v>94</v>
      </c>
      <c r="B30">
        <v>4.7785944689123998E-2</v>
      </c>
      <c r="C30">
        <v>7.7567457543667104E-2</v>
      </c>
      <c r="D30">
        <v>8.9387449448156797E-2</v>
      </c>
      <c r="E30">
        <f t="shared" si="1"/>
        <v>7.1580283893649302E-2</v>
      </c>
      <c r="G30" t="str">
        <f t="shared" si="2"/>
        <v>P1040833</v>
      </c>
      <c r="H30">
        <f t="shared" si="3"/>
        <v>2.7379329507323957</v>
      </c>
      <c r="I30">
        <f t="shared" si="4"/>
        <v>4.4442879448123245</v>
      </c>
      <c r="J30">
        <f t="shared" si="5"/>
        <v>5.1215235948183837</v>
      </c>
      <c r="K30">
        <f t="shared" si="6"/>
        <v>4.1012481634543683</v>
      </c>
    </row>
    <row r="31" spans="1:11" x14ac:dyDescent="0.25">
      <c r="A31" t="s">
        <v>95</v>
      </c>
      <c r="B31">
        <v>5.3064859726801299E-2</v>
      </c>
      <c r="C31">
        <v>8.0783159944810098E-2</v>
      </c>
      <c r="D31">
        <v>6.0964568919749801E-2</v>
      </c>
      <c r="E31">
        <f t="shared" si="1"/>
        <v>6.493752953045373E-2</v>
      </c>
      <c r="G31" t="str">
        <f t="shared" si="2"/>
        <v>P1040839</v>
      </c>
      <c r="H31">
        <f t="shared" si="3"/>
        <v>3.0403925027994489</v>
      </c>
      <c r="I31">
        <f t="shared" si="4"/>
        <v>4.6285341205679034</v>
      </c>
      <c r="J31">
        <f t="shared" si="5"/>
        <v>3.4930124989360958</v>
      </c>
      <c r="K31">
        <f t="shared" si="6"/>
        <v>3.7206463741011491</v>
      </c>
    </row>
    <row r="32" spans="1:11" x14ac:dyDescent="0.25">
      <c r="A32" t="s">
        <v>96</v>
      </c>
      <c r="B32">
        <v>5.54769072649361E-2</v>
      </c>
      <c r="C32">
        <v>7.2634832402813598E-2</v>
      </c>
      <c r="D32">
        <v>5.3052920531999899E-2</v>
      </c>
      <c r="E32">
        <f t="shared" si="1"/>
        <v>6.0388220066583197E-2</v>
      </c>
      <c r="G32" t="str">
        <f t="shared" si="2"/>
        <v>P1040843</v>
      </c>
      <c r="H32">
        <f t="shared" si="3"/>
        <v>3.1785926467194936</v>
      </c>
      <c r="I32">
        <f t="shared" si="4"/>
        <v>4.1616693423212956</v>
      </c>
      <c r="J32">
        <f t="shared" si="5"/>
        <v>3.0397084373265444</v>
      </c>
      <c r="K32">
        <f t="shared" si="6"/>
        <v>3.4599901421224444</v>
      </c>
    </row>
    <row r="33" spans="1:11" x14ac:dyDescent="0.25">
      <c r="A33" t="s">
        <v>97</v>
      </c>
      <c r="B33">
        <v>1.40891703222806E-2</v>
      </c>
      <c r="C33">
        <v>1.8048544679932901E-2</v>
      </c>
      <c r="D33">
        <v>1.3767689979070999E-2</v>
      </c>
      <c r="E33">
        <f t="shared" si="1"/>
        <v>1.5301801660428167E-2</v>
      </c>
      <c r="G33" t="str">
        <f t="shared" si="2"/>
        <v>P1040845</v>
      </c>
      <c r="H33">
        <f t="shared" si="3"/>
        <v>0.80724999630765226</v>
      </c>
      <c r="I33">
        <f t="shared" si="4"/>
        <v>1.0341054365134505</v>
      </c>
      <c r="J33">
        <f t="shared" si="5"/>
        <v>0.78883052944532495</v>
      </c>
      <c r="K33">
        <f t="shared" si="6"/>
        <v>0.87672865408880929</v>
      </c>
    </row>
    <row r="34" spans="1:11" x14ac:dyDescent="0.25">
      <c r="A34" t="s">
        <v>98</v>
      </c>
      <c r="B34">
        <v>7.2675867550847E-3</v>
      </c>
      <c r="C34">
        <v>5.2094703621152302E-2</v>
      </c>
      <c r="D34">
        <v>5.2596445544446403E-2</v>
      </c>
      <c r="E34">
        <f t="shared" si="1"/>
        <v>3.73195786402278E-2</v>
      </c>
      <c r="G34" t="str">
        <f t="shared" si="2"/>
        <v>P1040850</v>
      </c>
      <c r="H34">
        <f t="shared" si="3"/>
        <v>0.41640204831153038</v>
      </c>
      <c r="I34">
        <f t="shared" si="4"/>
        <v>2.9848066524769137</v>
      </c>
      <c r="J34">
        <f t="shared" si="5"/>
        <v>3.0135543470864423</v>
      </c>
      <c r="K34">
        <f t="shared" si="6"/>
        <v>2.1382543492916288</v>
      </c>
    </row>
    <row r="35" spans="1:11" x14ac:dyDescent="0.25">
      <c r="A35" t="s">
        <v>99</v>
      </c>
      <c r="B35">
        <v>4.8287286296525601E-2</v>
      </c>
      <c r="C35">
        <v>5.1163701252385903E-2</v>
      </c>
      <c r="D35">
        <v>2.0917824872651099E-2</v>
      </c>
      <c r="E35">
        <f t="shared" si="1"/>
        <v>4.0122937473854203E-2</v>
      </c>
      <c r="G35" t="str">
        <f t="shared" si="2"/>
        <v>P1040853</v>
      </c>
      <c r="H35">
        <f t="shared" si="3"/>
        <v>2.7666577089308122</v>
      </c>
      <c r="I35">
        <f t="shared" si="4"/>
        <v>2.9314641460299167</v>
      </c>
      <c r="J35">
        <f t="shared" si="5"/>
        <v>1.1985030817966866</v>
      </c>
      <c r="K35">
        <f t="shared" si="6"/>
        <v>2.2988749789191387</v>
      </c>
    </row>
    <row r="36" spans="1:11" x14ac:dyDescent="0.25">
      <c r="A36" t="s">
        <v>100</v>
      </c>
      <c r="B36">
        <v>4.6410645375845799E-2</v>
      </c>
      <c r="C36">
        <v>5.2670062699560503E-2</v>
      </c>
      <c r="D36">
        <v>2.6010946830434201E-2</v>
      </c>
      <c r="E36">
        <f t="shared" si="1"/>
        <v>4.1697218301946837E-2</v>
      </c>
      <c r="G36" t="str">
        <f t="shared" si="2"/>
        <v>P1040860</v>
      </c>
      <c r="H36">
        <f t="shared" si="3"/>
        <v>2.6591341045143144</v>
      </c>
      <c r="I36">
        <f t="shared" si="4"/>
        <v>3.01777229937424</v>
      </c>
      <c r="J36">
        <f t="shared" si="5"/>
        <v>1.4903174745230654</v>
      </c>
      <c r="K36">
        <f t="shared" si="6"/>
        <v>2.3890746261372069</v>
      </c>
    </row>
    <row r="37" spans="1:11" x14ac:dyDescent="0.25">
      <c r="A37" t="s">
        <v>101</v>
      </c>
      <c r="B37">
        <v>1.5920534009729301E-2</v>
      </c>
      <c r="C37">
        <v>2.1846132076059802E-2</v>
      </c>
      <c r="D37">
        <v>2.66681319645053E-2</v>
      </c>
      <c r="E37">
        <f t="shared" si="1"/>
        <v>2.1478266016764797E-2</v>
      </c>
      <c r="G37" t="str">
        <f t="shared" si="2"/>
        <v>P1040862</v>
      </c>
      <c r="H37">
        <f t="shared" si="3"/>
        <v>0.91217940635197847</v>
      </c>
      <c r="I37">
        <f t="shared" si="4"/>
        <v>1.2516911666435977</v>
      </c>
      <c r="J37">
        <f t="shared" si="5"/>
        <v>1.5279714090640786</v>
      </c>
      <c r="K37">
        <f t="shared" si="6"/>
        <v>1.2306139940198848</v>
      </c>
    </row>
    <row r="38" spans="1:11" x14ac:dyDescent="0.25">
      <c r="A38" t="s">
        <v>102</v>
      </c>
      <c r="B38">
        <v>3.2814341652442798E-2</v>
      </c>
      <c r="C38">
        <v>1.34370402923462E-2</v>
      </c>
      <c r="D38">
        <v>2.99428254978816E-2</v>
      </c>
      <c r="E38">
        <f t="shared" si="1"/>
        <v>2.5398069147556865E-2</v>
      </c>
      <c r="G38" t="str">
        <f t="shared" si="2"/>
        <v>P1040863</v>
      </c>
      <c r="H38">
        <f t="shared" si="3"/>
        <v>1.8801232841853159</v>
      </c>
      <c r="I38">
        <f t="shared" si="4"/>
        <v>0.76988569789867112</v>
      </c>
      <c r="J38">
        <f t="shared" si="5"/>
        <v>1.7155975277253235</v>
      </c>
      <c r="K38">
        <f t="shared" si="6"/>
        <v>1.4552021699364368</v>
      </c>
    </row>
    <row r="39" spans="1:11" x14ac:dyDescent="0.25">
      <c r="A39" t="s">
        <v>103</v>
      </c>
      <c r="B39">
        <v>0.16194874050032301</v>
      </c>
      <c r="C39">
        <v>0.17663470354646499</v>
      </c>
      <c r="D39">
        <v>7.0503060778810703E-2</v>
      </c>
      <c r="E39">
        <f t="shared" si="1"/>
        <v>0.13636216827519956</v>
      </c>
      <c r="G39" t="str">
        <f t="shared" si="2"/>
        <v>P1080032</v>
      </c>
      <c r="H39">
        <f t="shared" si="3"/>
        <v>9.2789793281278925</v>
      </c>
      <c r="I39">
        <f t="shared" si="4"/>
        <v>10.120423028756917</v>
      </c>
      <c r="J39">
        <f t="shared" si="5"/>
        <v>4.0395278253801798</v>
      </c>
      <c r="K39">
        <f t="shared" si="6"/>
        <v>7.8129767274216633</v>
      </c>
    </row>
    <row r="40" spans="1:11" x14ac:dyDescent="0.25">
      <c r="A40" t="s">
        <v>104</v>
      </c>
      <c r="B40">
        <v>5.3742362165431198E-2</v>
      </c>
      <c r="C40">
        <v>0.15035054894813901</v>
      </c>
      <c r="D40">
        <v>0.14511315060424099</v>
      </c>
      <c r="E40">
        <f t="shared" si="1"/>
        <v>0.11640202057260374</v>
      </c>
      <c r="G40" t="str">
        <f t="shared" si="2"/>
        <v>P1080033</v>
      </c>
      <c r="H40">
        <f t="shared" si="3"/>
        <v>3.0792105331427635</v>
      </c>
      <c r="I40">
        <f t="shared" si="4"/>
        <v>8.6144519022034647</v>
      </c>
      <c r="J40">
        <f t="shared" si="5"/>
        <v>8.3143710814693002</v>
      </c>
      <c r="K40">
        <f t="shared" si="6"/>
        <v>6.6693445056051761</v>
      </c>
    </row>
    <row r="41" spans="1:11" x14ac:dyDescent="0.25">
      <c r="A41" t="s">
        <v>105</v>
      </c>
      <c r="B41">
        <v>8.3781721745294302E-2</v>
      </c>
      <c r="C41">
        <v>0.160511984042641</v>
      </c>
      <c r="D41">
        <v>0.13972750248047699</v>
      </c>
      <c r="E41">
        <f t="shared" si="1"/>
        <v>0.1280070694228041</v>
      </c>
      <c r="G41" t="str">
        <f t="shared" si="2"/>
        <v>P1080036</v>
      </c>
      <c r="H41">
        <f t="shared" si="3"/>
        <v>4.8003390563447974</v>
      </c>
      <c r="I41">
        <f t="shared" si="4"/>
        <v>9.1966592469145461</v>
      </c>
      <c r="J41">
        <f t="shared" si="5"/>
        <v>8.0057961740350727</v>
      </c>
      <c r="K41">
        <f t="shared" si="6"/>
        <v>7.334264825764806</v>
      </c>
    </row>
    <row r="42" spans="1:11" x14ac:dyDescent="0.25">
      <c r="A42" t="s">
        <v>106</v>
      </c>
      <c r="B42">
        <v>7.6270296205724494E-2</v>
      </c>
      <c r="C42">
        <v>7.7066876212832106E-2</v>
      </c>
      <c r="D42">
        <v>1.7607827210048801E-2</v>
      </c>
      <c r="E42">
        <f t="shared" si="1"/>
        <v>5.6981666542868466E-2</v>
      </c>
      <c r="G42" t="str">
        <f t="shared" si="2"/>
        <v>P1080047</v>
      </c>
      <c r="H42">
        <f t="shared" si="3"/>
        <v>4.3699660748006703</v>
      </c>
      <c r="I42">
        <f t="shared" si="4"/>
        <v>4.4156067472524372</v>
      </c>
      <c r="J42">
        <f t="shared" si="5"/>
        <v>1.0088541855314075</v>
      </c>
      <c r="K42">
        <f t="shared" si="6"/>
        <v>3.2648090025281715</v>
      </c>
    </row>
    <row r="43" spans="1:11" x14ac:dyDescent="0.25">
      <c r="A43" t="s">
        <v>107</v>
      </c>
      <c r="B43">
        <v>4.48458916474061E-2</v>
      </c>
      <c r="C43">
        <v>0.111087367088588</v>
      </c>
      <c r="D43">
        <v>0.118479238875304</v>
      </c>
      <c r="E43">
        <f t="shared" si="1"/>
        <v>9.1470832537099367E-2</v>
      </c>
      <c r="G43" t="str">
        <f t="shared" si="2"/>
        <v>P1080062</v>
      </c>
      <c r="H43">
        <f t="shared" si="3"/>
        <v>2.5694803198973601</v>
      </c>
      <c r="I43">
        <f t="shared" si="4"/>
        <v>6.3648372913965758</v>
      </c>
      <c r="J43">
        <f t="shared" si="5"/>
        <v>6.7883603474772292</v>
      </c>
      <c r="K43">
        <f t="shared" si="6"/>
        <v>5.2408926529237219</v>
      </c>
    </row>
    <row r="44" spans="1:11" x14ac:dyDescent="0.25">
      <c r="A44" t="s">
        <v>108</v>
      </c>
      <c r="B44">
        <v>2.34857986598761E-2</v>
      </c>
      <c r="C44">
        <v>3.7567907864668702E-2</v>
      </c>
      <c r="D44">
        <v>4.0246811652738301E-2</v>
      </c>
      <c r="E44">
        <f t="shared" si="1"/>
        <v>3.3766839392427701E-2</v>
      </c>
      <c r="G44" t="str">
        <f t="shared" si="2"/>
        <v>P1080063</v>
      </c>
      <c r="H44">
        <f t="shared" si="3"/>
        <v>1.3456371417049053</v>
      </c>
      <c r="I44">
        <f t="shared" si="4"/>
        <v>2.1524825657818494</v>
      </c>
      <c r="J44">
        <f t="shared" si="5"/>
        <v>2.3059724465598461</v>
      </c>
      <c r="K44">
        <f t="shared" si="6"/>
        <v>1.9346973846822002</v>
      </c>
    </row>
    <row r="45" spans="1:11" x14ac:dyDescent="0.25">
      <c r="A45" t="s">
        <v>109</v>
      </c>
      <c r="B45">
        <v>4.3537158943601398E-2</v>
      </c>
      <c r="C45">
        <v>7.7479627765159195E-2</v>
      </c>
      <c r="D45">
        <v>8.8778941088413305E-2</v>
      </c>
      <c r="E45">
        <f t="shared" si="1"/>
        <v>6.9931909265724637E-2</v>
      </c>
      <c r="G45" t="str">
        <f t="shared" si="2"/>
        <v>P1080078</v>
      </c>
      <c r="H45">
        <f t="shared" si="3"/>
        <v>2.494495459458606</v>
      </c>
      <c r="I45">
        <f t="shared" si="4"/>
        <v>4.4392556691882525</v>
      </c>
      <c r="J45">
        <f t="shared" si="5"/>
        <v>5.0866586340066533</v>
      </c>
      <c r="K45">
        <f t="shared" si="6"/>
        <v>4.0068032542178376</v>
      </c>
    </row>
    <row r="46" spans="1:11" x14ac:dyDescent="0.25">
      <c r="A46" t="s">
        <v>110</v>
      </c>
      <c r="B46">
        <v>2.10287324329867E-2</v>
      </c>
      <c r="C46">
        <v>3.9429626092844998E-2</v>
      </c>
      <c r="D46">
        <v>3.3567861720004803E-2</v>
      </c>
      <c r="E46">
        <f t="shared" si="1"/>
        <v>3.1342073415278837E-2</v>
      </c>
      <c r="G46" t="str">
        <f t="shared" si="2"/>
        <v>P1080092</v>
      </c>
      <c r="H46">
        <f t="shared" si="3"/>
        <v>1.2048576169200091</v>
      </c>
      <c r="I46">
        <f t="shared" si="4"/>
        <v>2.2591511628989247</v>
      </c>
      <c r="J46">
        <f t="shared" si="5"/>
        <v>1.9232968038350315</v>
      </c>
      <c r="K46">
        <f t="shared" si="6"/>
        <v>1.7957685278846554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Q46"/>
  <sheetViews>
    <sheetView zoomScale="70" zoomScaleNormal="70" workbookViewId="0">
      <selection activeCell="K15" sqref="K15"/>
    </sheetView>
  </sheetViews>
  <sheetFormatPr defaultRowHeight="15" x14ac:dyDescent="0.25"/>
  <sheetData>
    <row r="1" spans="1:17" x14ac:dyDescent="0.25">
      <c r="B1" t="s">
        <v>59</v>
      </c>
      <c r="C1" t="s">
        <v>60</v>
      </c>
      <c r="D1" t="s">
        <v>61</v>
      </c>
      <c r="E1" t="s">
        <v>62</v>
      </c>
      <c r="G1" t="s">
        <v>111</v>
      </c>
      <c r="H1" t="s">
        <v>112</v>
      </c>
      <c r="I1" t="s">
        <v>113</v>
      </c>
      <c r="J1" t="s">
        <v>62</v>
      </c>
      <c r="P1">
        <v>7</v>
      </c>
      <c r="Q1">
        <f>MIN($B$2:$D$46)</f>
        <v>0.13453294649086753</v>
      </c>
    </row>
    <row r="2" spans="1:17" x14ac:dyDescent="0.25">
      <c r="A2" t="s">
        <v>74</v>
      </c>
      <c r="B2">
        <v>0.70602565632374648</v>
      </c>
      <c r="C2">
        <v>0.37286313970459789</v>
      </c>
      <c r="D2">
        <v>0.77692475084267687</v>
      </c>
      <c r="E2">
        <v>0.61860451562367369</v>
      </c>
      <c r="F2">
        <f t="shared" ref="F2:F9" si="0">Q$1 +Q$3 * $M2</f>
        <v>0.13453294649086753</v>
      </c>
      <c r="G2" s="1">
        <f t="array" ref="G2:G10">FREQUENCY(B$2:B$46, $F$2:$F$9) *100%/45</f>
        <v>2.2222222222222223E-2</v>
      </c>
      <c r="H2" s="1">
        <f t="array" ref="H2:H10">FREQUENCY(C$2:C$46, $F$2:$F$9) *100%/45</f>
        <v>0</v>
      </c>
      <c r="I2" s="1">
        <f t="array" ref="I2:I10">FREQUENCY(D$2:D$46, $F$2:$F$9) *100%/45</f>
        <v>0</v>
      </c>
      <c r="J2" s="1">
        <f t="array" ref="J2:J10">FREQUENCY(E$2:E$46, $F$2:$F$9) *100%/45</f>
        <v>0</v>
      </c>
      <c r="M2">
        <v>0</v>
      </c>
      <c r="Q2">
        <f>MAX($B$2:$D$46)</f>
        <v>38.709946545061747</v>
      </c>
    </row>
    <row r="3" spans="1:17" x14ac:dyDescent="0.25">
      <c r="A3" t="s">
        <v>97</v>
      </c>
      <c r="B3">
        <v>0.80724999630765226</v>
      </c>
      <c r="C3">
        <v>1.0341054365134505</v>
      </c>
      <c r="D3">
        <v>0.78883052944532495</v>
      </c>
      <c r="E3">
        <v>0.87672865408880929</v>
      </c>
      <c r="F3">
        <f t="shared" si="0"/>
        <v>5.6453063177152787</v>
      </c>
      <c r="G3" s="1">
        <v>0.82222222222222219</v>
      </c>
      <c r="H3" s="1">
        <v>0.68888888888888888</v>
      </c>
      <c r="I3" s="1">
        <v>0.77777777777777779</v>
      </c>
      <c r="J3" s="1">
        <v>0.75555555555555554</v>
      </c>
      <c r="M3">
        <v>1</v>
      </c>
      <c r="Q3">
        <f>(Q2 - Q1) /$P$1</f>
        <v>5.5107733712244116</v>
      </c>
    </row>
    <row r="4" spans="1:17" x14ac:dyDescent="0.25">
      <c r="A4" t="s">
        <v>77</v>
      </c>
      <c r="B4">
        <v>0.5269495469110983</v>
      </c>
      <c r="C4">
        <v>1.2664799880902653</v>
      </c>
      <c r="D4">
        <v>1.2204449364785015</v>
      </c>
      <c r="E4">
        <v>1.0046248238266215</v>
      </c>
      <c r="F4">
        <f t="shared" si="0"/>
        <v>11.156079688939691</v>
      </c>
      <c r="G4" s="1">
        <v>4.4444444444444446E-2</v>
      </c>
      <c r="H4" s="1">
        <v>0.15555555555555556</v>
      </c>
      <c r="I4" s="1">
        <v>0.1111111111111111</v>
      </c>
      <c r="J4" s="1">
        <v>0.13333333333333333</v>
      </c>
      <c r="M4">
        <v>2</v>
      </c>
    </row>
    <row r="5" spans="1:17" x14ac:dyDescent="0.25">
      <c r="A5" t="s">
        <v>101</v>
      </c>
      <c r="B5">
        <v>0.91217940635197847</v>
      </c>
      <c r="C5">
        <v>1.2516911666435977</v>
      </c>
      <c r="D5">
        <v>1.5279714090640786</v>
      </c>
      <c r="E5">
        <v>1.2306139940198848</v>
      </c>
      <c r="F5">
        <f t="shared" si="0"/>
        <v>16.666853060164105</v>
      </c>
      <c r="G5" s="1">
        <v>4.4444444444444446E-2</v>
      </c>
      <c r="H5" s="1">
        <v>6.6666666666666666E-2</v>
      </c>
      <c r="I5" s="1">
        <v>0.1111111111111111</v>
      </c>
      <c r="J5" s="1">
        <v>6.6666666666666666E-2</v>
      </c>
      <c r="M5">
        <v>3</v>
      </c>
    </row>
    <row r="6" spans="1:17" x14ac:dyDescent="0.25">
      <c r="A6" t="s">
        <v>69</v>
      </c>
      <c r="B6">
        <v>1.1966620499150127</v>
      </c>
      <c r="C6">
        <v>1.466626932643696</v>
      </c>
      <c r="D6">
        <v>1.4108854452912651</v>
      </c>
      <c r="E6">
        <v>1.3580581426166582</v>
      </c>
      <c r="F6">
        <f t="shared" si="0"/>
        <v>22.177626431388514</v>
      </c>
      <c r="G6" s="1">
        <v>0</v>
      </c>
      <c r="H6" s="1">
        <v>2.2222222222222223E-2</v>
      </c>
      <c r="I6" s="1">
        <v>0</v>
      </c>
      <c r="J6" s="1">
        <v>2.2222222222222223E-2</v>
      </c>
      <c r="M6">
        <v>4</v>
      </c>
    </row>
    <row r="7" spans="1:17" x14ac:dyDescent="0.25">
      <c r="A7" t="s">
        <v>102</v>
      </c>
      <c r="B7">
        <v>1.8801232841853159</v>
      </c>
      <c r="C7">
        <v>0.76988569789867112</v>
      </c>
      <c r="D7">
        <v>1.7155975277253235</v>
      </c>
      <c r="E7">
        <v>1.4552021699364368</v>
      </c>
      <c r="F7">
        <f t="shared" si="0"/>
        <v>27.688399802612924</v>
      </c>
      <c r="G7" s="1">
        <v>4.4444444444444446E-2</v>
      </c>
      <c r="H7" s="1">
        <v>2.2222222222222223E-2</v>
      </c>
      <c r="I7" s="1">
        <v>0</v>
      </c>
      <c r="J7" s="1">
        <v>0</v>
      </c>
      <c r="M7">
        <v>5</v>
      </c>
    </row>
    <row r="8" spans="1:17" x14ac:dyDescent="0.25">
      <c r="A8" t="s">
        <v>68</v>
      </c>
      <c r="B8">
        <v>0.13453294649086753</v>
      </c>
      <c r="C8">
        <v>2.2554282947891311</v>
      </c>
      <c r="D8">
        <v>2.2528861841648062</v>
      </c>
      <c r="E8">
        <v>1.5476158084816014</v>
      </c>
      <c r="F8">
        <f t="shared" si="0"/>
        <v>33.199173173837337</v>
      </c>
      <c r="G8" s="1">
        <v>0</v>
      </c>
      <c r="H8" s="1">
        <v>2.2222222222222223E-2</v>
      </c>
      <c r="I8" s="1">
        <v>0</v>
      </c>
      <c r="J8" s="1">
        <v>2.2222222222222223E-2</v>
      </c>
      <c r="M8">
        <v>6</v>
      </c>
    </row>
    <row r="9" spans="1:17" x14ac:dyDescent="0.25">
      <c r="A9" t="s">
        <v>75</v>
      </c>
      <c r="B9">
        <v>1.9676204430765123</v>
      </c>
      <c r="C9">
        <v>1.8501645086735712</v>
      </c>
      <c r="D9">
        <v>0.95610130930850945</v>
      </c>
      <c r="E9">
        <v>1.5912954203528644</v>
      </c>
      <c r="F9">
        <f t="shared" si="0"/>
        <v>38.709946545061747</v>
      </c>
      <c r="G9" s="1">
        <v>2.2222222222222223E-2</v>
      </c>
      <c r="H9" s="1">
        <v>2.2222222222222223E-2</v>
      </c>
      <c r="I9" s="1">
        <v>0</v>
      </c>
      <c r="J9" s="1">
        <v>0</v>
      </c>
      <c r="M9">
        <v>7</v>
      </c>
    </row>
    <row r="10" spans="1:17" x14ac:dyDescent="0.25">
      <c r="A10" t="s">
        <v>110</v>
      </c>
      <c r="B10">
        <v>1.2048576169200091</v>
      </c>
      <c r="C10">
        <v>2.2591511628989247</v>
      </c>
      <c r="D10">
        <v>1.9232968038350315</v>
      </c>
      <c r="E10">
        <v>1.7957685278846554</v>
      </c>
      <c r="G10" s="1">
        <v>0</v>
      </c>
      <c r="H10" s="1">
        <v>0</v>
      </c>
      <c r="I10" s="1">
        <v>0</v>
      </c>
      <c r="J10" s="1">
        <v>0</v>
      </c>
    </row>
    <row r="11" spans="1:17" x14ac:dyDescent="0.25">
      <c r="A11" t="s">
        <v>108</v>
      </c>
      <c r="B11">
        <v>1.3456371417049053</v>
      </c>
      <c r="C11">
        <v>2.1524825657818494</v>
      </c>
      <c r="D11">
        <v>2.3059724465598461</v>
      </c>
      <c r="E11">
        <v>1.9346973846822002</v>
      </c>
    </row>
    <row r="12" spans="1:17" x14ac:dyDescent="0.25">
      <c r="A12" t="s">
        <v>79</v>
      </c>
      <c r="B12">
        <v>2.4378413387564217</v>
      </c>
      <c r="C12">
        <v>1.4365879195934923</v>
      </c>
      <c r="D12">
        <v>1.976702439323677</v>
      </c>
      <c r="E12">
        <v>1.9503772325578634</v>
      </c>
    </row>
    <row r="13" spans="1:17" x14ac:dyDescent="0.25">
      <c r="A13" t="s">
        <v>70</v>
      </c>
      <c r="B13">
        <v>2.6426527641595876</v>
      </c>
      <c r="C13">
        <v>1.7640865636538721</v>
      </c>
      <c r="D13">
        <v>1.9739952057433363</v>
      </c>
      <c r="E13">
        <v>2.1269115111855985</v>
      </c>
    </row>
    <row r="14" spans="1:17" x14ac:dyDescent="0.25">
      <c r="A14" t="s">
        <v>98</v>
      </c>
      <c r="B14">
        <v>0.41640204831153038</v>
      </c>
      <c r="C14">
        <v>2.9848066524769137</v>
      </c>
      <c r="D14">
        <v>3.0135543470864423</v>
      </c>
      <c r="E14">
        <v>2.1382543492916288</v>
      </c>
    </row>
    <row r="15" spans="1:17" x14ac:dyDescent="0.25">
      <c r="A15" t="s">
        <v>99</v>
      </c>
      <c r="B15">
        <v>2.7666577089308122</v>
      </c>
      <c r="C15">
        <v>2.9314641460299167</v>
      </c>
      <c r="D15">
        <v>1.1985030817966866</v>
      </c>
      <c r="E15">
        <v>2.2988749789191387</v>
      </c>
    </row>
    <row r="16" spans="1:17" x14ac:dyDescent="0.25">
      <c r="A16" t="s">
        <v>100</v>
      </c>
      <c r="B16">
        <v>2.6591341045143144</v>
      </c>
      <c r="C16">
        <v>3.01777229937424</v>
      </c>
      <c r="D16">
        <v>1.4903174745230654</v>
      </c>
      <c r="E16">
        <v>2.3890746261372069</v>
      </c>
    </row>
    <row r="17" spans="1:5" x14ac:dyDescent="0.25">
      <c r="A17" t="s">
        <v>73</v>
      </c>
      <c r="B17">
        <v>1.9376986611277673</v>
      </c>
      <c r="C17">
        <v>3.0369599142134076</v>
      </c>
      <c r="D17">
        <v>2.3388809621008018</v>
      </c>
      <c r="E17">
        <v>2.4378465124806592</v>
      </c>
    </row>
    <row r="18" spans="1:5" x14ac:dyDescent="0.25">
      <c r="A18" t="s">
        <v>90</v>
      </c>
      <c r="B18">
        <v>3.146841617248763</v>
      </c>
      <c r="C18">
        <v>2.7588645161454179</v>
      </c>
      <c r="D18">
        <v>1.6055209527080763</v>
      </c>
      <c r="E18">
        <v>2.5037423620340857</v>
      </c>
    </row>
    <row r="19" spans="1:5" x14ac:dyDescent="0.25">
      <c r="A19" t="s">
        <v>72</v>
      </c>
      <c r="B19">
        <v>2.9755371867890705</v>
      </c>
      <c r="C19">
        <v>3.5761675352014719</v>
      </c>
      <c r="D19">
        <v>2.0824368552822765</v>
      </c>
      <c r="E19">
        <v>2.878047192424273</v>
      </c>
    </row>
    <row r="20" spans="1:5" x14ac:dyDescent="0.25">
      <c r="A20" t="s">
        <v>71</v>
      </c>
      <c r="B20">
        <v>0.72438646159210052</v>
      </c>
      <c r="C20">
        <v>4.0844776634258588</v>
      </c>
      <c r="D20">
        <v>4.0620983957945</v>
      </c>
      <c r="E20">
        <v>2.9569875069374865</v>
      </c>
    </row>
    <row r="21" spans="1:5" x14ac:dyDescent="0.25">
      <c r="A21" t="s">
        <v>88</v>
      </c>
      <c r="B21">
        <v>4.18105867438031</v>
      </c>
      <c r="C21">
        <v>4.2600488389092819</v>
      </c>
      <c r="D21">
        <v>0.86084465324247106</v>
      </c>
      <c r="E21">
        <v>3.1006507221773543</v>
      </c>
    </row>
    <row r="22" spans="1:5" x14ac:dyDescent="0.25">
      <c r="A22" t="s">
        <v>67</v>
      </c>
      <c r="B22">
        <v>2.8539994420047594</v>
      </c>
      <c r="C22">
        <v>3.9394448770925763</v>
      </c>
      <c r="D22">
        <v>2.7282552167252456</v>
      </c>
      <c r="E22">
        <v>3.1738998452741938</v>
      </c>
    </row>
    <row r="23" spans="1:5" x14ac:dyDescent="0.25">
      <c r="A23" t="s">
        <v>106</v>
      </c>
      <c r="B23">
        <v>4.3699660748006703</v>
      </c>
      <c r="C23">
        <v>4.4156067472524372</v>
      </c>
      <c r="D23">
        <v>1.0088541855314075</v>
      </c>
      <c r="E23">
        <v>3.2648090025281715</v>
      </c>
    </row>
    <row r="24" spans="1:5" x14ac:dyDescent="0.25">
      <c r="A24" t="s">
        <v>89</v>
      </c>
      <c r="B24">
        <v>4.4825051112784813</v>
      </c>
      <c r="C24">
        <v>4.5432597132918691</v>
      </c>
      <c r="D24">
        <v>0.81188313773143228</v>
      </c>
      <c r="E24">
        <v>3.2792159874339277</v>
      </c>
    </row>
    <row r="25" spans="1:5" x14ac:dyDescent="0.25">
      <c r="A25" t="s">
        <v>96</v>
      </c>
      <c r="B25">
        <v>3.1785926467194936</v>
      </c>
      <c r="C25">
        <v>4.1616693423212956</v>
      </c>
      <c r="D25">
        <v>3.0397084373265444</v>
      </c>
      <c r="E25">
        <v>3.4599901421224444</v>
      </c>
    </row>
    <row r="26" spans="1:5" x14ac:dyDescent="0.25">
      <c r="A26" t="s">
        <v>95</v>
      </c>
      <c r="B26">
        <v>3.0403925027994489</v>
      </c>
      <c r="C26">
        <v>4.6285341205679034</v>
      </c>
      <c r="D26">
        <v>3.4930124989360958</v>
      </c>
      <c r="E26">
        <v>3.7206463741011491</v>
      </c>
    </row>
    <row r="27" spans="1:5" x14ac:dyDescent="0.25">
      <c r="A27" t="s">
        <v>93</v>
      </c>
      <c r="B27">
        <v>3.0777409556647148</v>
      </c>
      <c r="C27">
        <v>4.641696722787656</v>
      </c>
      <c r="D27">
        <v>3.5644395602301757</v>
      </c>
      <c r="E27">
        <v>3.7612924128941816</v>
      </c>
    </row>
    <row r="28" spans="1:5" x14ac:dyDescent="0.25">
      <c r="A28" t="s">
        <v>86</v>
      </c>
      <c r="B28">
        <v>5.258644864834821</v>
      </c>
      <c r="C28">
        <v>5.0159599054418438</v>
      </c>
      <c r="D28">
        <v>1.5920356373336471</v>
      </c>
      <c r="E28">
        <v>3.9555468025367708</v>
      </c>
    </row>
    <row r="29" spans="1:5" x14ac:dyDescent="0.25">
      <c r="A29" t="s">
        <v>109</v>
      </c>
      <c r="B29">
        <v>2.494495459458606</v>
      </c>
      <c r="C29">
        <v>4.4392556691882525</v>
      </c>
      <c r="D29">
        <v>5.0866586340066533</v>
      </c>
      <c r="E29">
        <v>4.0068032542178376</v>
      </c>
    </row>
    <row r="30" spans="1:5" x14ac:dyDescent="0.25">
      <c r="A30" t="s">
        <v>94</v>
      </c>
      <c r="B30">
        <v>2.7379329507323957</v>
      </c>
      <c r="C30">
        <v>4.4442879448123245</v>
      </c>
      <c r="D30">
        <v>5.1215235948183837</v>
      </c>
      <c r="E30">
        <v>4.1012481634543683</v>
      </c>
    </row>
    <row r="31" spans="1:5" x14ac:dyDescent="0.25">
      <c r="A31" t="s">
        <v>80</v>
      </c>
      <c r="B31">
        <v>4.2775625817408098</v>
      </c>
      <c r="C31">
        <v>5.5726641092471416</v>
      </c>
      <c r="D31">
        <v>4.4716267787489219</v>
      </c>
      <c r="E31">
        <v>4.7739511565789572</v>
      </c>
    </row>
    <row r="32" spans="1:5" x14ac:dyDescent="0.25">
      <c r="A32" t="s">
        <v>92</v>
      </c>
      <c r="B32">
        <v>4.3218773620190305</v>
      </c>
      <c r="C32">
        <v>4.1272120368946883</v>
      </c>
      <c r="D32">
        <v>5.9717810589678137</v>
      </c>
      <c r="E32">
        <v>4.8069568192938439</v>
      </c>
    </row>
    <row r="33" spans="1:5" x14ac:dyDescent="0.25">
      <c r="A33" t="s">
        <v>66</v>
      </c>
      <c r="B33">
        <v>4.5569999300376303</v>
      </c>
      <c r="C33">
        <v>5.9963208284504264</v>
      </c>
      <c r="D33">
        <v>3.905992925560116</v>
      </c>
      <c r="E33">
        <v>4.8197712280160578</v>
      </c>
    </row>
    <row r="34" spans="1:5" x14ac:dyDescent="0.25">
      <c r="A34" t="s">
        <v>91</v>
      </c>
      <c r="B34">
        <v>3.6905673508188968</v>
      </c>
      <c r="C34">
        <v>6.1191179560720492</v>
      </c>
      <c r="D34">
        <v>5.3696750583625406</v>
      </c>
      <c r="E34">
        <v>5.0597867884178287</v>
      </c>
    </row>
    <row r="35" spans="1:5" x14ac:dyDescent="0.25">
      <c r="A35" t="s">
        <v>107</v>
      </c>
      <c r="B35">
        <v>2.5694803198973601</v>
      </c>
      <c r="C35">
        <v>6.3648372913965758</v>
      </c>
      <c r="D35">
        <v>6.7883603474772292</v>
      </c>
      <c r="E35">
        <v>5.2408926529237219</v>
      </c>
    </row>
    <row r="36" spans="1:5" x14ac:dyDescent="0.25">
      <c r="A36" t="s">
        <v>104</v>
      </c>
      <c r="B36">
        <v>3.0792105331427635</v>
      </c>
      <c r="C36">
        <v>8.6144519022034647</v>
      </c>
      <c r="D36">
        <v>8.3143710814693002</v>
      </c>
      <c r="E36">
        <v>6.6693445056051761</v>
      </c>
    </row>
    <row r="37" spans="1:5" x14ac:dyDescent="0.25">
      <c r="A37" t="s">
        <v>105</v>
      </c>
      <c r="B37">
        <v>4.8003390563447974</v>
      </c>
      <c r="C37">
        <v>9.1966592469145461</v>
      </c>
      <c r="D37">
        <v>8.0057961740350727</v>
      </c>
      <c r="E37">
        <v>7.334264825764806</v>
      </c>
    </row>
    <row r="38" spans="1:5" x14ac:dyDescent="0.25">
      <c r="A38" t="s">
        <v>103</v>
      </c>
      <c r="B38">
        <v>9.2789793281278925</v>
      </c>
      <c r="C38">
        <v>10.120423028756917</v>
      </c>
      <c r="D38">
        <v>4.0395278253801798</v>
      </c>
      <c r="E38">
        <v>7.8129767274216633</v>
      </c>
    </row>
    <row r="39" spans="1:5" x14ac:dyDescent="0.25">
      <c r="A39" t="s">
        <v>87</v>
      </c>
      <c r="B39">
        <v>1.4862989020556667</v>
      </c>
      <c r="C39">
        <v>12.198838080225892</v>
      </c>
      <c r="D39">
        <v>12.107945310336067</v>
      </c>
      <c r="E39">
        <v>8.5976940975392093</v>
      </c>
    </row>
    <row r="40" spans="1:5" x14ac:dyDescent="0.25">
      <c r="A40" t="s">
        <v>84</v>
      </c>
      <c r="B40">
        <v>1.7662181879611247</v>
      </c>
      <c r="C40">
        <v>12.871656898686179</v>
      </c>
      <c r="D40">
        <v>12.749275877138965</v>
      </c>
      <c r="E40">
        <v>9.1290503212620902</v>
      </c>
    </row>
    <row r="41" spans="1:5" x14ac:dyDescent="0.25">
      <c r="A41" t="s">
        <v>78</v>
      </c>
      <c r="B41">
        <v>10.455750202551174</v>
      </c>
      <c r="C41">
        <v>11.696573664580123</v>
      </c>
      <c r="D41">
        <v>5.2352002036560981</v>
      </c>
      <c r="E41">
        <v>9.1291746902624666</v>
      </c>
    </row>
    <row r="42" spans="1:5" x14ac:dyDescent="0.25">
      <c r="A42" t="s">
        <v>85</v>
      </c>
      <c r="B42">
        <v>15.747907546302615</v>
      </c>
      <c r="C42">
        <v>7.190427391949008</v>
      </c>
      <c r="D42">
        <v>14.897999091595688</v>
      </c>
      <c r="E42">
        <v>12.612111343282438</v>
      </c>
    </row>
    <row r="43" spans="1:5" x14ac:dyDescent="0.25">
      <c r="A43" t="s">
        <v>76</v>
      </c>
      <c r="B43">
        <v>14.2773748909527</v>
      </c>
      <c r="C43">
        <v>16.737116685115989</v>
      </c>
      <c r="D43">
        <v>8.7555710867971808</v>
      </c>
      <c r="E43">
        <v>13.256687554288623</v>
      </c>
    </row>
    <row r="44" spans="1:5" x14ac:dyDescent="0.25">
      <c r="A44" t="s">
        <v>82</v>
      </c>
      <c r="B44">
        <v>22.951983235726946</v>
      </c>
      <c r="C44">
        <v>22.971598277384146</v>
      </c>
      <c r="D44">
        <v>1.1380360427223408</v>
      </c>
      <c r="E44">
        <v>15.687205851944478</v>
      </c>
    </row>
    <row r="45" spans="1:5" x14ac:dyDescent="0.25">
      <c r="A45" t="s">
        <v>83</v>
      </c>
      <c r="B45">
        <v>24.204192794938873</v>
      </c>
      <c r="C45">
        <v>28.060726506120588</v>
      </c>
      <c r="D45">
        <v>14.097535404336213</v>
      </c>
      <c r="E45">
        <v>22.120818235131892</v>
      </c>
    </row>
    <row r="46" spans="1:5" x14ac:dyDescent="0.25">
      <c r="A46" t="s">
        <v>81</v>
      </c>
      <c r="B46">
        <v>38.453997236120614</v>
      </c>
      <c r="C46">
        <v>38.709946545061747</v>
      </c>
      <c r="D46">
        <v>16.069017931893129</v>
      </c>
      <c r="E46">
        <v>31.077653904358499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Y46"/>
  <sheetViews>
    <sheetView zoomScale="70" zoomScaleNormal="70" workbookViewId="0">
      <selection sqref="A1:E46"/>
    </sheetView>
  </sheetViews>
  <sheetFormatPr defaultRowHeight="15" x14ac:dyDescent="0.25"/>
  <sheetData>
    <row r="1" spans="1:25" x14ac:dyDescent="0.25">
      <c r="B1" t="s">
        <v>59</v>
      </c>
      <c r="C1" t="s">
        <v>60</v>
      </c>
      <c r="D1" t="s">
        <v>61</v>
      </c>
      <c r="E1" t="s">
        <v>62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P1">
        <v>7</v>
      </c>
      <c r="Q1">
        <f>MIN(B$2:B$46)</f>
        <v>0.13453294649086753</v>
      </c>
      <c r="R1">
        <f t="shared" ref="R1:T1" si="0">MIN(C$2:C$46)</f>
        <v>0.37286313970459789</v>
      </c>
      <c r="S1">
        <f t="shared" si="0"/>
        <v>0.77692475084267687</v>
      </c>
      <c r="T1">
        <f t="shared" si="0"/>
        <v>0.61860451562367369</v>
      </c>
    </row>
    <row r="2" spans="1:25" x14ac:dyDescent="0.25">
      <c r="A2" t="s">
        <v>74</v>
      </c>
      <c r="B2">
        <v>0.70602565632374648</v>
      </c>
      <c r="C2">
        <v>0.37286313970459789</v>
      </c>
      <c r="D2">
        <v>0.77692475084267687</v>
      </c>
      <c r="E2">
        <v>0.61860451562367369</v>
      </c>
      <c r="F2">
        <v>0</v>
      </c>
      <c r="G2">
        <f t="array" ref="G2:G10">FREQUENCY(B$2:B$46, V$2:V$9)</f>
        <v>1</v>
      </c>
      <c r="H2">
        <f t="array" ref="H2:H10">FREQUENCY(C$2:C$46, W$2:W$9)</f>
        <v>1</v>
      </c>
      <c r="I2">
        <f t="array" ref="I2:I10">FREQUENCY(D$2:D$46, X$2:X$9)</f>
        <v>1</v>
      </c>
      <c r="J2">
        <f t="array" ref="J2:J10">FREQUENCY(E$2:E$46, Y$2:Y$9)</f>
        <v>1</v>
      </c>
      <c r="K2">
        <f t="array" ref="K2:K10">FREQUENCY($E$2:$E$46, V$2:V$9)</f>
        <v>0</v>
      </c>
      <c r="L2">
        <f t="array" ref="L2:L10">FREQUENCY($E$2:$E$46, W$2:W$9)</f>
        <v>0</v>
      </c>
      <c r="M2">
        <f t="array" ref="M2:M10">FREQUENCY($E$2:$E$46, X$2:X$9)</f>
        <v>1</v>
      </c>
      <c r="Q2">
        <f>MAX(B$2:B$46)</f>
        <v>38.453997236120614</v>
      </c>
      <c r="R2">
        <f t="shared" ref="R2:T2" si="1">MAX(C$2:C$46)</f>
        <v>38.709946545061747</v>
      </c>
      <c r="S2">
        <f t="shared" si="1"/>
        <v>16.069017931893129</v>
      </c>
      <c r="T2">
        <f t="shared" si="1"/>
        <v>31.077653904358499</v>
      </c>
      <c r="V2">
        <f t="shared" ref="V2:Y9" si="2">Q$1 +Q$3 * $F2</f>
        <v>0.13453294649086753</v>
      </c>
      <c r="W2">
        <f t="shared" si="2"/>
        <v>0.37286313970459789</v>
      </c>
      <c r="X2">
        <f t="shared" si="2"/>
        <v>0.77692475084267687</v>
      </c>
      <c r="Y2">
        <f t="shared" si="2"/>
        <v>0.61860451562367369</v>
      </c>
    </row>
    <row r="3" spans="1:25" x14ac:dyDescent="0.25">
      <c r="A3" t="s">
        <v>97</v>
      </c>
      <c r="B3">
        <v>0.80724999630765226</v>
      </c>
      <c r="C3">
        <v>1.0341054365134505</v>
      </c>
      <c r="D3">
        <v>0.78883052944532495</v>
      </c>
      <c r="E3">
        <v>0.87672865408880929</v>
      </c>
      <c r="F3">
        <v>1</v>
      </c>
      <c r="G3">
        <v>37</v>
      </c>
      <c r="H3">
        <v>30</v>
      </c>
      <c r="I3">
        <v>22</v>
      </c>
      <c r="J3">
        <v>31</v>
      </c>
      <c r="K3">
        <v>34</v>
      </c>
      <c r="L3">
        <v>34</v>
      </c>
      <c r="M3">
        <v>18</v>
      </c>
      <c r="Q3">
        <f>(Q2 - Q1) /$P$1</f>
        <v>5.4742091842328211</v>
      </c>
      <c r="R3">
        <f t="shared" ref="R3:T3" si="3">(R2 - R1) /$P$1</f>
        <v>5.4767262007653068</v>
      </c>
      <c r="S3">
        <f t="shared" si="3"/>
        <v>2.1845847401500644</v>
      </c>
      <c r="T3">
        <f t="shared" si="3"/>
        <v>4.3512927698192607</v>
      </c>
      <c r="V3">
        <f t="shared" si="2"/>
        <v>5.6087421307236882</v>
      </c>
      <c r="W3">
        <f t="shared" si="2"/>
        <v>5.8495893404699046</v>
      </c>
      <c r="X3">
        <f t="shared" si="2"/>
        <v>2.9615094909927411</v>
      </c>
      <c r="Y3">
        <f t="shared" si="2"/>
        <v>4.9698972854429346</v>
      </c>
    </row>
    <row r="4" spans="1:25" x14ac:dyDescent="0.25">
      <c r="A4" t="s">
        <v>77</v>
      </c>
      <c r="B4">
        <v>0.5269495469110983</v>
      </c>
      <c r="C4">
        <v>1.2664799880902653</v>
      </c>
      <c r="D4">
        <v>1.2204449364785015</v>
      </c>
      <c r="E4">
        <v>1.0046248238266215</v>
      </c>
      <c r="F4">
        <v>2</v>
      </c>
      <c r="G4">
        <v>2</v>
      </c>
      <c r="H4">
        <v>7</v>
      </c>
      <c r="I4">
        <v>10</v>
      </c>
      <c r="J4">
        <v>8</v>
      </c>
      <c r="K4">
        <v>6</v>
      </c>
      <c r="L4">
        <v>6</v>
      </c>
      <c r="M4">
        <v>14</v>
      </c>
      <c r="V4">
        <f t="shared" si="2"/>
        <v>11.08295131495651</v>
      </c>
      <c r="W4">
        <f t="shared" si="2"/>
        <v>11.326315541235212</v>
      </c>
      <c r="X4">
        <f t="shared" si="2"/>
        <v>5.146094231142806</v>
      </c>
      <c r="Y4">
        <f t="shared" si="2"/>
        <v>9.3211900552621945</v>
      </c>
    </row>
    <row r="5" spans="1:25" x14ac:dyDescent="0.25">
      <c r="A5" t="s">
        <v>101</v>
      </c>
      <c r="B5">
        <v>0.91217940635197847</v>
      </c>
      <c r="C5">
        <v>1.2516911666435977</v>
      </c>
      <c r="D5">
        <v>1.5279714090640786</v>
      </c>
      <c r="E5">
        <v>1.2306139940198848</v>
      </c>
      <c r="F5">
        <v>3</v>
      </c>
      <c r="G5">
        <v>2</v>
      </c>
      <c r="H5">
        <v>4</v>
      </c>
      <c r="I5">
        <v>4</v>
      </c>
      <c r="J5">
        <v>2</v>
      </c>
      <c r="K5">
        <v>3</v>
      </c>
      <c r="L5">
        <v>3</v>
      </c>
      <c r="M5">
        <v>2</v>
      </c>
      <c r="V5">
        <f t="shared" si="2"/>
        <v>16.557160499189333</v>
      </c>
      <c r="W5">
        <f t="shared" si="2"/>
        <v>16.80304174200052</v>
      </c>
      <c r="X5">
        <f t="shared" si="2"/>
        <v>7.3306789712928699</v>
      </c>
      <c r="Y5">
        <f t="shared" si="2"/>
        <v>13.672482825081456</v>
      </c>
    </row>
    <row r="6" spans="1:25" x14ac:dyDescent="0.25">
      <c r="A6" t="s">
        <v>69</v>
      </c>
      <c r="B6">
        <v>1.1966620499150127</v>
      </c>
      <c r="C6">
        <v>1.466626932643696</v>
      </c>
      <c r="D6">
        <v>1.4108854452912651</v>
      </c>
      <c r="E6">
        <v>1.3580581426166582</v>
      </c>
      <c r="F6">
        <v>4</v>
      </c>
      <c r="G6">
        <v>0</v>
      </c>
      <c r="H6">
        <v>0</v>
      </c>
      <c r="I6">
        <v>3</v>
      </c>
      <c r="J6">
        <v>1</v>
      </c>
      <c r="K6">
        <v>0</v>
      </c>
      <c r="L6">
        <v>1</v>
      </c>
      <c r="M6">
        <v>5</v>
      </c>
      <c r="V6">
        <f t="shared" si="2"/>
        <v>22.031369683422152</v>
      </c>
      <c r="W6">
        <f t="shared" si="2"/>
        <v>22.279767942765826</v>
      </c>
      <c r="X6">
        <f t="shared" si="2"/>
        <v>9.5152637114429339</v>
      </c>
      <c r="Y6">
        <f t="shared" si="2"/>
        <v>18.023775594900716</v>
      </c>
    </row>
    <row r="7" spans="1:25" x14ac:dyDescent="0.25">
      <c r="A7" t="s">
        <v>102</v>
      </c>
      <c r="B7">
        <v>1.8801232841853159</v>
      </c>
      <c r="C7">
        <v>0.76988569789867112</v>
      </c>
      <c r="D7">
        <v>1.7155975277253235</v>
      </c>
      <c r="E7">
        <v>1.4552021699364368</v>
      </c>
      <c r="F7">
        <v>5</v>
      </c>
      <c r="G7">
        <v>2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V7">
        <f t="shared" si="2"/>
        <v>27.505578867654972</v>
      </c>
      <c r="W7">
        <f t="shared" si="2"/>
        <v>27.756494143531132</v>
      </c>
      <c r="X7">
        <f t="shared" si="2"/>
        <v>11.699848451592999</v>
      </c>
      <c r="Y7">
        <f t="shared" si="2"/>
        <v>22.375068364719976</v>
      </c>
    </row>
    <row r="8" spans="1:25" x14ac:dyDescent="0.25">
      <c r="A8" t="s">
        <v>68</v>
      </c>
      <c r="B8">
        <v>0.13453294649086753</v>
      </c>
      <c r="C8">
        <v>2.2554282947891311</v>
      </c>
      <c r="D8">
        <v>2.2528861841648062</v>
      </c>
      <c r="E8">
        <v>1.5476158084816014</v>
      </c>
      <c r="F8">
        <v>6</v>
      </c>
      <c r="G8">
        <v>0</v>
      </c>
      <c r="H8">
        <v>1</v>
      </c>
      <c r="I8">
        <v>2</v>
      </c>
      <c r="J8">
        <v>0</v>
      </c>
      <c r="K8">
        <v>1</v>
      </c>
      <c r="L8">
        <v>1</v>
      </c>
      <c r="M8">
        <v>2</v>
      </c>
      <c r="V8">
        <f t="shared" si="2"/>
        <v>32.979788051887795</v>
      </c>
      <c r="W8">
        <f t="shared" si="2"/>
        <v>33.233220344296441</v>
      </c>
      <c r="X8">
        <f t="shared" si="2"/>
        <v>13.884433191743062</v>
      </c>
      <c r="Y8">
        <f t="shared" si="2"/>
        <v>26.726361134539239</v>
      </c>
    </row>
    <row r="9" spans="1:25" x14ac:dyDescent="0.25">
      <c r="A9" t="s">
        <v>75</v>
      </c>
      <c r="B9">
        <v>1.9676204430765123</v>
      </c>
      <c r="C9">
        <v>1.8501645086735712</v>
      </c>
      <c r="D9">
        <v>0.95610130930850945</v>
      </c>
      <c r="E9">
        <v>1.5912954203528644</v>
      </c>
      <c r="F9">
        <v>7</v>
      </c>
      <c r="G9">
        <v>1</v>
      </c>
      <c r="H9">
        <v>1</v>
      </c>
      <c r="I9">
        <v>3</v>
      </c>
      <c r="J9">
        <v>1</v>
      </c>
      <c r="K9">
        <v>0</v>
      </c>
      <c r="L9">
        <v>0</v>
      </c>
      <c r="M9">
        <v>1</v>
      </c>
      <c r="V9">
        <f t="shared" si="2"/>
        <v>38.453997236120614</v>
      </c>
      <c r="W9">
        <f t="shared" si="2"/>
        <v>38.709946545061747</v>
      </c>
      <c r="X9">
        <f t="shared" si="2"/>
        <v>16.069017931893129</v>
      </c>
      <c r="Y9">
        <f t="shared" si="2"/>
        <v>31.077653904358499</v>
      </c>
    </row>
    <row r="10" spans="1:25" x14ac:dyDescent="0.25">
      <c r="A10" t="s">
        <v>110</v>
      </c>
      <c r="B10">
        <v>1.2048576169200091</v>
      </c>
      <c r="C10">
        <v>2.2591511628989247</v>
      </c>
      <c r="D10">
        <v>1.9232968038350315</v>
      </c>
      <c r="E10">
        <v>1.7957685278846554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</row>
    <row r="11" spans="1:25" x14ac:dyDescent="0.25">
      <c r="A11" t="s">
        <v>108</v>
      </c>
      <c r="B11">
        <v>1.3456371417049053</v>
      </c>
      <c r="C11">
        <v>2.1524825657818494</v>
      </c>
      <c r="D11">
        <v>2.3059724465598461</v>
      </c>
      <c r="E11">
        <v>1.9346973846822002</v>
      </c>
    </row>
    <row r="12" spans="1:25" x14ac:dyDescent="0.25">
      <c r="A12" t="s">
        <v>79</v>
      </c>
      <c r="B12">
        <v>2.4378413387564217</v>
      </c>
      <c r="C12">
        <v>1.4365879195934923</v>
      </c>
      <c r="D12">
        <v>1.976702439323677</v>
      </c>
      <c r="E12">
        <v>1.9503772325578634</v>
      </c>
    </row>
    <row r="13" spans="1:25" x14ac:dyDescent="0.25">
      <c r="A13" t="s">
        <v>70</v>
      </c>
      <c r="B13">
        <v>2.6426527641595876</v>
      </c>
      <c r="C13">
        <v>1.7640865636538721</v>
      </c>
      <c r="D13">
        <v>1.9739952057433363</v>
      </c>
      <c r="E13">
        <v>2.1269115111855985</v>
      </c>
    </row>
    <row r="14" spans="1:25" x14ac:dyDescent="0.25">
      <c r="A14" t="s">
        <v>98</v>
      </c>
      <c r="B14">
        <v>0.41640204831153038</v>
      </c>
      <c r="C14">
        <v>2.9848066524769137</v>
      </c>
      <c r="D14">
        <v>3.0135543470864423</v>
      </c>
      <c r="E14">
        <v>2.1382543492916288</v>
      </c>
    </row>
    <row r="15" spans="1:25" x14ac:dyDescent="0.25">
      <c r="A15" t="s">
        <v>99</v>
      </c>
      <c r="B15">
        <v>2.7666577089308122</v>
      </c>
      <c r="C15">
        <v>2.9314641460299167</v>
      </c>
      <c r="D15">
        <v>1.1985030817966866</v>
      </c>
      <c r="E15">
        <v>2.2988749789191387</v>
      </c>
    </row>
    <row r="16" spans="1:25" x14ac:dyDescent="0.25">
      <c r="A16" t="s">
        <v>100</v>
      </c>
      <c r="B16">
        <v>2.6591341045143144</v>
      </c>
      <c r="C16">
        <v>3.01777229937424</v>
      </c>
      <c r="D16">
        <v>1.4903174745230654</v>
      </c>
      <c r="E16">
        <v>2.3890746261372069</v>
      </c>
    </row>
    <row r="17" spans="1:5" x14ac:dyDescent="0.25">
      <c r="A17" t="s">
        <v>73</v>
      </c>
      <c r="B17">
        <v>1.9376986611277673</v>
      </c>
      <c r="C17">
        <v>3.0369599142134076</v>
      </c>
      <c r="D17">
        <v>2.3388809621008018</v>
      </c>
      <c r="E17">
        <v>2.4378465124806592</v>
      </c>
    </row>
    <row r="18" spans="1:5" x14ac:dyDescent="0.25">
      <c r="A18" t="s">
        <v>90</v>
      </c>
      <c r="B18">
        <v>3.146841617248763</v>
      </c>
      <c r="C18">
        <v>2.7588645161454179</v>
      </c>
      <c r="D18">
        <v>1.6055209527080763</v>
      </c>
      <c r="E18">
        <v>2.5037423620340857</v>
      </c>
    </row>
    <row r="19" spans="1:5" x14ac:dyDescent="0.25">
      <c r="A19" t="s">
        <v>72</v>
      </c>
      <c r="B19">
        <v>2.9755371867890705</v>
      </c>
      <c r="C19">
        <v>3.5761675352014719</v>
      </c>
      <c r="D19">
        <v>2.0824368552822765</v>
      </c>
      <c r="E19">
        <v>2.878047192424273</v>
      </c>
    </row>
    <row r="20" spans="1:5" x14ac:dyDescent="0.25">
      <c r="A20" t="s">
        <v>71</v>
      </c>
      <c r="B20">
        <v>0.72438646159210052</v>
      </c>
      <c r="C20">
        <v>4.0844776634258588</v>
      </c>
      <c r="D20">
        <v>4.0620983957945</v>
      </c>
      <c r="E20">
        <v>2.9569875069374865</v>
      </c>
    </row>
    <row r="21" spans="1:5" x14ac:dyDescent="0.25">
      <c r="A21" t="s">
        <v>88</v>
      </c>
      <c r="B21">
        <v>4.18105867438031</v>
      </c>
      <c r="C21">
        <v>4.2600488389092819</v>
      </c>
      <c r="D21">
        <v>0.86084465324247106</v>
      </c>
      <c r="E21">
        <v>3.1006507221773543</v>
      </c>
    </row>
    <row r="22" spans="1:5" x14ac:dyDescent="0.25">
      <c r="A22" t="s">
        <v>67</v>
      </c>
      <c r="B22">
        <v>2.8539994420047594</v>
      </c>
      <c r="C22">
        <v>3.9394448770925763</v>
      </c>
      <c r="D22">
        <v>2.7282552167252456</v>
      </c>
      <c r="E22">
        <v>3.1738998452741938</v>
      </c>
    </row>
    <row r="23" spans="1:5" x14ac:dyDescent="0.25">
      <c r="A23" t="s">
        <v>106</v>
      </c>
      <c r="B23">
        <v>4.3699660748006703</v>
      </c>
      <c r="C23">
        <v>4.4156067472524372</v>
      </c>
      <c r="D23">
        <v>1.0088541855314075</v>
      </c>
      <c r="E23">
        <v>3.2648090025281715</v>
      </c>
    </row>
    <row r="24" spans="1:5" x14ac:dyDescent="0.25">
      <c r="A24" t="s">
        <v>89</v>
      </c>
      <c r="B24">
        <v>4.4825051112784813</v>
      </c>
      <c r="C24">
        <v>4.5432597132918691</v>
      </c>
      <c r="D24">
        <v>0.81188313773143228</v>
      </c>
      <c r="E24">
        <v>3.2792159874339277</v>
      </c>
    </row>
    <row r="25" spans="1:5" x14ac:dyDescent="0.25">
      <c r="A25" t="s">
        <v>96</v>
      </c>
      <c r="B25">
        <v>3.1785926467194936</v>
      </c>
      <c r="C25">
        <v>4.1616693423212956</v>
      </c>
      <c r="D25">
        <v>3.0397084373265444</v>
      </c>
      <c r="E25">
        <v>3.4599901421224444</v>
      </c>
    </row>
    <row r="26" spans="1:5" x14ac:dyDescent="0.25">
      <c r="A26" t="s">
        <v>95</v>
      </c>
      <c r="B26">
        <v>3.0403925027994489</v>
      </c>
      <c r="C26">
        <v>4.6285341205679034</v>
      </c>
      <c r="D26">
        <v>3.4930124989360958</v>
      </c>
      <c r="E26">
        <v>3.7206463741011491</v>
      </c>
    </row>
    <row r="27" spans="1:5" x14ac:dyDescent="0.25">
      <c r="A27" t="s">
        <v>93</v>
      </c>
      <c r="B27">
        <v>3.0777409556647148</v>
      </c>
      <c r="C27">
        <v>4.641696722787656</v>
      </c>
      <c r="D27">
        <v>3.5644395602301757</v>
      </c>
      <c r="E27">
        <v>3.7612924128941816</v>
      </c>
    </row>
    <row r="28" spans="1:5" x14ac:dyDescent="0.25">
      <c r="A28" t="s">
        <v>86</v>
      </c>
      <c r="B28">
        <v>5.258644864834821</v>
      </c>
      <c r="C28">
        <v>5.0159599054418438</v>
      </c>
      <c r="D28">
        <v>1.5920356373336471</v>
      </c>
      <c r="E28">
        <v>3.9555468025367708</v>
      </c>
    </row>
    <row r="29" spans="1:5" x14ac:dyDescent="0.25">
      <c r="A29" t="s">
        <v>109</v>
      </c>
      <c r="B29">
        <v>2.494495459458606</v>
      </c>
      <c r="C29">
        <v>4.4392556691882525</v>
      </c>
      <c r="D29">
        <v>5.0866586340066533</v>
      </c>
      <c r="E29">
        <v>4.0068032542178376</v>
      </c>
    </row>
    <row r="30" spans="1:5" x14ac:dyDescent="0.25">
      <c r="A30" t="s">
        <v>94</v>
      </c>
      <c r="B30">
        <v>2.7379329507323957</v>
      </c>
      <c r="C30">
        <v>4.4442879448123245</v>
      </c>
      <c r="D30">
        <v>5.1215235948183837</v>
      </c>
      <c r="E30">
        <v>4.1012481634543683</v>
      </c>
    </row>
    <row r="31" spans="1:5" x14ac:dyDescent="0.25">
      <c r="A31" t="s">
        <v>80</v>
      </c>
      <c r="B31">
        <v>4.2775625817408098</v>
      </c>
      <c r="C31">
        <v>5.5726641092471416</v>
      </c>
      <c r="D31">
        <v>4.4716267787489219</v>
      </c>
      <c r="E31">
        <v>4.7739511565789572</v>
      </c>
    </row>
    <row r="32" spans="1:5" x14ac:dyDescent="0.25">
      <c r="A32" t="s">
        <v>92</v>
      </c>
      <c r="B32">
        <v>4.3218773620190305</v>
      </c>
      <c r="C32">
        <v>4.1272120368946883</v>
      </c>
      <c r="D32">
        <v>5.9717810589678137</v>
      </c>
      <c r="E32">
        <v>4.8069568192938439</v>
      </c>
    </row>
    <row r="33" spans="1:5" x14ac:dyDescent="0.25">
      <c r="A33" t="s">
        <v>66</v>
      </c>
      <c r="B33">
        <v>4.5569999300376303</v>
      </c>
      <c r="C33">
        <v>5.9963208284504264</v>
      </c>
      <c r="D33">
        <v>3.905992925560116</v>
      </c>
      <c r="E33">
        <v>4.8197712280160578</v>
      </c>
    </row>
    <row r="34" spans="1:5" x14ac:dyDescent="0.25">
      <c r="A34" t="s">
        <v>91</v>
      </c>
      <c r="B34">
        <v>3.6905673508188968</v>
      </c>
      <c r="C34">
        <v>6.1191179560720492</v>
      </c>
      <c r="D34">
        <v>5.3696750583625406</v>
      </c>
      <c r="E34">
        <v>5.0597867884178287</v>
      </c>
    </row>
    <row r="35" spans="1:5" x14ac:dyDescent="0.25">
      <c r="A35" t="s">
        <v>107</v>
      </c>
      <c r="B35">
        <v>2.5694803198973601</v>
      </c>
      <c r="C35">
        <v>6.3648372913965758</v>
      </c>
      <c r="D35">
        <v>6.7883603474772292</v>
      </c>
      <c r="E35">
        <v>5.2408926529237219</v>
      </c>
    </row>
    <row r="36" spans="1:5" x14ac:dyDescent="0.25">
      <c r="A36" t="s">
        <v>104</v>
      </c>
      <c r="B36">
        <v>3.0792105331427635</v>
      </c>
      <c r="C36">
        <v>8.6144519022034647</v>
      </c>
      <c r="D36">
        <v>8.3143710814693002</v>
      </c>
      <c r="E36">
        <v>6.6693445056051761</v>
      </c>
    </row>
    <row r="37" spans="1:5" x14ac:dyDescent="0.25">
      <c r="A37" t="s">
        <v>105</v>
      </c>
      <c r="B37">
        <v>4.8003390563447974</v>
      </c>
      <c r="C37">
        <v>9.1966592469145461</v>
      </c>
      <c r="D37">
        <v>8.0057961740350727</v>
      </c>
      <c r="E37">
        <v>7.334264825764806</v>
      </c>
    </row>
    <row r="38" spans="1:5" x14ac:dyDescent="0.25">
      <c r="A38" t="s">
        <v>103</v>
      </c>
      <c r="B38">
        <v>9.2789793281278925</v>
      </c>
      <c r="C38">
        <v>10.120423028756917</v>
      </c>
      <c r="D38">
        <v>4.0395278253801798</v>
      </c>
      <c r="E38">
        <v>7.8129767274216633</v>
      </c>
    </row>
    <row r="39" spans="1:5" x14ac:dyDescent="0.25">
      <c r="A39" t="s">
        <v>87</v>
      </c>
      <c r="B39">
        <v>1.4862989020556667</v>
      </c>
      <c r="C39">
        <v>12.198838080225892</v>
      </c>
      <c r="D39">
        <v>12.107945310336067</v>
      </c>
      <c r="E39">
        <v>8.5976940975392093</v>
      </c>
    </row>
    <row r="40" spans="1:5" x14ac:dyDescent="0.25">
      <c r="A40" t="s">
        <v>84</v>
      </c>
      <c r="B40">
        <v>1.7662181879611247</v>
      </c>
      <c r="C40">
        <v>12.871656898686179</v>
      </c>
      <c r="D40">
        <v>12.749275877138965</v>
      </c>
      <c r="E40">
        <v>9.1290503212620902</v>
      </c>
    </row>
    <row r="41" spans="1:5" x14ac:dyDescent="0.25">
      <c r="A41" t="s">
        <v>78</v>
      </c>
      <c r="B41">
        <v>10.455750202551174</v>
      </c>
      <c r="C41">
        <v>11.696573664580123</v>
      </c>
      <c r="D41">
        <v>5.2352002036560981</v>
      </c>
      <c r="E41">
        <v>9.1291746902624666</v>
      </c>
    </row>
    <row r="42" spans="1:5" x14ac:dyDescent="0.25">
      <c r="A42" t="s">
        <v>85</v>
      </c>
      <c r="B42">
        <v>15.747907546302615</v>
      </c>
      <c r="C42">
        <v>7.190427391949008</v>
      </c>
      <c r="D42">
        <v>14.897999091595688</v>
      </c>
      <c r="E42">
        <v>12.612111343282438</v>
      </c>
    </row>
    <row r="43" spans="1:5" x14ac:dyDescent="0.25">
      <c r="A43" t="s">
        <v>76</v>
      </c>
      <c r="B43">
        <v>14.2773748909527</v>
      </c>
      <c r="C43">
        <v>16.737116685115989</v>
      </c>
      <c r="D43">
        <v>8.7555710867971808</v>
      </c>
      <c r="E43">
        <v>13.256687554288623</v>
      </c>
    </row>
    <row r="44" spans="1:5" x14ac:dyDescent="0.25">
      <c r="A44" t="s">
        <v>82</v>
      </c>
      <c r="B44">
        <v>22.951983235726946</v>
      </c>
      <c r="C44">
        <v>22.971598277384146</v>
      </c>
      <c r="D44">
        <v>1.1380360427223408</v>
      </c>
      <c r="E44">
        <v>15.687205851944478</v>
      </c>
    </row>
    <row r="45" spans="1:5" x14ac:dyDescent="0.25">
      <c r="A45" t="s">
        <v>83</v>
      </c>
      <c r="B45">
        <v>24.204192794938873</v>
      </c>
      <c r="C45">
        <v>28.060726506120588</v>
      </c>
      <c r="D45">
        <v>14.097535404336213</v>
      </c>
      <c r="E45">
        <v>22.120818235131892</v>
      </c>
    </row>
    <row r="46" spans="1:5" x14ac:dyDescent="0.25">
      <c r="A46" t="s">
        <v>81</v>
      </c>
      <c r="B46">
        <v>38.453997236120614</v>
      </c>
      <c r="C46">
        <v>38.709946545061747</v>
      </c>
      <c r="D46">
        <v>16.069017931893129</v>
      </c>
      <c r="E46">
        <v>31.077653904358499</v>
      </c>
    </row>
  </sheetData>
  <sortState ref="A2:E46">
    <sortCondition ref="E2:E4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yudb_outdoor_raw</vt:lpstr>
      <vt:lpstr>yudb_outdoor_interm</vt:lpstr>
      <vt:lpstr>yudb_outdoor_3axis</vt:lpstr>
      <vt:lpstr>yudb_outdoor_charts</vt:lpstr>
      <vt:lpstr>yudb_indoor_raw</vt:lpstr>
      <vt:lpstr>yudb_indoor_3axis</vt:lpstr>
      <vt:lpstr>yudb_indoor_charts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Kuderov</dc:creator>
  <cp:lastModifiedBy>Петр Кудеров</cp:lastModifiedBy>
  <dcterms:created xsi:type="dcterms:W3CDTF">2015-05-29T10:16:55Z</dcterms:created>
  <dcterms:modified xsi:type="dcterms:W3CDTF">2015-06-05T00:50:17Z</dcterms:modified>
</cp:coreProperties>
</file>