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F:\OSCAR-master-CH4concerntration\ex_data\wetland\"/>
    </mc:Choice>
  </mc:AlternateContent>
  <xr:revisionPtr revIDLastSave="0" documentId="13_ncr:1_{45197B6C-DF35-4016-A918-6813A68E415A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2" sheetId="4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E3" i="3" l="1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E12" i="3"/>
  <c r="C30" i="3"/>
  <c r="C29" i="3"/>
  <c r="J35" i="1"/>
  <c r="E35" i="1"/>
  <c r="J34" i="1"/>
  <c r="D34" i="1"/>
  <c r="J33" i="1"/>
  <c r="C33" i="1"/>
  <c r="B32" i="1"/>
  <c r="G32" i="1"/>
  <c r="C21" i="1"/>
  <c r="C5" i="1"/>
  <c r="K15" i="1" l="1"/>
  <c r="K19" i="1"/>
  <c r="K23" i="1"/>
  <c r="K27" i="1"/>
  <c r="K7" i="1"/>
  <c r="K2" i="1"/>
  <c r="K10" i="1"/>
  <c r="K18" i="1"/>
  <c r="K3" i="1"/>
  <c r="K11" i="1"/>
  <c r="K25" i="1"/>
  <c r="K9" i="1"/>
  <c r="K16" i="1"/>
  <c r="K20" i="1"/>
  <c r="K24" i="1"/>
  <c r="K28" i="1"/>
  <c r="K6" i="1"/>
  <c r="K14" i="1"/>
  <c r="K4" i="1"/>
  <c r="K12" i="1"/>
  <c r="K21" i="1"/>
  <c r="K26" i="1"/>
  <c r="K5" i="1"/>
  <c r="K13" i="1"/>
  <c r="K17" i="1"/>
  <c r="K8" i="1"/>
  <c r="K22" i="1"/>
  <c r="L29" i="1"/>
  <c r="L17" i="1"/>
  <c r="L15" i="1"/>
  <c r="L19" i="1"/>
  <c r="L23" i="1"/>
  <c r="L27" i="1"/>
  <c r="L26" i="1"/>
  <c r="L30" i="1"/>
  <c r="L22" i="1"/>
  <c r="L16" i="1"/>
  <c r="L20" i="1"/>
  <c r="L24" i="1"/>
  <c r="L28" i="1"/>
  <c r="L12" i="1"/>
  <c r="L25" i="1"/>
  <c r="L18" i="1"/>
  <c r="L13" i="1"/>
  <c r="L21" i="1"/>
  <c r="L14" i="1"/>
  <c r="M15" i="1"/>
  <c r="M19" i="1"/>
  <c r="M23" i="1"/>
  <c r="M27" i="1"/>
  <c r="M21" i="1"/>
  <c r="M30" i="1"/>
  <c r="M18" i="1"/>
  <c r="M14" i="1"/>
  <c r="M29" i="1"/>
  <c r="M13" i="1"/>
  <c r="M16" i="1"/>
  <c r="M26" i="1"/>
  <c r="M24" i="1"/>
  <c r="M25" i="1"/>
  <c r="M20" i="1"/>
  <c r="M28" i="1"/>
  <c r="M17" i="1"/>
  <c r="M22" i="1"/>
</calcChain>
</file>

<file path=xl/sharedStrings.xml><?xml version="1.0" encoding="utf-8"?>
<sst xmlns="http://schemas.openxmlformats.org/spreadsheetml/2006/main" count="20" uniqueCount="11">
  <si>
    <t>year</t>
    <phoneticPr fontId="1" type="noConversion"/>
  </si>
  <si>
    <t>Skeie</t>
  </si>
  <si>
    <t>Skeie</t>
    <phoneticPr fontId="1" type="noConversion"/>
  </si>
  <si>
    <t>Zhang</t>
  </si>
  <si>
    <t>Zhang</t>
    <phoneticPr fontId="1" type="noConversion"/>
  </si>
  <si>
    <t>Wetcharts</t>
  </si>
  <si>
    <t>Wetcharts</t>
    <phoneticPr fontId="1" type="noConversion"/>
  </si>
  <si>
    <t>Chandra</t>
  </si>
  <si>
    <t>Chandra</t>
    <phoneticPr fontId="1" type="noConversion"/>
  </si>
  <si>
    <t>OSCAR</t>
    <phoneticPr fontId="1" type="noConversion"/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</si>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</sst>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6405-A19A-4813-B42C-88E3E963A151}">
  <dimension ref="A1:E39"/>
  <sheetViews>
    <sheetView tabSelected="1" workbookViewId="0">
      <selection activeCell="E2" sqref="E2:E10"/>
    </sheetView>
  </sheetViews>
  <sheetFormatPr defaultRowHeight="14" x14ac:dyDescent="0.3"/>
  <sheetData>
    <row r="1" spans="1:5" x14ac:dyDescent="0.3">
      <c r="A1" t="s">
        <v>10</v>
      </c>
      <c r="B1" t="s">
        <v>1</v>
      </c>
      <c r="C1" t="s">
        <v>7</v>
      </c>
      <c r="D1" t="s">
        <v>3</v>
      </c>
      <c r="E1" t="s">
        <v>5</v>
      </c>
    </row>
    <row r="2" spans="1:5" x14ac:dyDescent="0.3">
      <c r="A2" s="1">
        <v>1981</v>
      </c>
      <c r="B2" s="1">
        <v>6.8975932742371997</v>
      </c>
      <c r="C2" s="1">
        <v>6.8975932742371997</v>
      </c>
      <c r="D2" s="1">
        <v>6.8975932742371997</v>
      </c>
      <c r="E2" s="1">
        <v>6.8975932742371997</v>
      </c>
    </row>
    <row r="3" spans="1:5" x14ac:dyDescent="0.3">
      <c r="A3" s="1">
        <v>1982</v>
      </c>
      <c r="B3" s="1">
        <v>6.9801750178371798</v>
      </c>
      <c r="C3" s="1">
        <v>6.9801750178371798</v>
      </c>
      <c r="D3" s="1">
        <v>6.9801750178371798</v>
      </c>
      <c r="E3" s="1">
        <v>6.9801750178371798</v>
      </c>
    </row>
    <row r="4" spans="1:5" x14ac:dyDescent="0.3">
      <c r="A4" s="1">
        <v>1983</v>
      </c>
      <c r="B4" s="1">
        <v>6.9302031750800399</v>
      </c>
      <c r="C4" s="1">
        <v>6.9302031750800399</v>
      </c>
      <c r="D4" s="1">
        <v>6.9302031750800399</v>
      </c>
      <c r="E4" s="1">
        <v>6.9302031750800399</v>
      </c>
    </row>
    <row r="5" spans="1:5" x14ac:dyDescent="0.3">
      <c r="A5" s="1">
        <v>1984</v>
      </c>
      <c r="B5" s="1">
        <v>7.0077815710073397</v>
      </c>
      <c r="C5" s="1">
        <v>7.0077815710073397</v>
      </c>
      <c r="D5" s="1">
        <v>7.0077815710073397</v>
      </c>
      <c r="E5" s="1">
        <v>7.0077815710073397</v>
      </c>
    </row>
    <row r="6" spans="1:5" x14ac:dyDescent="0.3">
      <c r="A6" s="1">
        <v>1985</v>
      </c>
      <c r="B6" s="1">
        <v>7.2284057044979697</v>
      </c>
      <c r="C6" s="1">
        <v>7.2284057044979697</v>
      </c>
      <c r="D6" s="1">
        <v>7.2284057044979697</v>
      </c>
      <c r="E6" s="1">
        <v>7.2284057044979697</v>
      </c>
    </row>
    <row r="7" spans="1:5" x14ac:dyDescent="0.3">
      <c r="A7" s="1">
        <v>1986</v>
      </c>
      <c r="B7" s="1">
        <v>7.4468002222739198</v>
      </c>
      <c r="C7" s="1">
        <v>7.4468002222739198</v>
      </c>
      <c r="D7" s="1">
        <v>7.4468002222739198</v>
      </c>
      <c r="E7" s="1">
        <v>7.4468002222739198</v>
      </c>
    </row>
    <row r="8" spans="1:5" x14ac:dyDescent="0.3">
      <c r="A8" s="1">
        <v>1987</v>
      </c>
      <c r="B8" s="1">
        <v>7.6490982250019002</v>
      </c>
      <c r="C8" s="1">
        <v>7.6490982250019002</v>
      </c>
      <c r="D8" s="1">
        <v>7.6490982250019002</v>
      </c>
      <c r="E8" s="1">
        <v>7.6490982250019002</v>
      </c>
    </row>
    <row r="9" spans="1:5" x14ac:dyDescent="0.3">
      <c r="A9" s="1">
        <v>1988</v>
      </c>
      <c r="B9" s="1">
        <v>7.8502546514402596</v>
      </c>
      <c r="C9" s="1">
        <v>7.8502546514402596</v>
      </c>
      <c r="D9" s="1">
        <v>7.8502546514402596</v>
      </c>
      <c r="E9" s="1">
        <v>7.8502546514402596</v>
      </c>
    </row>
    <row r="10" spans="1:5" x14ac:dyDescent="0.3">
      <c r="A10" s="1">
        <v>1989</v>
      </c>
      <c r="B10" s="1">
        <v>8.0577387116530108</v>
      </c>
      <c r="C10" s="1">
        <v>8.0577387116530108</v>
      </c>
      <c r="D10" s="1">
        <v>8.0577387116530108</v>
      </c>
      <c r="E10" s="1">
        <v>8.0577387116530108</v>
      </c>
    </row>
    <row r="11" spans="1:5" x14ac:dyDescent="0.3">
      <c r="A11">
        <v>1990</v>
      </c>
      <c r="B11">
        <v>7.2379907982712552</v>
      </c>
      <c r="C11">
        <v>7.238514374901003</v>
      </c>
      <c r="D11">
        <v>7.2382525865861291</v>
      </c>
      <c r="E11">
        <v>7.2382525865861291</v>
      </c>
    </row>
    <row r="12" spans="1:5" x14ac:dyDescent="0.3">
      <c r="A12">
        <v>1991</v>
      </c>
      <c r="B12">
        <v>6.9984053618042452</v>
      </c>
      <c r="C12">
        <v>6.3294243749010022</v>
      </c>
      <c r="D12">
        <v>6.6639148683526237</v>
      </c>
      <c r="E12">
        <v>6.6639148683526237</v>
      </c>
    </row>
    <row r="13" spans="1:5" x14ac:dyDescent="0.3">
      <c r="A13">
        <v>1992</v>
      </c>
      <c r="B13">
        <v>1.1279328354102489</v>
      </c>
      <c r="C13">
        <v>-7.610015625098999</v>
      </c>
      <c r="D13">
        <v>-3.241041394844375</v>
      </c>
      <c r="E13">
        <v>-3.241041394844375</v>
      </c>
    </row>
    <row r="14" spans="1:5" x14ac:dyDescent="0.3">
      <c r="A14">
        <v>1993</v>
      </c>
      <c r="B14">
        <v>6.3514185015652487</v>
      </c>
      <c r="C14">
        <v>-1.1706006250989969</v>
      </c>
      <c r="D14">
        <v>2.5904089382331259</v>
      </c>
      <c r="E14">
        <v>2.5904089382331259</v>
      </c>
    </row>
    <row r="15" spans="1:5" x14ac:dyDescent="0.3">
      <c r="A15">
        <v>1994</v>
      </c>
      <c r="B15">
        <v>6.0968308649580507</v>
      </c>
      <c r="C15">
        <v>5.2688143749010035</v>
      </c>
      <c r="D15">
        <v>5.6828226199295271</v>
      </c>
      <c r="E15">
        <v>5.6828226199295271</v>
      </c>
    </row>
    <row r="16" spans="1:5" x14ac:dyDescent="0.3">
      <c r="A16">
        <v>1995</v>
      </c>
      <c r="B16">
        <v>3.3696047379606568</v>
      </c>
      <c r="C16">
        <v>4.4354843749010033</v>
      </c>
      <c r="D16">
        <v>3.9025445564308301</v>
      </c>
      <c r="E16">
        <v>3.9025445564308301</v>
      </c>
    </row>
    <row r="17" spans="1:5" x14ac:dyDescent="0.3">
      <c r="A17">
        <v>1996</v>
      </c>
      <c r="B17">
        <v>5.1273881527905445</v>
      </c>
      <c r="C17">
        <v>8.7536643749010032</v>
      </c>
      <c r="D17">
        <v>6.9405262638457739</v>
      </c>
      <c r="E17">
        <v>6.9405262638457739</v>
      </c>
    </row>
    <row r="18" spans="1:5" x14ac:dyDescent="0.3">
      <c r="A18">
        <v>1997</v>
      </c>
      <c r="B18">
        <v>11.357838259944756</v>
      </c>
      <c r="C18">
        <v>10.496094374901002</v>
      </c>
      <c r="D18">
        <v>10.926966317422879</v>
      </c>
      <c r="E18">
        <v>10.926966317422879</v>
      </c>
    </row>
    <row r="19" spans="1:5" x14ac:dyDescent="0.3">
      <c r="A19">
        <v>1998</v>
      </c>
      <c r="B19">
        <v>12.676097037678744</v>
      </c>
      <c r="C19">
        <v>20.571844374901005</v>
      </c>
      <c r="D19">
        <v>16.623970706289874</v>
      </c>
      <c r="E19">
        <v>16.623970706289874</v>
      </c>
    </row>
    <row r="20" spans="1:5" x14ac:dyDescent="0.3">
      <c r="A20">
        <v>1999</v>
      </c>
      <c r="B20">
        <v>11.309927008232748</v>
      </c>
      <c r="C20">
        <v>7.9203343749010031</v>
      </c>
      <c r="D20">
        <v>9.6151306915668755</v>
      </c>
      <c r="E20">
        <v>9.6151306915668755</v>
      </c>
    </row>
    <row r="21" spans="1:5" x14ac:dyDescent="0.3">
      <c r="A21">
        <v>2000</v>
      </c>
      <c r="B21">
        <v>14.005722917406743</v>
      </c>
      <c r="C21">
        <v>9.6627543749010023</v>
      </c>
      <c r="D21">
        <v>18.243759822364641</v>
      </c>
      <c r="E21">
        <v>13.970745704890795</v>
      </c>
    </row>
    <row r="22" spans="1:5" x14ac:dyDescent="0.3">
      <c r="A22">
        <v>2001</v>
      </c>
      <c r="B22">
        <v>11.795574373120743</v>
      </c>
      <c r="C22">
        <v>15.723364374901003</v>
      </c>
      <c r="D22">
        <v>5.3649838223646418</v>
      </c>
      <c r="E22">
        <v>9.4653000465289665</v>
      </c>
    </row>
    <row r="23" spans="1:5" x14ac:dyDescent="0.3">
      <c r="A23">
        <v>2002</v>
      </c>
      <c r="B23">
        <v>10.924476962374754</v>
      </c>
      <c r="C23">
        <v>12.314272374901003</v>
      </c>
      <c r="D23">
        <v>-4.2562401776353589</v>
      </c>
      <c r="E23">
        <v>9.2589697265289601</v>
      </c>
    </row>
    <row r="24" spans="1:5" x14ac:dyDescent="0.3">
      <c r="A24">
        <v>2003</v>
      </c>
      <c r="B24">
        <v>11.509200536822746</v>
      </c>
      <c r="C24">
        <v>16.935484374901002</v>
      </c>
      <c r="D24">
        <v>-0.84714517763535824</v>
      </c>
      <c r="E24">
        <v>9.831457036528974</v>
      </c>
    </row>
    <row r="25" spans="1:5" x14ac:dyDescent="0.3">
      <c r="A25">
        <v>2004</v>
      </c>
      <c r="B25">
        <v>6.6473047146176469</v>
      </c>
      <c r="C25">
        <v>10.496094374901002</v>
      </c>
      <c r="D25">
        <v>2.5619498223646424</v>
      </c>
      <c r="E25">
        <v>5.6498818865289593</v>
      </c>
    </row>
    <row r="26" spans="1:5" x14ac:dyDescent="0.3">
      <c r="A26">
        <v>2005</v>
      </c>
      <c r="B26">
        <v>10.738182596691743</v>
      </c>
      <c r="C26">
        <v>6.7082143749010026</v>
      </c>
      <c r="D26">
        <v>9.7589198223646427</v>
      </c>
      <c r="E26">
        <v>11.948651766528968</v>
      </c>
    </row>
    <row r="27" spans="1:5" x14ac:dyDescent="0.3">
      <c r="A27">
        <v>2006</v>
      </c>
      <c r="B27">
        <v>8.5407194119857479</v>
      </c>
      <c r="C27">
        <v>13.071844374901003</v>
      </c>
      <c r="D27">
        <v>10.819529822364643</v>
      </c>
      <c r="E27">
        <v>12.228761886528957</v>
      </c>
    </row>
    <row r="28" spans="1:5" x14ac:dyDescent="0.3">
      <c r="A28">
        <v>2007</v>
      </c>
      <c r="B28">
        <v>13.034474360112753</v>
      </c>
      <c r="C28">
        <v>10.496094374901002</v>
      </c>
      <c r="D28">
        <v>8.1680098223646418</v>
      </c>
      <c r="E28">
        <v>12.662335556528973</v>
      </c>
    </row>
    <row r="29" spans="1:5" x14ac:dyDescent="0.3">
      <c r="A29">
        <v>2008</v>
      </c>
      <c r="B29">
        <v>13.767999259045752</v>
      </c>
      <c r="C29">
        <v>10.571844374901003</v>
      </c>
      <c r="D29">
        <v>11.046799822364642</v>
      </c>
      <c r="E29">
        <v>12.250969436528976</v>
      </c>
    </row>
    <row r="30" spans="1:5" x14ac:dyDescent="0.3">
      <c r="A30">
        <v>2009</v>
      </c>
      <c r="B30">
        <v>15.001580560500756</v>
      </c>
      <c r="C30">
        <v>18.033964374901004</v>
      </c>
      <c r="D30">
        <v>14.607409822364641</v>
      </c>
      <c r="E30">
        <v>12.299891906528956</v>
      </c>
    </row>
    <row r="31" spans="1:5" x14ac:dyDescent="0.3">
      <c r="A31">
        <v>2010</v>
      </c>
      <c r="B31">
        <v>13.702223761114752</v>
      </c>
      <c r="C31">
        <v>25.496084374901002</v>
      </c>
      <c r="D31">
        <v>19.607359822364643</v>
      </c>
      <c r="E31">
        <v>18.713068326528969</v>
      </c>
    </row>
    <row r="32" spans="1:5" x14ac:dyDescent="0.3">
      <c r="A32">
        <v>2011</v>
      </c>
      <c r="B32">
        <v>14.315024159344745</v>
      </c>
      <c r="C32">
        <v>12.086999374901003</v>
      </c>
      <c r="D32">
        <v>14.531649822364642</v>
      </c>
      <c r="E32">
        <v>12.742190726528975</v>
      </c>
    </row>
    <row r="33" spans="1:5" x14ac:dyDescent="0.3">
      <c r="A33">
        <v>2012</v>
      </c>
      <c r="B33">
        <v>11.937221682758747</v>
      </c>
      <c r="C33">
        <v>4.0566943749010029</v>
      </c>
      <c r="D33">
        <v>8.4710398223646415</v>
      </c>
      <c r="E33">
        <v>10.517205506528967</v>
      </c>
    </row>
    <row r="34" spans="1:5" x14ac:dyDescent="0.3">
      <c r="A34">
        <v>2013</v>
      </c>
      <c r="B34">
        <v>13.611418123397755</v>
      </c>
      <c r="C34">
        <v>11.556696374901003</v>
      </c>
      <c r="D34">
        <v>17.789259822364642</v>
      </c>
      <c r="E34">
        <v>12.35002676652897</v>
      </c>
    </row>
    <row r="35" spans="1:5" x14ac:dyDescent="0.3">
      <c r="A35">
        <v>2014</v>
      </c>
      <c r="B35">
        <v>15.059807103961745</v>
      </c>
      <c r="C35">
        <v>12.011241974901003</v>
      </c>
      <c r="D35">
        <v>16.955859822364641</v>
      </c>
      <c r="E35">
        <v>10.667313486528968</v>
      </c>
    </row>
    <row r="36" spans="1:5" x14ac:dyDescent="0.3">
      <c r="A36">
        <v>2015</v>
      </c>
      <c r="B36">
        <v>11.746594560225745</v>
      </c>
      <c r="C36">
        <v>10.874874374901003</v>
      </c>
      <c r="D36">
        <v>15.137709822364641</v>
      </c>
      <c r="E36">
        <v>7.8957493565289667</v>
      </c>
    </row>
    <row r="37" spans="1:5" x14ac:dyDescent="0.3">
      <c r="A37">
        <v>2016</v>
      </c>
      <c r="B37">
        <v>13.168547080227754</v>
      </c>
      <c r="C37">
        <v>18.829424374901002</v>
      </c>
      <c r="D37">
        <v>20.895259822364643</v>
      </c>
      <c r="E37">
        <v>20.482033146528948</v>
      </c>
    </row>
    <row r="38" spans="1:5" x14ac:dyDescent="0.3">
      <c r="A38">
        <v>2017</v>
      </c>
      <c r="B38">
        <v>12.833099872730756</v>
      </c>
      <c r="C38">
        <v>19.196827320541459</v>
      </c>
      <c r="D38">
        <v>24.077059822364642</v>
      </c>
      <c r="E38">
        <v>20.680322266528975</v>
      </c>
    </row>
    <row r="39" spans="1:5" x14ac:dyDescent="0.3">
      <c r="A39">
        <v>2018</v>
      </c>
      <c r="B39">
        <v>15.277163588486744</v>
      </c>
      <c r="C39">
        <v>17.975602429126784</v>
      </c>
      <c r="D39">
        <v>24.683159822364644</v>
      </c>
      <c r="E39">
        <v>13.966483876528969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67F4-0AAE-42AD-B1B9-E1552E1C65EA}">
  <dimension ref="A1:E30"/>
  <sheetViews>
    <sheetView zoomScale="130" zoomScaleNormal="130" workbookViewId="0">
      <selection activeCell="E30" sqref="A1:E30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7</v>
      </c>
      <c r="D1" t="s">
        <v>3</v>
      </c>
      <c r="E1" t="s">
        <v>5</v>
      </c>
    </row>
    <row r="2" spans="1:5" x14ac:dyDescent="0.3">
      <c r="A2" s="1">
        <v>1990</v>
      </c>
      <c r="B2">
        <v>7.2379907982712552</v>
      </c>
      <c r="C2">
        <v>7.238514374901003</v>
      </c>
      <c r="D2">
        <f>AVERAGE(B2:C2)</f>
        <v>7.2382525865861291</v>
      </c>
      <c r="E2">
        <f>AVERAGE(B2:C2)</f>
        <v>7.2382525865861291</v>
      </c>
    </row>
    <row r="3" spans="1:5" x14ac:dyDescent="0.3">
      <c r="A3" s="1">
        <v>1991</v>
      </c>
      <c r="B3">
        <v>6.9984053618042452</v>
      </c>
      <c r="C3">
        <v>6.3294243749010022</v>
      </c>
      <c r="D3">
        <f t="shared" ref="D3:D11" si="0">AVERAGE(B3:C3)</f>
        <v>6.6639148683526237</v>
      </c>
      <c r="E3">
        <f t="shared" ref="E3:E11" si="1">AVERAGE(B3:C3)</f>
        <v>6.6639148683526237</v>
      </c>
    </row>
    <row r="4" spans="1:5" x14ac:dyDescent="0.3">
      <c r="A4" s="1">
        <v>1992</v>
      </c>
      <c r="B4">
        <v>1.1279328354102489</v>
      </c>
      <c r="C4">
        <v>-7.610015625098999</v>
      </c>
      <c r="D4">
        <f t="shared" si="0"/>
        <v>-3.241041394844375</v>
      </c>
      <c r="E4">
        <f t="shared" si="1"/>
        <v>-3.241041394844375</v>
      </c>
    </row>
    <row r="5" spans="1:5" x14ac:dyDescent="0.3">
      <c r="A5" s="1">
        <v>1993</v>
      </c>
      <c r="B5">
        <v>6.3514185015652487</v>
      </c>
      <c r="C5">
        <v>-1.1706006250989969</v>
      </c>
      <c r="D5">
        <f t="shared" si="0"/>
        <v>2.5904089382331259</v>
      </c>
      <c r="E5">
        <f t="shared" si="1"/>
        <v>2.5904089382331259</v>
      </c>
    </row>
    <row r="6" spans="1:5" x14ac:dyDescent="0.3">
      <c r="A6" s="1">
        <v>1994</v>
      </c>
      <c r="B6">
        <v>6.0968308649580507</v>
      </c>
      <c r="C6">
        <v>5.2688143749010035</v>
      </c>
      <c r="D6">
        <f t="shared" si="0"/>
        <v>5.6828226199295271</v>
      </c>
      <c r="E6">
        <f t="shared" si="1"/>
        <v>5.6828226199295271</v>
      </c>
    </row>
    <row r="7" spans="1:5" x14ac:dyDescent="0.3">
      <c r="A7" s="1">
        <v>1995</v>
      </c>
      <c r="B7">
        <v>3.3696047379606568</v>
      </c>
      <c r="C7">
        <v>4.4354843749010033</v>
      </c>
      <c r="D7">
        <f t="shared" si="0"/>
        <v>3.9025445564308301</v>
      </c>
      <c r="E7">
        <f t="shared" si="1"/>
        <v>3.9025445564308301</v>
      </c>
    </row>
    <row r="8" spans="1:5" x14ac:dyDescent="0.3">
      <c r="A8" s="1">
        <v>1996</v>
      </c>
      <c r="B8">
        <v>5.1273881527905445</v>
      </c>
      <c r="C8">
        <v>8.7536643749010032</v>
      </c>
      <c r="D8">
        <f t="shared" si="0"/>
        <v>6.9405262638457739</v>
      </c>
      <c r="E8">
        <f t="shared" si="1"/>
        <v>6.9405262638457739</v>
      </c>
    </row>
    <row r="9" spans="1:5" x14ac:dyDescent="0.3">
      <c r="A9" s="1">
        <v>1997</v>
      </c>
      <c r="B9">
        <v>11.357838259944756</v>
      </c>
      <c r="C9">
        <v>10.496094374901002</v>
      </c>
      <c r="D9">
        <f t="shared" si="0"/>
        <v>10.926966317422879</v>
      </c>
      <c r="E9">
        <f t="shared" si="1"/>
        <v>10.926966317422879</v>
      </c>
    </row>
    <row r="10" spans="1:5" x14ac:dyDescent="0.3">
      <c r="A10" s="1">
        <v>1998</v>
      </c>
      <c r="B10">
        <v>12.676097037678744</v>
      </c>
      <c r="C10">
        <v>20.571844374901005</v>
      </c>
      <c r="D10">
        <f t="shared" si="0"/>
        <v>16.623970706289874</v>
      </c>
      <c r="E10">
        <f t="shared" si="1"/>
        <v>16.623970706289874</v>
      </c>
    </row>
    <row r="11" spans="1:5" x14ac:dyDescent="0.3">
      <c r="A11" s="1">
        <v>1999</v>
      </c>
      <c r="B11">
        <v>11.309927008232748</v>
      </c>
      <c r="C11">
        <v>7.9203343749010031</v>
      </c>
      <c r="D11">
        <f t="shared" si="0"/>
        <v>9.6151306915668755</v>
      </c>
      <c r="E11">
        <f t="shared" si="1"/>
        <v>9.6151306915668755</v>
      </c>
    </row>
    <row r="12" spans="1:5" x14ac:dyDescent="0.3">
      <c r="A12" s="1">
        <v>2000</v>
      </c>
      <c r="B12">
        <v>14.005722917406743</v>
      </c>
      <c r="C12">
        <v>9.6627543749010023</v>
      </c>
      <c r="D12">
        <v>18.243759822364641</v>
      </c>
      <c r="E12">
        <f>AVERAGE(B12:D12)</f>
        <v>13.970745704890795</v>
      </c>
    </row>
    <row r="13" spans="1:5" x14ac:dyDescent="0.3">
      <c r="A13" s="1">
        <v>2001</v>
      </c>
      <c r="B13">
        <v>11.795574373120743</v>
      </c>
      <c r="C13">
        <v>15.723364374901003</v>
      </c>
      <c r="D13">
        <v>5.3649838223646418</v>
      </c>
      <c r="E13">
        <v>9.4653000465289665</v>
      </c>
    </row>
    <row r="14" spans="1:5" x14ac:dyDescent="0.3">
      <c r="A14" s="1">
        <v>2002</v>
      </c>
      <c r="B14">
        <v>10.924476962374754</v>
      </c>
      <c r="C14">
        <v>12.314272374901003</v>
      </c>
      <c r="D14">
        <v>-4.2562401776353589</v>
      </c>
      <c r="E14">
        <v>9.2589697265289601</v>
      </c>
    </row>
    <row r="15" spans="1:5" x14ac:dyDescent="0.3">
      <c r="A15" s="1">
        <v>2003</v>
      </c>
      <c r="B15">
        <v>11.509200536822746</v>
      </c>
      <c r="C15">
        <v>16.935484374901002</v>
      </c>
      <c r="D15">
        <v>-0.84714517763535824</v>
      </c>
      <c r="E15">
        <v>9.831457036528974</v>
      </c>
    </row>
    <row r="16" spans="1:5" x14ac:dyDescent="0.3">
      <c r="A16" s="1">
        <v>2004</v>
      </c>
      <c r="B16">
        <v>6.6473047146176469</v>
      </c>
      <c r="C16">
        <v>10.496094374901002</v>
      </c>
      <c r="D16">
        <v>2.5619498223646424</v>
      </c>
      <c r="E16">
        <v>5.6498818865289593</v>
      </c>
    </row>
    <row r="17" spans="1:5" x14ac:dyDescent="0.3">
      <c r="A17" s="1">
        <v>2005</v>
      </c>
      <c r="B17">
        <v>10.738182596691743</v>
      </c>
      <c r="C17">
        <v>6.7082143749010026</v>
      </c>
      <c r="D17">
        <v>9.7589198223646427</v>
      </c>
      <c r="E17">
        <v>11.948651766528968</v>
      </c>
    </row>
    <row r="18" spans="1:5" x14ac:dyDescent="0.3">
      <c r="A18" s="1">
        <v>2006</v>
      </c>
      <c r="B18">
        <v>8.5407194119857479</v>
      </c>
      <c r="C18">
        <v>13.071844374901003</v>
      </c>
      <c r="D18">
        <v>10.819529822364643</v>
      </c>
      <c r="E18">
        <v>12.228761886528957</v>
      </c>
    </row>
    <row r="19" spans="1:5" x14ac:dyDescent="0.3">
      <c r="A19" s="1">
        <v>2007</v>
      </c>
      <c r="B19">
        <v>13.034474360112753</v>
      </c>
      <c r="C19">
        <v>10.496094374901002</v>
      </c>
      <c r="D19">
        <v>8.1680098223646418</v>
      </c>
      <c r="E19">
        <v>12.662335556528973</v>
      </c>
    </row>
    <row r="20" spans="1:5" x14ac:dyDescent="0.3">
      <c r="A20" s="1">
        <v>2008</v>
      </c>
      <c r="B20">
        <v>13.767999259045752</v>
      </c>
      <c r="C20">
        <v>10.571844374901003</v>
      </c>
      <c r="D20">
        <v>11.046799822364642</v>
      </c>
      <c r="E20">
        <v>12.250969436528976</v>
      </c>
    </row>
    <row r="21" spans="1:5" x14ac:dyDescent="0.3">
      <c r="A21" s="1">
        <v>2009</v>
      </c>
      <c r="B21">
        <v>15.001580560500756</v>
      </c>
      <c r="C21">
        <v>18.033964374901004</v>
      </c>
      <c r="D21">
        <v>14.607409822364641</v>
      </c>
      <c r="E21">
        <v>12.299891906528956</v>
      </c>
    </row>
    <row r="22" spans="1:5" x14ac:dyDescent="0.3">
      <c r="A22" s="1">
        <v>2010</v>
      </c>
      <c r="B22">
        <v>13.702223761114752</v>
      </c>
      <c r="C22">
        <v>25.496084374901002</v>
      </c>
      <c r="D22">
        <v>19.607359822364643</v>
      </c>
      <c r="E22">
        <v>18.713068326528969</v>
      </c>
    </row>
    <row r="23" spans="1:5" x14ac:dyDescent="0.3">
      <c r="A23" s="1">
        <v>2011</v>
      </c>
      <c r="B23">
        <v>14.315024159344745</v>
      </c>
      <c r="C23">
        <v>12.086999374901003</v>
      </c>
      <c r="D23">
        <v>14.531649822364642</v>
      </c>
      <c r="E23">
        <v>12.742190726528975</v>
      </c>
    </row>
    <row r="24" spans="1:5" x14ac:dyDescent="0.3">
      <c r="A24" s="1">
        <v>2012</v>
      </c>
      <c r="B24">
        <v>11.937221682758747</v>
      </c>
      <c r="C24">
        <v>4.0566943749010029</v>
      </c>
      <c r="D24">
        <v>8.4710398223646415</v>
      </c>
      <c r="E24">
        <v>10.517205506528967</v>
      </c>
    </row>
    <row r="25" spans="1:5" x14ac:dyDescent="0.3">
      <c r="A25" s="1">
        <v>2013</v>
      </c>
      <c r="B25">
        <v>13.611418123397755</v>
      </c>
      <c r="C25">
        <v>11.556696374901003</v>
      </c>
      <c r="D25">
        <v>17.789259822364642</v>
      </c>
      <c r="E25">
        <v>12.35002676652897</v>
      </c>
    </row>
    <row r="26" spans="1:5" x14ac:dyDescent="0.3">
      <c r="A26" s="1">
        <v>2014</v>
      </c>
      <c r="B26">
        <v>15.059807103961745</v>
      </c>
      <c r="C26">
        <v>12.011241974901003</v>
      </c>
      <c r="D26">
        <v>16.955859822364641</v>
      </c>
      <c r="E26">
        <v>10.667313486528968</v>
      </c>
    </row>
    <row r="27" spans="1:5" x14ac:dyDescent="0.3">
      <c r="A27" s="1">
        <v>2015</v>
      </c>
      <c r="B27">
        <v>11.746594560225745</v>
      </c>
      <c r="C27">
        <v>10.874874374901003</v>
      </c>
      <c r="D27">
        <v>15.137709822364641</v>
      </c>
      <c r="E27">
        <v>7.8957493565289667</v>
      </c>
    </row>
    <row r="28" spans="1:5" x14ac:dyDescent="0.3">
      <c r="A28" s="1">
        <v>2016</v>
      </c>
      <c r="B28">
        <v>13.168547080227754</v>
      </c>
      <c r="C28">
        <v>18.829424374901002</v>
      </c>
      <c r="D28">
        <v>20.895259822364643</v>
      </c>
      <c r="E28">
        <v>20.482033146528948</v>
      </c>
    </row>
    <row r="29" spans="1:5" x14ac:dyDescent="0.3">
      <c r="A29" s="1">
        <v>2017</v>
      </c>
      <c r="B29">
        <v>12.833099872730756</v>
      </c>
      <c r="C29">
        <f>AVERAGE(B29,E29,D29)</f>
        <v>19.196827320541459</v>
      </c>
      <c r="D29">
        <v>24.077059822364642</v>
      </c>
      <c r="E29">
        <v>20.680322266528975</v>
      </c>
    </row>
    <row r="30" spans="1:5" x14ac:dyDescent="0.3">
      <c r="A30" s="1">
        <v>2018</v>
      </c>
      <c r="B30">
        <v>15.277163588486744</v>
      </c>
      <c r="C30">
        <f>AVERAGE(B30,E30,D30)</f>
        <v>17.975602429126784</v>
      </c>
      <c r="D30">
        <v>24.683159822364644</v>
      </c>
      <c r="E30">
        <v>13.966483876528969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zoomScale="145" zoomScaleNormal="145" workbookViewId="0">
      <selection activeCell="G8" sqref="G8"/>
    </sheetView>
  </sheetViews>
  <sheetFormatPr defaultRowHeight="14" x14ac:dyDescent="0.3"/>
  <sheetData>
    <row r="1" spans="1:13" x14ac:dyDescent="0.3">
      <c r="A1" t="s">
        <v>0</v>
      </c>
      <c r="B1" t="s">
        <v>2</v>
      </c>
      <c r="C1" t="s">
        <v>8</v>
      </c>
      <c r="D1" t="s">
        <v>4</v>
      </c>
      <c r="E1" t="s">
        <v>6</v>
      </c>
      <c r="G1" t="s">
        <v>9</v>
      </c>
      <c r="J1" t="s">
        <v>2</v>
      </c>
      <c r="K1" t="s">
        <v>8</v>
      </c>
      <c r="L1" t="s">
        <v>4</v>
      </c>
      <c r="M1" t="s">
        <v>6</v>
      </c>
    </row>
    <row r="2" spans="1:13" x14ac:dyDescent="0.3">
      <c r="A2" s="1">
        <v>1990</v>
      </c>
      <c r="B2" s="1">
        <v>99.272466201926505</v>
      </c>
      <c r="C2" s="1">
        <v>-4.6969700000000003</v>
      </c>
      <c r="G2">
        <v>8.2560308940545308</v>
      </c>
      <c r="J2">
        <f>B2-(B$32-G$32)</f>
        <v>7.2379907982712552</v>
      </c>
      <c r="K2">
        <f>C2-C$33+J$33</f>
        <v>7.238514374901003</v>
      </c>
    </row>
    <row r="3" spans="1:13" x14ac:dyDescent="0.3">
      <c r="A3" s="1">
        <v>1991</v>
      </c>
      <c r="B3" s="1">
        <v>99.032880765459495</v>
      </c>
      <c r="C3" s="1">
        <v>-5.6060600000000003</v>
      </c>
      <c r="G3">
        <v>8.37982816941647</v>
      </c>
      <c r="J3">
        <f t="shared" ref="J3:J30" si="0">B3-(B$32-G$32)</f>
        <v>6.9984053618042452</v>
      </c>
      <c r="K3">
        <f t="shared" ref="K3:K28" si="1">C3-C$33+J$33</f>
        <v>6.3294243749010022</v>
      </c>
    </row>
    <row r="4" spans="1:13" x14ac:dyDescent="0.3">
      <c r="A4" s="1">
        <v>1992</v>
      </c>
      <c r="B4" s="1">
        <v>93.162408239065499</v>
      </c>
      <c r="C4" s="1">
        <v>-19.545500000000001</v>
      </c>
      <c r="G4">
        <v>8.2531070232075905</v>
      </c>
      <c r="J4">
        <f t="shared" si="0"/>
        <v>1.1279328354102489</v>
      </c>
      <c r="K4">
        <f t="shared" si="1"/>
        <v>-7.610015625098999</v>
      </c>
    </row>
    <row r="5" spans="1:13" x14ac:dyDescent="0.3">
      <c r="A5" s="1">
        <v>1993</v>
      </c>
      <c r="B5" s="1">
        <v>98.385893905220499</v>
      </c>
      <c r="C5" s="1">
        <f>AVERAGE(C4,C6)</f>
        <v>-13.106085</v>
      </c>
      <c r="G5">
        <v>8.2510244459426492</v>
      </c>
      <c r="J5">
        <f t="shared" si="0"/>
        <v>6.3514185015652487</v>
      </c>
      <c r="K5">
        <f t="shared" si="1"/>
        <v>-1.1706006250989969</v>
      </c>
    </row>
    <row r="6" spans="1:13" x14ac:dyDescent="0.3">
      <c r="A6" s="1">
        <v>1994</v>
      </c>
      <c r="B6" s="1">
        <v>98.131306268613301</v>
      </c>
      <c r="C6" s="1">
        <v>-6.6666699999999999</v>
      </c>
      <c r="G6">
        <v>8.5507129998110791</v>
      </c>
      <c r="J6">
        <f t="shared" si="0"/>
        <v>6.0968308649580507</v>
      </c>
      <c r="K6">
        <f t="shared" si="1"/>
        <v>5.2688143749010035</v>
      </c>
    </row>
    <row r="7" spans="1:13" x14ac:dyDescent="0.3">
      <c r="A7" s="1">
        <v>1995</v>
      </c>
      <c r="B7" s="1">
        <v>95.404080141615907</v>
      </c>
      <c r="C7" s="1">
        <v>-7.5</v>
      </c>
      <c r="G7">
        <v>8.8894308443864407</v>
      </c>
      <c r="J7">
        <f t="shared" si="0"/>
        <v>3.3696047379606568</v>
      </c>
      <c r="K7">
        <f t="shared" si="1"/>
        <v>4.4354843749010033</v>
      </c>
    </row>
    <row r="8" spans="1:13" x14ac:dyDescent="0.3">
      <c r="A8" s="1">
        <v>1996</v>
      </c>
      <c r="B8" s="1">
        <v>97.161863556445795</v>
      </c>
      <c r="C8" s="1">
        <v>-3.1818200000000001</v>
      </c>
      <c r="G8">
        <v>9.1832844517549699</v>
      </c>
      <c r="J8">
        <f t="shared" si="0"/>
        <v>5.1273881527905445</v>
      </c>
      <c r="K8">
        <f t="shared" si="1"/>
        <v>8.7536643749010032</v>
      </c>
    </row>
    <row r="9" spans="1:13" x14ac:dyDescent="0.3">
      <c r="A9" s="1">
        <v>1997</v>
      </c>
      <c r="B9" s="1">
        <v>103.39231366360001</v>
      </c>
      <c r="C9" s="1">
        <v>-1.4393899999999999</v>
      </c>
      <c r="G9">
        <v>9.4376865711499995</v>
      </c>
      <c r="J9">
        <f t="shared" si="0"/>
        <v>11.357838259944756</v>
      </c>
      <c r="K9">
        <f t="shared" si="1"/>
        <v>10.496094374901002</v>
      </c>
    </row>
    <row r="10" spans="1:13" x14ac:dyDescent="0.3">
      <c r="A10" s="1">
        <v>1998</v>
      </c>
      <c r="B10" s="1">
        <v>104.71057244133399</v>
      </c>
      <c r="C10" s="1">
        <v>8.6363599999999998</v>
      </c>
      <c r="G10">
        <v>9.7002464266448101</v>
      </c>
      <c r="J10">
        <f t="shared" si="0"/>
        <v>12.676097037678744</v>
      </c>
      <c r="K10">
        <f t="shared" si="1"/>
        <v>20.571844374901005</v>
      </c>
    </row>
    <row r="11" spans="1:13" x14ac:dyDescent="0.3">
      <c r="A11" s="1">
        <v>1999</v>
      </c>
      <c r="B11" s="1">
        <v>103.344402411888</v>
      </c>
      <c r="C11" s="1">
        <v>-4.0151500000000002</v>
      </c>
      <c r="G11">
        <v>9.9382681237715893</v>
      </c>
      <c r="J11">
        <f t="shared" si="0"/>
        <v>11.309927008232748</v>
      </c>
      <c r="K11">
        <f t="shared" si="1"/>
        <v>7.9203343749010031</v>
      </c>
    </row>
    <row r="12" spans="1:13" x14ac:dyDescent="0.3">
      <c r="A12" s="1">
        <v>2000</v>
      </c>
      <c r="B12" s="1">
        <v>106.04019832106199</v>
      </c>
      <c r="C12" s="1">
        <v>-2.2727300000000001</v>
      </c>
      <c r="D12" s="1">
        <v>12.1212</v>
      </c>
      <c r="G12">
        <v>10.1499961950901</v>
      </c>
      <c r="J12">
        <f t="shared" si="0"/>
        <v>14.005722917406743</v>
      </c>
      <c r="K12">
        <f t="shared" si="1"/>
        <v>9.6627543749010023</v>
      </c>
      <c r="L12">
        <f>D12-D$34+J$34</f>
        <v>18.243759822364641</v>
      </c>
    </row>
    <row r="13" spans="1:13" x14ac:dyDescent="0.3">
      <c r="A13" s="1">
        <v>2001</v>
      </c>
      <c r="B13" s="1">
        <v>103.83004977677599</v>
      </c>
      <c r="C13" s="1">
        <v>3.7878799999999999</v>
      </c>
      <c r="D13" s="1">
        <v>-0.75757600000000003</v>
      </c>
      <c r="E13" s="1">
        <v>160.14719406</v>
      </c>
      <c r="G13">
        <v>10.3394744072201</v>
      </c>
      <c r="J13">
        <f t="shared" si="0"/>
        <v>11.795574373120743</v>
      </c>
      <c r="K13">
        <f t="shared" si="1"/>
        <v>15.723364374901003</v>
      </c>
      <c r="L13">
        <f t="shared" ref="L13:L30" si="2">D13-D$34+J$34</f>
        <v>5.3649838223646418</v>
      </c>
      <c r="M13">
        <f>E13-E$35+J$35</f>
        <v>9.4653000465289665</v>
      </c>
    </row>
    <row r="14" spans="1:13" x14ac:dyDescent="0.3">
      <c r="A14" s="1">
        <v>2002</v>
      </c>
      <c r="B14" s="1">
        <v>102.95895236603</v>
      </c>
      <c r="C14" s="1">
        <v>0.37878800000000001</v>
      </c>
      <c r="D14" s="1">
        <v>-10.3788</v>
      </c>
      <c r="E14" s="1">
        <v>159.94086374</v>
      </c>
      <c r="G14">
        <v>10.524915355186501</v>
      </c>
      <c r="J14">
        <f t="shared" si="0"/>
        <v>10.924476962374754</v>
      </c>
      <c r="K14">
        <f t="shared" si="1"/>
        <v>12.314272374901003</v>
      </c>
      <c r="L14">
        <f t="shared" si="2"/>
        <v>-4.2562401776353589</v>
      </c>
      <c r="M14">
        <f t="shared" ref="M14:M30" si="3">E14-E$35+J$35</f>
        <v>9.2589697265289601</v>
      </c>
    </row>
    <row r="15" spans="1:13" x14ac:dyDescent="0.3">
      <c r="A15" s="1">
        <v>2003</v>
      </c>
      <c r="B15" s="1">
        <v>103.543675940478</v>
      </c>
      <c r="C15" s="1">
        <v>5</v>
      </c>
      <c r="D15" s="1">
        <v>-6.9697050000000003</v>
      </c>
      <c r="E15" s="1">
        <v>160.51335105000001</v>
      </c>
      <c r="G15">
        <v>10.6859535512141</v>
      </c>
      <c r="J15">
        <f t="shared" si="0"/>
        <v>11.509200536822746</v>
      </c>
      <c r="K15">
        <f t="shared" si="1"/>
        <v>16.935484374901002</v>
      </c>
      <c r="L15">
        <f t="shared" si="2"/>
        <v>-0.84714517763535824</v>
      </c>
      <c r="M15">
        <f t="shared" si="3"/>
        <v>9.831457036528974</v>
      </c>
    </row>
    <row r="16" spans="1:13" x14ac:dyDescent="0.3">
      <c r="A16" s="1">
        <v>2004</v>
      </c>
      <c r="B16" s="1">
        <v>98.681780118272897</v>
      </c>
      <c r="C16" s="1">
        <v>-1.4393899999999999</v>
      </c>
      <c r="D16" s="1">
        <v>-3.5606100000000001</v>
      </c>
      <c r="E16" s="1">
        <v>156.3317759</v>
      </c>
      <c r="G16">
        <v>10.809393982066201</v>
      </c>
      <c r="J16">
        <f t="shared" si="0"/>
        <v>6.6473047146176469</v>
      </c>
      <c r="K16">
        <f t="shared" si="1"/>
        <v>10.496094374901002</v>
      </c>
      <c r="L16">
        <f t="shared" si="2"/>
        <v>2.5619498223646424</v>
      </c>
      <c r="M16">
        <f t="shared" si="3"/>
        <v>5.6498818865289593</v>
      </c>
    </row>
    <row r="17" spans="1:13" x14ac:dyDescent="0.3">
      <c r="A17" s="1">
        <v>2005</v>
      </c>
      <c r="B17" s="1">
        <v>102.77265800034699</v>
      </c>
      <c r="C17" s="1">
        <v>-5.2272699999999999</v>
      </c>
      <c r="D17" s="1">
        <v>3.6363599999999998</v>
      </c>
      <c r="E17" s="1">
        <v>162.63054578000001</v>
      </c>
      <c r="G17">
        <v>10.9451747056548</v>
      </c>
      <c r="J17">
        <f t="shared" si="0"/>
        <v>10.738182596691743</v>
      </c>
      <c r="K17">
        <f t="shared" si="1"/>
        <v>6.7082143749010026</v>
      </c>
      <c r="L17">
        <f t="shared" si="2"/>
        <v>9.7589198223646427</v>
      </c>
      <c r="M17">
        <f t="shared" si="3"/>
        <v>11.948651766528968</v>
      </c>
    </row>
    <row r="18" spans="1:13" x14ac:dyDescent="0.3">
      <c r="A18" s="1">
        <v>2006</v>
      </c>
      <c r="B18" s="1">
        <v>100.575194815641</v>
      </c>
      <c r="C18" s="1">
        <v>1.13636</v>
      </c>
      <c r="D18" s="1">
        <v>4.6969700000000003</v>
      </c>
      <c r="E18" s="1">
        <v>162.91065589999999</v>
      </c>
      <c r="G18">
        <v>11.076255622792599</v>
      </c>
      <c r="J18">
        <f t="shared" si="0"/>
        <v>8.5407194119857479</v>
      </c>
      <c r="K18">
        <f t="shared" si="1"/>
        <v>13.071844374901003</v>
      </c>
      <c r="L18">
        <f t="shared" si="2"/>
        <v>10.819529822364643</v>
      </c>
      <c r="M18">
        <f t="shared" si="3"/>
        <v>12.228761886528957</v>
      </c>
    </row>
    <row r="19" spans="1:13" x14ac:dyDescent="0.3">
      <c r="A19" s="1">
        <v>2007</v>
      </c>
      <c r="B19" s="1">
        <v>105.068949763768</v>
      </c>
      <c r="C19" s="1">
        <v>-1.4393899999999999</v>
      </c>
      <c r="D19" s="1">
        <v>2.0454500000000002</v>
      </c>
      <c r="E19" s="1">
        <v>163.34422957000001</v>
      </c>
      <c r="G19">
        <v>11.204280094708301</v>
      </c>
      <c r="J19">
        <f t="shared" si="0"/>
        <v>13.034474360112753</v>
      </c>
      <c r="K19">
        <f t="shared" si="1"/>
        <v>10.496094374901002</v>
      </c>
      <c r="L19">
        <f t="shared" si="2"/>
        <v>8.1680098223646418</v>
      </c>
      <c r="M19">
        <f t="shared" si="3"/>
        <v>12.662335556528973</v>
      </c>
    </row>
    <row r="20" spans="1:13" x14ac:dyDescent="0.3">
      <c r="A20" s="1">
        <v>2008</v>
      </c>
      <c r="B20" s="1">
        <v>105.802474662701</v>
      </c>
      <c r="C20" s="1">
        <v>-1.36364</v>
      </c>
      <c r="D20" s="1">
        <v>4.9242400000000002</v>
      </c>
      <c r="E20" s="1">
        <v>162.93286345000001</v>
      </c>
      <c r="G20">
        <v>11.363051406358</v>
      </c>
      <c r="J20">
        <f t="shared" si="0"/>
        <v>13.767999259045752</v>
      </c>
      <c r="K20">
        <f t="shared" si="1"/>
        <v>10.571844374901003</v>
      </c>
      <c r="L20">
        <f t="shared" si="2"/>
        <v>11.046799822364642</v>
      </c>
      <c r="M20">
        <f t="shared" si="3"/>
        <v>12.250969436528976</v>
      </c>
    </row>
    <row r="21" spans="1:13" x14ac:dyDescent="0.3">
      <c r="A21" s="1">
        <v>2009</v>
      </c>
      <c r="B21" s="1">
        <v>107.03605596415601</v>
      </c>
      <c r="C21" s="1">
        <f>AVERAGE(C20,C22)</f>
        <v>6.0984800000000003</v>
      </c>
      <c r="D21" s="1">
        <v>8.4848499999999998</v>
      </c>
      <c r="E21" s="1">
        <v>162.98178591999999</v>
      </c>
      <c r="G21">
        <v>11.507007060733599</v>
      </c>
      <c r="J21">
        <f t="shared" si="0"/>
        <v>15.001580560500756</v>
      </c>
      <c r="K21">
        <f t="shared" si="1"/>
        <v>18.033964374901004</v>
      </c>
      <c r="L21">
        <f t="shared" si="2"/>
        <v>14.607409822364641</v>
      </c>
      <c r="M21">
        <f t="shared" si="3"/>
        <v>12.299891906528956</v>
      </c>
    </row>
    <row r="22" spans="1:13" x14ac:dyDescent="0.3">
      <c r="A22" s="1">
        <v>2010</v>
      </c>
      <c r="B22" s="1">
        <v>105.73669916477</v>
      </c>
      <c r="C22" s="1">
        <v>13.560600000000001</v>
      </c>
      <c r="D22" s="1">
        <v>13.4848</v>
      </c>
      <c r="E22" s="1">
        <v>169.39496234000001</v>
      </c>
      <c r="G22">
        <v>11.661150736810001</v>
      </c>
      <c r="J22">
        <f t="shared" si="0"/>
        <v>13.702223761114752</v>
      </c>
      <c r="K22">
        <f t="shared" si="1"/>
        <v>25.496084374901002</v>
      </c>
      <c r="L22">
        <f t="shared" si="2"/>
        <v>19.607359822364643</v>
      </c>
      <c r="M22">
        <f t="shared" si="3"/>
        <v>18.713068326528969</v>
      </c>
    </row>
    <row r="23" spans="1:13" x14ac:dyDescent="0.3">
      <c r="A23" s="1">
        <v>2011</v>
      </c>
      <c r="B23" s="1">
        <v>106.34949956299999</v>
      </c>
      <c r="C23" s="1">
        <v>0.15151500000000001</v>
      </c>
      <c r="D23" s="1">
        <v>8.4090900000000008</v>
      </c>
      <c r="E23" s="1">
        <v>163.42408474000001</v>
      </c>
      <c r="G23">
        <v>11.8696016409758</v>
      </c>
      <c r="J23">
        <f t="shared" si="0"/>
        <v>14.315024159344745</v>
      </c>
      <c r="K23">
        <f t="shared" si="1"/>
        <v>12.086999374901003</v>
      </c>
      <c r="L23">
        <f t="shared" si="2"/>
        <v>14.531649822364642</v>
      </c>
      <c r="M23">
        <f t="shared" si="3"/>
        <v>12.742190726528975</v>
      </c>
    </row>
    <row r="24" spans="1:13" x14ac:dyDescent="0.3">
      <c r="A24" s="1">
        <v>2012</v>
      </c>
      <c r="B24" s="1">
        <v>103.971697086414</v>
      </c>
      <c r="C24" s="1">
        <v>-7.8787900000000004</v>
      </c>
      <c r="D24" s="1">
        <v>2.3484799999999999</v>
      </c>
      <c r="E24" s="1">
        <v>161.19909952</v>
      </c>
      <c r="G24">
        <v>12.0811336056874</v>
      </c>
      <c r="J24">
        <f t="shared" si="0"/>
        <v>11.937221682758747</v>
      </c>
      <c r="K24">
        <f t="shared" si="1"/>
        <v>4.0566943749010029</v>
      </c>
      <c r="L24">
        <f t="shared" si="2"/>
        <v>8.4710398223646415</v>
      </c>
      <c r="M24">
        <f t="shared" si="3"/>
        <v>10.517205506528967</v>
      </c>
    </row>
    <row r="25" spans="1:13" x14ac:dyDescent="0.3">
      <c r="A25" s="1">
        <v>2013</v>
      </c>
      <c r="B25" s="1">
        <v>105.645893527053</v>
      </c>
      <c r="C25" s="1">
        <v>-0.37878800000000001</v>
      </c>
      <c r="D25" s="1">
        <v>11.666700000000001</v>
      </c>
      <c r="E25" s="1">
        <v>163.03192078000001</v>
      </c>
      <c r="G25">
        <v>12.3014681143739</v>
      </c>
      <c r="J25">
        <f t="shared" si="0"/>
        <v>13.611418123397755</v>
      </c>
      <c r="K25">
        <f t="shared" si="1"/>
        <v>11.556696374901003</v>
      </c>
      <c r="L25">
        <f t="shared" si="2"/>
        <v>17.789259822364642</v>
      </c>
      <c r="M25">
        <f t="shared" si="3"/>
        <v>12.35002676652897</v>
      </c>
    </row>
    <row r="26" spans="1:13" x14ac:dyDescent="0.3">
      <c r="A26" s="1">
        <v>2014</v>
      </c>
      <c r="B26" s="1">
        <v>107.094282507617</v>
      </c>
      <c r="C26" s="1">
        <v>7.5757599999999994E-2</v>
      </c>
      <c r="D26" s="1">
        <v>10.833299999999999</v>
      </c>
      <c r="E26" s="1">
        <v>161.34920750000001</v>
      </c>
      <c r="G26">
        <v>12.5223744754206</v>
      </c>
      <c r="J26">
        <f t="shared" si="0"/>
        <v>15.059807103961745</v>
      </c>
      <c r="K26">
        <f t="shared" si="1"/>
        <v>12.011241974901003</v>
      </c>
      <c r="L26">
        <f t="shared" si="2"/>
        <v>16.955859822364641</v>
      </c>
      <c r="M26">
        <f t="shared" si="3"/>
        <v>10.667313486528968</v>
      </c>
    </row>
    <row r="27" spans="1:13" x14ac:dyDescent="0.3">
      <c r="A27" s="1">
        <v>2015</v>
      </c>
      <c r="B27" s="1">
        <v>103.781069963881</v>
      </c>
      <c r="C27" s="1">
        <v>-1.0606100000000001</v>
      </c>
      <c r="D27" s="1">
        <v>9.0151500000000002</v>
      </c>
      <c r="E27" s="1">
        <v>158.57764337</v>
      </c>
      <c r="G27">
        <v>12.538508712181899</v>
      </c>
      <c r="J27">
        <f t="shared" si="0"/>
        <v>11.746594560225745</v>
      </c>
      <c r="K27">
        <f t="shared" si="1"/>
        <v>10.874874374901003</v>
      </c>
      <c r="L27">
        <f t="shared" si="2"/>
        <v>15.137709822364641</v>
      </c>
      <c r="M27">
        <f t="shared" si="3"/>
        <v>7.8957493565289667</v>
      </c>
    </row>
    <row r="28" spans="1:13" x14ac:dyDescent="0.3">
      <c r="A28" s="1">
        <v>2016</v>
      </c>
      <c r="B28" s="1">
        <v>105.203022483883</v>
      </c>
      <c r="C28" s="1">
        <v>6.8939399999999997</v>
      </c>
      <c r="D28" s="1">
        <v>14.7727</v>
      </c>
      <c r="E28" s="1">
        <v>171.16392715999999</v>
      </c>
      <c r="G28">
        <v>12.7056101724247</v>
      </c>
      <c r="J28">
        <f t="shared" si="0"/>
        <v>13.168547080227754</v>
      </c>
      <c r="K28">
        <f t="shared" si="1"/>
        <v>18.829424374901002</v>
      </c>
      <c r="L28">
        <f t="shared" si="2"/>
        <v>20.895259822364643</v>
      </c>
      <c r="M28">
        <f t="shared" si="3"/>
        <v>20.482033146528948</v>
      </c>
    </row>
    <row r="29" spans="1:13" x14ac:dyDescent="0.3">
      <c r="A29" s="1">
        <v>2017</v>
      </c>
      <c r="B29" s="1">
        <v>104.86757527638601</v>
      </c>
      <c r="D29" s="1">
        <v>17.954499999999999</v>
      </c>
      <c r="E29" s="1">
        <v>171.36221628000001</v>
      </c>
      <c r="G29">
        <v>12.946473611220799</v>
      </c>
      <c r="J29">
        <f t="shared" si="0"/>
        <v>12.833099872730756</v>
      </c>
      <c r="L29">
        <f t="shared" si="2"/>
        <v>24.077059822364642</v>
      </c>
      <c r="M29">
        <f t="shared" si="3"/>
        <v>20.680322266528975</v>
      </c>
    </row>
    <row r="30" spans="1:13" x14ac:dyDescent="0.3">
      <c r="A30" s="1">
        <v>2018</v>
      </c>
      <c r="B30" s="1">
        <v>107.31163899214199</v>
      </c>
      <c r="D30" s="1">
        <v>18.560600000000001</v>
      </c>
      <c r="E30" s="1">
        <v>164.64837789000001</v>
      </c>
      <c r="G30">
        <v>13.198325783284799</v>
      </c>
      <c r="J30">
        <f t="shared" si="0"/>
        <v>15.277163588486744</v>
      </c>
      <c r="L30">
        <f t="shared" si="2"/>
        <v>24.683159822364644</v>
      </c>
      <c r="M30">
        <f t="shared" si="3"/>
        <v>13.966483876528969</v>
      </c>
    </row>
    <row r="31" spans="1:13" x14ac:dyDescent="0.3">
      <c r="D31" s="1"/>
    </row>
    <row r="32" spans="1:13" x14ac:dyDescent="0.3">
      <c r="B32">
        <f>AVERAGE(B2:B30)</f>
        <v>102.69895020308782</v>
      </c>
      <c r="G32">
        <f>AVERAGE(G2:G30)</f>
        <v>10.664474799432567</v>
      </c>
    </row>
    <row r="33" spans="3:10" x14ac:dyDescent="0.3">
      <c r="C33">
        <f>AVERAGE(C2:C28)</f>
        <v>-1.522169348148148</v>
      </c>
      <c r="J33">
        <f>AVERAGE(J2:J28)</f>
        <v>10.413315026752855</v>
      </c>
    </row>
    <row r="34" spans="3:10" x14ac:dyDescent="0.3">
      <c r="D34">
        <f>AVERAGE(D12:D30)</f>
        <v>6.3835631052631578</v>
      </c>
      <c r="J34">
        <f>AVERAGE(J12:J30)</f>
        <v>12.5061229276278</v>
      </c>
    </row>
    <row r="35" spans="3:10" x14ac:dyDescent="0.3">
      <c r="E35">
        <f>AVERAGE(E13:E30)</f>
        <v>163.10470583055556</v>
      </c>
      <c r="J35">
        <f>AVERAGE(J13:J30)</f>
        <v>12.422811817084522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Fu</dc:creator>
  <cp:lastModifiedBy>Bo Fu</cp:lastModifiedBy>
  <dcterms:created xsi:type="dcterms:W3CDTF">2015-06-05T18:19:34Z</dcterms:created>
  <dcterms:modified xsi:type="dcterms:W3CDTF">2023-11-03T12:20:26Z</dcterms:modified>
</cp:coreProperties>
</file>