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流体力学实验报告\"/>
    </mc:Choice>
  </mc:AlternateContent>
  <xr:revisionPtr revIDLastSave="0" documentId="13_ncr:1_{07FA59A2-0BFF-44E0-ADCC-9FD51160E348}" xr6:coauthVersionLast="45" xr6:coauthVersionMax="45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实验三数据" sheetId="1" r:id="rId1"/>
    <sheet name="实验四数据" sheetId="2" r:id="rId2"/>
    <sheet name="实验四数据 (2)" sheetId="6" r:id="rId3"/>
    <sheet name="实验五数据" sheetId="3" r:id="rId4"/>
    <sheet name="实验六数据" sheetId="4" r:id="rId5"/>
    <sheet name="实验六数据 (2)" sheetId="7" r:id="rId6"/>
    <sheet name="Sheet2" sheetId="8" r:id="rId7"/>
    <sheet name="Sheet3" sheetId="10" r:id="rId8"/>
    <sheet name="实验七数据" sheetId="5" r:id="rId9"/>
    <sheet name="实验八数据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7" l="1"/>
  <c r="I20" i="7"/>
  <c r="J20" i="7" s="1"/>
  <c r="K21" i="7"/>
  <c r="I21" i="7"/>
  <c r="J21" i="7" s="1"/>
  <c r="K22" i="7"/>
  <c r="I22" i="7"/>
  <c r="J22" i="7" s="1"/>
  <c r="K23" i="7"/>
  <c r="I23" i="7"/>
  <c r="J23" i="7" s="1"/>
  <c r="K24" i="7"/>
  <c r="I24" i="7"/>
  <c r="J24" i="7" s="1"/>
  <c r="K25" i="7"/>
  <c r="I25" i="7"/>
  <c r="J25" i="7" s="1"/>
  <c r="L25" i="7" s="1"/>
  <c r="K26" i="7"/>
  <c r="I26" i="7"/>
  <c r="J26" i="7" s="1"/>
  <c r="K27" i="7"/>
  <c r="I27" i="7"/>
  <c r="J27" i="7" s="1"/>
  <c r="L27" i="7" s="1"/>
  <c r="K28" i="7"/>
  <c r="I28" i="7"/>
  <c r="J28" i="7" s="1"/>
  <c r="K29" i="7"/>
  <c r="I29" i="7"/>
  <c r="J29" i="7" s="1"/>
  <c r="L29" i="7" s="1"/>
  <c r="K30" i="7"/>
  <c r="I30" i="7"/>
  <c r="J30" i="7" s="1"/>
  <c r="K31" i="7"/>
  <c r="I31" i="7"/>
  <c r="J31" i="7" s="1"/>
  <c r="L31" i="7" s="1"/>
  <c r="K32" i="7"/>
  <c r="I32" i="7"/>
  <c r="J32" i="7" s="1"/>
  <c r="K33" i="7"/>
  <c r="I33" i="7"/>
  <c r="J33" i="7" s="1"/>
  <c r="K34" i="7"/>
  <c r="I34" i="7"/>
  <c r="J34" i="7" s="1"/>
  <c r="J65" i="8"/>
  <c r="H65" i="8"/>
  <c r="I65" i="8" s="1"/>
  <c r="K65" i="8" s="1"/>
  <c r="J64" i="8"/>
  <c r="H64" i="8"/>
  <c r="I64" i="8" s="1"/>
  <c r="K64" i="8" s="1"/>
  <c r="J63" i="8"/>
  <c r="H63" i="8"/>
  <c r="I63" i="8" s="1"/>
  <c r="K63" i="8" s="1"/>
  <c r="J62" i="8"/>
  <c r="H62" i="8"/>
  <c r="I62" i="8" s="1"/>
  <c r="K62" i="8" s="1"/>
  <c r="J61" i="8"/>
  <c r="H61" i="8"/>
  <c r="I61" i="8" s="1"/>
  <c r="K61" i="8" s="1"/>
  <c r="J60" i="8"/>
  <c r="H60" i="8"/>
  <c r="I60" i="8" s="1"/>
  <c r="K60" i="8" s="1"/>
  <c r="J59" i="8"/>
  <c r="H59" i="8"/>
  <c r="I59" i="8" s="1"/>
  <c r="K59" i="8" s="1"/>
  <c r="J58" i="8"/>
  <c r="H58" i="8"/>
  <c r="I58" i="8" s="1"/>
  <c r="K58" i="8" s="1"/>
  <c r="J57" i="8"/>
  <c r="H57" i="8"/>
  <c r="I57" i="8" s="1"/>
  <c r="K57" i="8" s="1"/>
  <c r="J56" i="8"/>
  <c r="H56" i="8"/>
  <c r="I56" i="8" s="1"/>
  <c r="K56" i="8" s="1"/>
  <c r="J55" i="8"/>
  <c r="H55" i="8"/>
  <c r="I55" i="8" s="1"/>
  <c r="K55" i="8" s="1"/>
  <c r="J54" i="8"/>
  <c r="H54" i="8"/>
  <c r="I54" i="8" s="1"/>
  <c r="K54" i="8" s="1"/>
  <c r="J53" i="8"/>
  <c r="H53" i="8"/>
  <c r="I53" i="8" s="1"/>
  <c r="K53" i="8" s="1"/>
  <c r="J52" i="8"/>
  <c r="H52" i="8"/>
  <c r="I52" i="8" s="1"/>
  <c r="K52" i="8" s="1"/>
  <c r="J51" i="8"/>
  <c r="H51" i="8"/>
  <c r="I51" i="8" s="1"/>
  <c r="K51" i="8" s="1"/>
  <c r="L23" i="7" l="1"/>
  <c r="L21" i="7"/>
  <c r="L33" i="7"/>
  <c r="L34" i="7"/>
  <c r="L32" i="7"/>
  <c r="L30" i="7"/>
  <c r="L28" i="7"/>
  <c r="L26" i="7"/>
  <c r="L24" i="7"/>
  <c r="L22" i="7"/>
  <c r="L20" i="7"/>
  <c r="I1" i="8"/>
  <c r="G1" i="8"/>
  <c r="H1" i="8" s="1"/>
  <c r="J1" i="8" s="1"/>
  <c r="I2" i="8"/>
  <c r="G2" i="8"/>
  <c r="H2" i="8" s="1"/>
  <c r="J2" i="8" s="1"/>
  <c r="I3" i="8"/>
  <c r="G3" i="8"/>
  <c r="H3" i="8" s="1"/>
  <c r="I4" i="8"/>
  <c r="G4" i="8"/>
  <c r="H4" i="8" s="1"/>
  <c r="J4" i="8" s="1"/>
  <c r="I5" i="8"/>
  <c r="G5" i="8"/>
  <c r="H5" i="8" s="1"/>
  <c r="J5" i="8" s="1"/>
  <c r="I6" i="8"/>
  <c r="H6" i="8"/>
  <c r="J6" i="8" s="1"/>
  <c r="G6" i="8"/>
  <c r="I7" i="8"/>
  <c r="G7" i="8"/>
  <c r="H7" i="8" s="1"/>
  <c r="J7" i="8" s="1"/>
  <c r="I8" i="8"/>
  <c r="G8" i="8"/>
  <c r="H8" i="8" s="1"/>
  <c r="J8" i="8" s="1"/>
  <c r="I9" i="8"/>
  <c r="G9" i="8"/>
  <c r="H9" i="8" s="1"/>
  <c r="J9" i="8" s="1"/>
  <c r="I10" i="8"/>
  <c r="G10" i="8"/>
  <c r="H10" i="8" s="1"/>
  <c r="J10" i="8" s="1"/>
  <c r="I11" i="8"/>
  <c r="G11" i="8"/>
  <c r="H11" i="8" s="1"/>
  <c r="I12" i="8"/>
  <c r="G12" i="8"/>
  <c r="H12" i="8" s="1"/>
  <c r="J12" i="8" s="1"/>
  <c r="I13" i="8"/>
  <c r="G13" i="8"/>
  <c r="H13" i="8" s="1"/>
  <c r="J13" i="8" s="1"/>
  <c r="I14" i="8"/>
  <c r="H14" i="8"/>
  <c r="J14" i="8" s="1"/>
  <c r="G14" i="8"/>
  <c r="I15" i="8"/>
  <c r="G15" i="8"/>
  <c r="H15" i="8" s="1"/>
  <c r="J15" i="8" s="1"/>
  <c r="I17" i="7"/>
  <c r="J17" i="7" s="1"/>
  <c r="K17" i="7"/>
  <c r="K19" i="7"/>
  <c r="I19" i="7"/>
  <c r="J19" i="7" s="1"/>
  <c r="K18" i="7"/>
  <c r="I18" i="7"/>
  <c r="J18" i="7" s="1"/>
  <c r="K16" i="7"/>
  <c r="I16" i="7"/>
  <c r="J16" i="7" s="1"/>
  <c r="K15" i="7"/>
  <c r="I15" i="7"/>
  <c r="J15" i="7" s="1"/>
  <c r="K14" i="7"/>
  <c r="I14" i="7"/>
  <c r="J14" i="7" s="1"/>
  <c r="K13" i="7"/>
  <c r="I13" i="7"/>
  <c r="J13" i="7" s="1"/>
  <c r="K12" i="7"/>
  <c r="I12" i="7"/>
  <c r="J12" i="7" s="1"/>
  <c r="K11" i="7"/>
  <c r="I11" i="7"/>
  <c r="J11" i="7" s="1"/>
  <c r="K10" i="7"/>
  <c r="I10" i="7"/>
  <c r="J10" i="7" s="1"/>
  <c r="K9" i="7"/>
  <c r="I9" i="7"/>
  <c r="J9" i="7" s="1"/>
  <c r="K8" i="7"/>
  <c r="I8" i="7"/>
  <c r="J8" i="7" s="1"/>
  <c r="K7" i="7"/>
  <c r="I7" i="7"/>
  <c r="J7" i="7" s="1"/>
  <c r="K6" i="7"/>
  <c r="I6" i="7"/>
  <c r="J6" i="7" s="1"/>
  <c r="K5" i="7"/>
  <c r="I5" i="7"/>
  <c r="J5" i="7" s="1"/>
  <c r="K4" i="7"/>
  <c r="I4" i="7"/>
  <c r="J4" i="7" s="1"/>
  <c r="K3" i="7"/>
  <c r="I3" i="7"/>
  <c r="J3" i="7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" i="4"/>
  <c r="H4" i="4"/>
  <c r="I4" i="4" s="1"/>
  <c r="K4" i="4" s="1"/>
  <c r="H5" i="4"/>
  <c r="I5" i="4" s="1"/>
  <c r="K5" i="4" s="1"/>
  <c r="H6" i="4"/>
  <c r="I6" i="4" s="1"/>
  <c r="K6" i="4" s="1"/>
  <c r="H7" i="4"/>
  <c r="I7" i="4" s="1"/>
  <c r="K7" i="4" s="1"/>
  <c r="H8" i="4"/>
  <c r="I8" i="4" s="1"/>
  <c r="K8" i="4" s="1"/>
  <c r="H9" i="4"/>
  <c r="I9" i="4" s="1"/>
  <c r="K9" i="4" s="1"/>
  <c r="H10" i="4"/>
  <c r="I10" i="4" s="1"/>
  <c r="K10" i="4" s="1"/>
  <c r="H11" i="4"/>
  <c r="I11" i="4" s="1"/>
  <c r="K11" i="4" s="1"/>
  <c r="H12" i="4"/>
  <c r="I12" i="4" s="1"/>
  <c r="K12" i="4" s="1"/>
  <c r="H13" i="4"/>
  <c r="I13" i="4" s="1"/>
  <c r="K13" i="4" s="1"/>
  <c r="H14" i="4"/>
  <c r="I14" i="4" s="1"/>
  <c r="K14" i="4" s="1"/>
  <c r="H15" i="4"/>
  <c r="I15" i="4" s="1"/>
  <c r="K15" i="4" s="1"/>
  <c r="H16" i="4"/>
  <c r="I16" i="4" s="1"/>
  <c r="K16" i="4" s="1"/>
  <c r="H17" i="4"/>
  <c r="I17" i="4" s="1"/>
  <c r="K17" i="4" s="1"/>
  <c r="H18" i="4"/>
  <c r="I18" i="4" s="1"/>
  <c r="K18" i="4" s="1"/>
  <c r="H19" i="4"/>
  <c r="I19" i="4" s="1"/>
  <c r="K19" i="4" s="1"/>
  <c r="H20" i="4"/>
  <c r="I20" i="4" s="1"/>
  <c r="K20" i="4" s="1"/>
  <c r="H21" i="4"/>
  <c r="I21" i="4" s="1"/>
  <c r="K21" i="4" s="1"/>
  <c r="H22" i="4"/>
  <c r="I22" i="4" s="1"/>
  <c r="K22" i="4" s="1"/>
  <c r="H23" i="4"/>
  <c r="I23" i="4" s="1"/>
  <c r="K23" i="4" s="1"/>
  <c r="H24" i="4"/>
  <c r="I24" i="4" s="1"/>
  <c r="K24" i="4" s="1"/>
  <c r="H25" i="4"/>
  <c r="I25" i="4" s="1"/>
  <c r="K25" i="4" s="1"/>
  <c r="H26" i="4"/>
  <c r="I26" i="4" s="1"/>
  <c r="K26" i="4" s="1"/>
  <c r="H27" i="4"/>
  <c r="I27" i="4" s="1"/>
  <c r="K27" i="4" s="1"/>
  <c r="H28" i="4"/>
  <c r="I28" i="4" s="1"/>
  <c r="K28" i="4" s="1"/>
  <c r="H29" i="4"/>
  <c r="I29" i="4" s="1"/>
  <c r="K29" i="4" s="1"/>
  <c r="H30" i="4"/>
  <c r="I30" i="4" s="1"/>
  <c r="K30" i="4" s="1"/>
  <c r="H31" i="4"/>
  <c r="I31" i="4" s="1"/>
  <c r="K31" i="4" s="1"/>
  <c r="H32" i="4"/>
  <c r="I32" i="4" s="1"/>
  <c r="K32" i="4" s="1"/>
  <c r="H33" i="4"/>
  <c r="I33" i="4" s="1"/>
  <c r="K33" i="4" s="1"/>
  <c r="H34" i="4"/>
  <c r="I34" i="4" s="1"/>
  <c r="K34" i="4" s="1"/>
  <c r="H3" i="4"/>
  <c r="I3" i="4" s="1"/>
  <c r="K3" i="4" s="1"/>
  <c r="L19" i="7" l="1"/>
  <c r="L3" i="7"/>
  <c r="L5" i="7"/>
  <c r="L7" i="7"/>
  <c r="L15" i="7"/>
  <c r="L11" i="7"/>
  <c r="L4" i="7"/>
  <c r="L8" i="7"/>
  <c r="L12" i="7"/>
  <c r="L16" i="7"/>
  <c r="L17" i="7"/>
  <c r="L9" i="7"/>
  <c r="L10" i="7"/>
  <c r="L6" i="7"/>
  <c r="L14" i="7"/>
  <c r="L18" i="7"/>
  <c r="L13" i="7"/>
  <c r="J3" i="8"/>
  <c r="J11" i="8"/>
  <c r="F11" i="5"/>
  <c r="O3" i="5"/>
  <c r="O4" i="5"/>
  <c r="O5" i="5"/>
  <c r="O6" i="5"/>
  <c r="O7" i="5"/>
  <c r="O8" i="5"/>
  <c r="O9" i="5"/>
  <c r="O10" i="5"/>
  <c r="O2" i="5"/>
  <c r="F3" i="5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</calcChain>
</file>

<file path=xl/sharedStrings.xml><?xml version="1.0" encoding="utf-8"?>
<sst xmlns="http://schemas.openxmlformats.org/spreadsheetml/2006/main" count="265" uniqueCount="76">
  <si>
    <r>
      <rPr>
        <sz val="12"/>
        <color theme="1"/>
        <rFont val="宋体"/>
        <family val="3"/>
        <charset val="134"/>
      </rPr>
      <t>次数</t>
    </r>
    <r>
      <rPr>
        <sz val="12"/>
        <color theme="1"/>
        <rFont val="Times New Roman"/>
        <family val="1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</si>
  <si>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次数</t>
    </r>
    <r>
      <rPr>
        <sz val="12"/>
        <color theme="1"/>
        <rFont val="Times New Roman"/>
        <family val="1"/>
      </rPr>
      <t>2</t>
    </r>
    <phoneticPr fontId="2" type="noConversion"/>
  </si>
  <si>
    <r>
      <rPr>
        <sz val="12"/>
        <color theme="1"/>
        <rFont val="宋体"/>
        <family val="3"/>
        <charset val="134"/>
      </rPr>
      <t>次数</t>
    </r>
    <r>
      <rPr>
        <sz val="12"/>
        <color theme="1"/>
        <rFont val="Times New Roman"/>
        <family val="1"/>
      </rPr>
      <t>3</t>
    </r>
    <phoneticPr fontId="2" type="noConversion"/>
  </si>
  <si>
    <r>
      <rPr>
        <sz val="12"/>
        <color theme="1"/>
        <rFont val="宋体"/>
        <family val="3"/>
        <charset val="134"/>
      </rPr>
      <t>次数</t>
    </r>
    <r>
      <rPr>
        <sz val="12"/>
        <color theme="1"/>
        <rFont val="Times New Roman"/>
        <family val="1"/>
      </rPr>
      <t>4</t>
    </r>
    <phoneticPr fontId="2" type="noConversion"/>
  </si>
  <si>
    <r>
      <rPr>
        <sz val="12"/>
        <color theme="1"/>
        <rFont val="宋体"/>
        <family val="3"/>
        <charset val="134"/>
      </rPr>
      <t>次数</t>
    </r>
    <r>
      <rPr>
        <sz val="12"/>
        <color theme="1"/>
        <rFont val="Times New Roman"/>
        <family val="1"/>
      </rPr>
      <t>5</t>
    </r>
    <phoneticPr fontId="2" type="noConversion"/>
  </si>
  <si>
    <r>
      <rPr>
        <sz val="12"/>
        <color theme="1"/>
        <rFont val="宋体"/>
        <family val="3"/>
        <charset val="134"/>
      </rPr>
      <t>编号</t>
    </r>
    <phoneticPr fontId="2" type="noConversion"/>
  </si>
  <si>
    <r>
      <rPr>
        <sz val="12"/>
        <color theme="1"/>
        <rFont val="宋体"/>
        <family val="3"/>
        <charset val="134"/>
      </rPr>
      <t>温度</t>
    </r>
    <r>
      <rPr>
        <sz val="12"/>
        <color theme="1"/>
        <rFont val="Times New Roman"/>
        <family val="1"/>
      </rPr>
      <t>(t)</t>
    </r>
    <phoneticPr fontId="2" type="noConversion"/>
  </si>
  <si>
    <r>
      <rPr>
        <sz val="12"/>
        <color theme="1"/>
        <rFont val="宋体"/>
        <family val="3"/>
        <charset val="134"/>
      </rPr>
      <t>水的密度</t>
    </r>
    <r>
      <rPr>
        <sz val="12"/>
        <color theme="1"/>
        <rFont val="Times New Roman"/>
        <family val="1"/>
      </rPr>
      <t>(kg/m3)</t>
    </r>
    <phoneticPr fontId="2" type="noConversion"/>
  </si>
  <si>
    <r>
      <rPr>
        <sz val="12"/>
        <color theme="1"/>
        <rFont val="宋体"/>
        <family val="3"/>
        <charset val="134"/>
      </rPr>
      <t>沿程损失差压变送器</t>
    </r>
    <r>
      <rPr>
        <sz val="12"/>
        <color theme="1"/>
        <rFont val="Times New Roman"/>
        <family val="1"/>
      </rPr>
      <t>(Kpa)</t>
    </r>
    <phoneticPr fontId="2" type="noConversion"/>
  </si>
  <si>
    <r>
      <rPr>
        <sz val="12"/>
        <color theme="1"/>
        <rFont val="宋体"/>
        <family val="3"/>
        <charset val="134"/>
      </rPr>
      <t>文德利流量计差压变送器</t>
    </r>
    <r>
      <rPr>
        <sz val="12"/>
        <color theme="1"/>
        <rFont val="Times New Roman"/>
        <family val="1"/>
      </rPr>
      <t>(Kpa)</t>
    </r>
    <phoneticPr fontId="2" type="noConversion"/>
  </si>
  <si>
    <r>
      <rPr>
        <sz val="12"/>
        <color theme="1"/>
        <rFont val="宋体"/>
        <family val="3"/>
        <charset val="134"/>
      </rPr>
      <t>转速</t>
    </r>
    <r>
      <rPr>
        <sz val="12"/>
        <color theme="1"/>
        <rFont val="Times New Roman"/>
        <family val="1"/>
      </rPr>
      <t>(r/min)</t>
    </r>
    <phoneticPr fontId="2" type="noConversion"/>
  </si>
  <si>
    <t>det_p_yc</t>
    <phoneticPr fontId="2" type="noConversion"/>
  </si>
  <si>
    <t>hf_yc</t>
    <phoneticPr fontId="2" type="noConversion"/>
  </si>
  <si>
    <t>det_p_wdl</t>
    <phoneticPr fontId="2" type="noConversion"/>
  </si>
  <si>
    <t>hf_wdl</t>
    <phoneticPr fontId="2" type="noConversion"/>
  </si>
  <si>
    <t>Q</t>
    <phoneticPr fontId="2" type="noConversion"/>
  </si>
  <si>
    <t>V</t>
    <phoneticPr fontId="2" type="noConversion"/>
  </si>
  <si>
    <t>Re</t>
    <phoneticPr fontId="2" type="noConversion"/>
  </si>
  <si>
    <t>lambda</t>
    <phoneticPr fontId="2" type="noConversion"/>
  </si>
  <si>
    <t>x_Re</t>
    <phoneticPr fontId="2" type="noConversion"/>
  </si>
  <si>
    <t>y_lambda</t>
    <phoneticPr fontId="2" type="noConversion"/>
  </si>
  <si>
    <r>
      <rPr>
        <sz val="12"/>
        <color theme="1"/>
        <rFont val="宋体"/>
        <family val="3"/>
        <charset val="134"/>
      </rPr>
      <t>突然扩大差压变送器</t>
    </r>
    <r>
      <rPr>
        <sz val="12"/>
        <color theme="1"/>
        <rFont val="Times New Roman"/>
        <family val="1"/>
      </rPr>
      <t>(Kpa)</t>
    </r>
    <phoneticPr fontId="2" type="noConversion"/>
  </si>
  <si>
    <r>
      <rPr>
        <sz val="12"/>
        <color theme="1"/>
        <rFont val="宋体"/>
        <family val="3"/>
        <charset val="134"/>
      </rPr>
      <t>突然缩小差压变送器</t>
    </r>
    <r>
      <rPr>
        <sz val="12"/>
        <color theme="1"/>
        <rFont val="Times New Roman"/>
        <family val="1"/>
      </rPr>
      <t>(Kpa)</t>
    </r>
    <phoneticPr fontId="2" type="noConversion"/>
  </si>
  <si>
    <t>det_p_inc</t>
    <phoneticPr fontId="2" type="noConversion"/>
  </si>
  <si>
    <t>hf_inc</t>
    <phoneticPr fontId="2" type="noConversion"/>
  </si>
  <si>
    <t>det_p_dec</t>
    <phoneticPr fontId="2" type="noConversion"/>
  </si>
  <si>
    <t>hf_dec</t>
    <phoneticPr fontId="2" type="noConversion"/>
  </si>
  <si>
    <t>V1</t>
    <phoneticPr fontId="2" type="noConversion"/>
  </si>
  <si>
    <t>V2</t>
    <phoneticPr fontId="2" type="noConversion"/>
  </si>
  <si>
    <t>V1^2/2g</t>
    <phoneticPr fontId="2" type="noConversion"/>
  </si>
  <si>
    <t>V2^2/2g</t>
    <phoneticPr fontId="2" type="noConversion"/>
  </si>
  <si>
    <t>hj_inc</t>
    <phoneticPr fontId="2" type="noConversion"/>
  </si>
  <si>
    <t>hj_dec</t>
    <phoneticPr fontId="2" type="noConversion"/>
  </si>
  <si>
    <r>
      <rPr>
        <sz val="12"/>
        <color theme="1"/>
        <rFont val="宋体"/>
        <family val="3"/>
        <charset val="134"/>
      </rPr>
      <t>落差法压差变送器</t>
    </r>
    <r>
      <rPr>
        <sz val="12"/>
        <color theme="1"/>
        <rFont val="Times New Roman"/>
        <family val="1"/>
      </rPr>
      <t>(Kpa)</t>
    </r>
    <phoneticPr fontId="2" type="noConversion"/>
  </si>
  <si>
    <t>det_p_lc</t>
    <phoneticPr fontId="2" type="noConversion"/>
  </si>
  <si>
    <t>VL</t>
    <phoneticPr fontId="2" type="noConversion"/>
  </si>
  <si>
    <t>Q0</t>
    <phoneticPr fontId="2" type="noConversion"/>
  </si>
  <si>
    <t>QL</t>
    <phoneticPr fontId="2" type="noConversion"/>
  </si>
  <si>
    <t>QS</t>
    <phoneticPr fontId="2" type="noConversion"/>
  </si>
  <si>
    <t>C</t>
    <phoneticPr fontId="2" type="noConversion"/>
  </si>
  <si>
    <t>mu</t>
    <phoneticPr fontId="2" type="noConversion"/>
  </si>
  <si>
    <r>
      <rPr>
        <b/>
        <sz val="12"/>
        <color rgb="FFFF0000"/>
        <rFont val="宋体"/>
        <family val="3"/>
        <charset val="134"/>
      </rPr>
      <t>运动粘性系数</t>
    </r>
    <r>
      <rPr>
        <b/>
        <sz val="12"/>
        <color rgb="FFFF0000"/>
        <rFont val="Times New Roman"/>
        <family val="1"/>
      </rPr>
      <t>u</t>
    </r>
    <phoneticPr fontId="2" type="noConversion"/>
  </si>
  <si>
    <t>迎角alfa</t>
    <phoneticPr fontId="2" type="noConversion"/>
  </si>
  <si>
    <t>动压q</t>
  </si>
  <si>
    <t>Cl</t>
    <phoneticPr fontId="2" type="noConversion"/>
  </si>
  <si>
    <t>Cmz</t>
    <phoneticPr fontId="2" type="noConversion"/>
  </si>
  <si>
    <t>Cd</t>
    <phoneticPr fontId="2" type="noConversion"/>
  </si>
  <si>
    <t>Cmx</t>
    <phoneticPr fontId="2" type="noConversion"/>
  </si>
  <si>
    <t>Cz</t>
    <phoneticPr fontId="2" type="noConversion"/>
  </si>
  <si>
    <t>Cmy</t>
    <phoneticPr fontId="2" type="noConversion"/>
  </si>
  <si>
    <t>大气压强p</t>
    <phoneticPr fontId="2" type="noConversion"/>
  </si>
  <si>
    <r>
      <rPr>
        <b/>
        <sz val="12"/>
        <color rgb="FFFF0000"/>
        <rFont val="宋体"/>
        <family val="3"/>
        <charset val="134"/>
      </rPr>
      <t>编号</t>
    </r>
    <phoneticPr fontId="2" type="noConversion"/>
  </si>
  <si>
    <r>
      <t>温度</t>
    </r>
    <r>
      <rPr>
        <b/>
        <sz val="12"/>
        <color rgb="FFFF0000"/>
        <rFont val="Times New Roman"/>
        <family val="1"/>
      </rPr>
      <t>(t)</t>
    </r>
  </si>
  <si>
    <t>Y</t>
    <phoneticPr fontId="2" type="noConversion"/>
  </si>
  <si>
    <t>X</t>
    <phoneticPr fontId="2" type="noConversion"/>
  </si>
  <si>
    <t>Mz</t>
    <phoneticPr fontId="2" type="noConversion"/>
  </si>
  <si>
    <t>L/D</t>
    <phoneticPr fontId="2" type="noConversion"/>
  </si>
  <si>
    <t>点号</t>
    <phoneticPr fontId="2" type="noConversion"/>
  </si>
  <si>
    <t>位置</t>
    <phoneticPr fontId="2" type="noConversion"/>
  </si>
  <si>
    <t>上表面</t>
    <phoneticPr fontId="2" type="noConversion"/>
  </si>
  <si>
    <t>下表面</t>
    <phoneticPr fontId="2" type="noConversion"/>
  </si>
  <si>
    <r>
      <rPr>
        <b/>
        <i/>
        <sz val="12"/>
        <color rgb="FFFF0000"/>
        <rFont val="Times New Roman"/>
        <family val="1"/>
      </rPr>
      <t>x</t>
    </r>
    <r>
      <rPr>
        <b/>
        <sz val="12"/>
        <color rgb="FFFF0000"/>
        <rFont val="Times New Roman"/>
        <family val="1"/>
      </rPr>
      <t>i</t>
    </r>
    <phoneticPr fontId="2" type="noConversion"/>
  </si>
  <si>
    <r>
      <rPr>
        <b/>
        <i/>
        <sz val="12"/>
        <color rgb="FFFF0000"/>
        <rFont val="Times New Roman"/>
        <family val="1"/>
      </rPr>
      <t>h</t>
    </r>
    <r>
      <rPr>
        <b/>
        <sz val="12"/>
        <color rgb="FFFF0000"/>
        <rFont val="Times New Roman"/>
        <family val="1"/>
      </rPr>
      <t>i</t>
    </r>
    <phoneticPr fontId="2" type="noConversion"/>
  </si>
  <si>
    <t>格数</t>
    <phoneticPr fontId="2" type="noConversion"/>
  </si>
  <si>
    <t>h0</t>
    <phoneticPr fontId="2" type="noConversion"/>
  </si>
  <si>
    <r>
      <t>h</t>
    </r>
    <r>
      <rPr>
        <b/>
        <i/>
        <sz val="12"/>
        <color rgb="FFFF0000"/>
        <rFont val="宋体"/>
        <family val="3"/>
        <charset val="134"/>
      </rPr>
      <t>∞</t>
    </r>
    <phoneticPr fontId="2" type="noConversion"/>
  </si>
  <si>
    <r>
      <rPr>
        <b/>
        <i/>
        <sz val="12"/>
        <color rgb="FFFF0000"/>
        <rFont val="Times New Roman"/>
        <family val="1"/>
      </rPr>
      <t>h</t>
    </r>
    <r>
      <rPr>
        <b/>
        <i/>
        <sz val="12"/>
        <color rgb="FFFF0000"/>
        <rFont val="宋体"/>
        <family val="3"/>
        <charset val="134"/>
      </rPr>
      <t>∞</t>
    </r>
    <r>
      <rPr>
        <b/>
        <i/>
        <sz val="12"/>
        <color rgb="FFFF0000"/>
        <rFont val="Times New Roman"/>
        <family val="1"/>
      </rPr>
      <t>-h</t>
    </r>
    <r>
      <rPr>
        <b/>
        <sz val="12"/>
        <color rgb="FFFF0000"/>
        <rFont val="Times New Roman"/>
        <family val="1"/>
      </rPr>
      <t>i</t>
    </r>
    <phoneticPr fontId="2" type="noConversion"/>
  </si>
  <si>
    <r>
      <rPr>
        <b/>
        <i/>
        <sz val="12"/>
        <color rgb="FFFF0000"/>
        <rFont val="Times New Roman"/>
        <family val="1"/>
      </rPr>
      <t>h</t>
    </r>
    <r>
      <rPr>
        <b/>
        <i/>
        <sz val="12"/>
        <color rgb="FFFF0000"/>
        <rFont val="宋体"/>
        <family val="3"/>
        <charset val="134"/>
      </rPr>
      <t>∞</t>
    </r>
    <r>
      <rPr>
        <b/>
        <i/>
        <sz val="12"/>
        <color rgb="FFFF0000"/>
        <rFont val="Times New Roman"/>
        <family val="1"/>
      </rPr>
      <t>-h0</t>
    </r>
    <phoneticPr fontId="2" type="noConversion"/>
  </si>
  <si>
    <t>Cpi</t>
    <phoneticPr fontId="2" type="noConversion"/>
  </si>
  <si>
    <t>类别</t>
    <phoneticPr fontId="2" type="noConversion"/>
  </si>
  <si>
    <r>
      <rPr>
        <b/>
        <i/>
        <sz val="12"/>
        <color rgb="FFFF0000"/>
        <rFont val="Times New Roman"/>
        <family val="1"/>
      </rPr>
      <t>y</t>
    </r>
    <r>
      <rPr>
        <b/>
        <sz val="12"/>
        <color rgb="FFFF0000"/>
        <rFont val="Times New Roman"/>
        <family val="1"/>
      </rPr>
      <t>i</t>
    </r>
    <phoneticPr fontId="2" type="noConversion"/>
  </si>
  <si>
    <t>Q</t>
    <phoneticPr fontId="2" type="noConversion"/>
  </si>
  <si>
    <t>轴向马赫数（实验测）</t>
    <phoneticPr fontId="2" type="noConversion"/>
  </si>
  <si>
    <t>压力比（实验测）</t>
    <phoneticPr fontId="2" type="noConversion"/>
  </si>
  <si>
    <t>压力比（理论解）</t>
    <phoneticPr fontId="2" type="noConversion"/>
  </si>
  <si>
    <t>轴向马赫数（理论解）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</si>
</sst>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000"/>
    <numFmt numFmtId="178" formatCode="0.000000"/>
    <numFmt numFmtId="183" formatCode="0.00000000"/>
  </numFmts>
  <fonts count="9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rgb="FFFF0000"/>
      <name val="Times New Roman"/>
      <family val="1"/>
    </font>
    <font>
      <sz val="12"/>
      <color theme="1"/>
      <name val="Times New Roman"/>
      <family val="3"/>
      <charset val="134"/>
    </font>
    <font>
      <b/>
      <sz val="12"/>
      <color rgb="FFFF0000"/>
      <name val="宋体"/>
      <family val="3"/>
      <charset val="134"/>
    </font>
    <font>
      <b/>
      <i/>
      <sz val="12"/>
      <color rgb="FFFF0000"/>
      <name val="Times New Roman"/>
      <family val="1"/>
    </font>
    <font>
      <b/>
      <i/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en-US" alt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100 </a:t>
            </a:r>
            <a:r>
              <a:rPr lang="el-GR" alt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λ</a:t>
            </a:r>
            <a:r>
              <a:rPr lang="en-US" alt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 ~ log(Re)</a:t>
            </a:r>
            <a:r>
              <a:rPr lang="zh-CN" alt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关系曲线图</a:t>
            </a:r>
          </a:p>
        </c:rich>
      </c:tx>
      <c:layout>
        <c:manualLayout>
          <c:xMode val="edge"/>
          <c:yMode val="edge"/>
          <c:x val="0.31384736598623725"/>
          <c:y val="2.4646574246465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实验三数据!$X$3:$X$9</c:f>
              <c:numCache>
                <c:formatCode>0.00000</c:formatCode>
                <c:ptCount val="7"/>
                <c:pt idx="0">
                  <c:v>5.3332846290790199</c:v>
                </c:pt>
                <c:pt idx="1">
                  <c:v>5.3563702724406799</c:v>
                </c:pt>
                <c:pt idx="2">
                  <c:v>5.38017227108491</c:v>
                </c:pt>
                <c:pt idx="3">
                  <c:v>5.4008365209312599</c:v>
                </c:pt>
                <c:pt idx="4">
                  <c:v>5.4227095364298803</c:v>
                </c:pt>
                <c:pt idx="5">
                  <c:v>5.43978075792411</c:v>
                </c:pt>
                <c:pt idx="6">
                  <c:v>5.4588288761329604</c:v>
                </c:pt>
              </c:numCache>
            </c:numRef>
          </c:xVal>
          <c:yVal>
            <c:numRef>
              <c:f>实验三数据!$Y$3:$Y$9</c:f>
              <c:numCache>
                <c:formatCode>0.00000</c:formatCode>
                <c:ptCount val="7"/>
                <c:pt idx="0">
                  <c:v>1.6735930702439601</c:v>
                </c:pt>
                <c:pt idx="1">
                  <c:v>1.6663531262773199</c:v>
                </c:pt>
                <c:pt idx="2">
                  <c:v>1.6685064417832001</c:v>
                </c:pt>
                <c:pt idx="3">
                  <c:v>1.67388560622727</c:v>
                </c:pt>
                <c:pt idx="4">
                  <c:v>1.67548593365536</c:v>
                </c:pt>
                <c:pt idx="5">
                  <c:v>1.6739784160023601</c:v>
                </c:pt>
                <c:pt idx="6">
                  <c:v>1.66991954917596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1-41A3-B351-242E26D1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47488"/>
        <c:axId val="573446176"/>
      </c:scatterChart>
      <c:valAx>
        <c:axId val="573447488"/>
        <c:scaling>
          <c:orientation val="minMax"/>
          <c:max val="5.4700000000000006"/>
          <c:min val="5.31999999999999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log(Re)</a:t>
                </a:r>
                <a:endParaRPr lang="zh-CN" altLang="en-US" sz="16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6176"/>
        <c:crosses val="autoZero"/>
        <c:crossBetween val="midCat"/>
      </c:valAx>
      <c:valAx>
        <c:axId val="573446176"/>
        <c:scaling>
          <c:orientation val="minMax"/>
          <c:max val="1.7000000000000002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100 </a:t>
                </a:r>
                <a:r>
                  <a:rPr lang="el-GR" altLang="zh-CN" sz="16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λ</a:t>
                </a:r>
                <a:endParaRPr lang="zh-CN" altLang="en-US" sz="16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力矩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系数</a:t>
            </a:r>
            <a:r>
              <a:rPr lang="en-US" altLang="zh-CN" sz="1600" b="0" i="0" baseline="0">
                <a:effectLst/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Cmz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与</a:t>
            </a:r>
            <a:r>
              <a:rPr lang="zh-CN" altLang="en-US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升力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系数</a:t>
            </a:r>
            <a:r>
              <a:rPr lang="en-AU" altLang="zh-CN" sz="1600" b="0" i="0" baseline="0">
                <a:effectLst/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Cy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的关系曲线</a:t>
            </a:r>
            <a:endParaRPr lang="zh-CN" altLang="zh-CN" sz="1600" i="0">
              <a:effectLst/>
              <a:latin typeface="华文中宋" panose="02010600040101010101" pitchFamily="2" charset="-122"/>
              <a:ea typeface="华文中宋" panose="0201060004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763312061997245E-2"/>
                  <c:y val="8.45403892349603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200" b="0" i="1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 b="0" i="1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t>Cmz = -0.4489Cy + 0.0004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200" b="0" i="1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实验七数据!$D$37:$D$45</c:f>
              <c:numCache>
                <c:formatCode>0.00</c:formatCode>
                <c:ptCount val="9"/>
                <c:pt idx="0">
                  <c:v>-0.436751</c:v>
                </c:pt>
                <c:pt idx="1">
                  <c:v>-0.179479</c:v>
                </c:pt>
                <c:pt idx="2">
                  <c:v>7.2793999999999998E-2</c:v>
                </c:pt>
                <c:pt idx="3">
                  <c:v>0.31905299999999998</c:v>
                </c:pt>
                <c:pt idx="4">
                  <c:v>0.53390800000000005</c:v>
                </c:pt>
                <c:pt idx="5">
                  <c:v>0.70796700000000001</c:v>
                </c:pt>
                <c:pt idx="6">
                  <c:v>0.93252599999999997</c:v>
                </c:pt>
                <c:pt idx="7">
                  <c:v>1.045339</c:v>
                </c:pt>
                <c:pt idx="8">
                  <c:v>1.1960500000000001</c:v>
                </c:pt>
              </c:numCache>
            </c:numRef>
          </c:xVal>
          <c:yVal>
            <c:numRef>
              <c:f>实验七数据!$E$37:$E$45</c:f>
              <c:numCache>
                <c:formatCode>0.00</c:formatCode>
                <c:ptCount val="9"/>
                <c:pt idx="0">
                  <c:v>0.16972000000000001</c:v>
                </c:pt>
                <c:pt idx="1">
                  <c:v>7.4105000000000004E-2</c:v>
                </c:pt>
                <c:pt idx="2">
                  <c:v>-2.3607E-2</c:v>
                </c:pt>
                <c:pt idx="3">
                  <c:v>-0.123904</c:v>
                </c:pt>
                <c:pt idx="4">
                  <c:v>-0.214832</c:v>
                </c:pt>
                <c:pt idx="5">
                  <c:v>-0.29915399999999998</c:v>
                </c:pt>
                <c:pt idx="6">
                  <c:v>-0.40864800000000001</c:v>
                </c:pt>
                <c:pt idx="7">
                  <c:v>-0.47361799999999998</c:v>
                </c:pt>
                <c:pt idx="8">
                  <c:v>-0.57772900000000005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5-4647-95CE-2E229AD1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40328"/>
        <c:axId val="303940656"/>
      </c:scatterChart>
      <c:valAx>
        <c:axId val="303940328"/>
        <c:scaling>
          <c:orientation val="minMax"/>
          <c:max val="1.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升力系数</a:t>
                </a:r>
                <a:r>
                  <a:rPr lang="en-AU" altLang="zh-CN" sz="1200" b="0" i="1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Cy</a:t>
                </a:r>
                <a:endParaRPr lang="zh-CN" altLang="zh-CN" sz="700" i="1">
                  <a:effectLst/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3940656"/>
        <c:crosses val="autoZero"/>
        <c:crossBetween val="midCat"/>
      </c:valAx>
      <c:valAx>
        <c:axId val="303940656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0" i="0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力矩</a:t>
                </a:r>
                <a:r>
                  <a:rPr lang="zh-CN" altLang="zh-CN" sz="1200" b="0" i="0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系数</a:t>
                </a:r>
                <a:r>
                  <a:rPr lang="en-AU" altLang="zh-CN" sz="1200" b="0" i="1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Cmz</a:t>
                </a:r>
                <a:endParaRPr lang="zh-CN" altLang="zh-CN" sz="700" i="1">
                  <a:effectLst/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737774372380223E-2"/>
              <c:y val="0.39306292644876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394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实验七数据!$B$2:$B$10</c:f>
              <c:numCache>
                <c:formatCode>General</c:formatCode>
                <c:ptCount val="9"/>
                <c:pt idx="0">
                  <c:v>-8</c:v>
                </c:pt>
                <c:pt idx="1">
                  <c:v>-4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实验七数据!$F$2:$F$10</c:f>
              <c:numCache>
                <c:formatCode>0.00000</c:formatCode>
                <c:ptCount val="9"/>
                <c:pt idx="0">
                  <c:v>0.13339104220477441</c:v>
                </c:pt>
                <c:pt idx="1">
                  <c:v>5.8218506642908806E-2</c:v>
                </c:pt>
                <c:pt idx="2">
                  <c:v>-1.8553867153712638E-2</c:v>
                </c:pt>
                <c:pt idx="3">
                  <c:v>-9.7382062770094077E-2</c:v>
                </c:pt>
                <c:pt idx="4">
                  <c:v>-0.16884671446462465</c:v>
                </c:pt>
                <c:pt idx="5">
                  <c:v>-0.23502191668919423</c:v>
                </c:pt>
                <c:pt idx="6">
                  <c:v>-0.32117595224426498</c:v>
                </c:pt>
                <c:pt idx="7">
                  <c:v>-0.37223897376231935</c:v>
                </c:pt>
                <c:pt idx="8">
                  <c:v>-0.45406477387415806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46C7-B8BD-B5A4DA65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37864"/>
        <c:axId val="644235568"/>
      </c:scatterChart>
      <c:valAx>
        <c:axId val="6442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235568"/>
        <c:crosses val="autoZero"/>
        <c:crossBetween val="midCat"/>
      </c:valAx>
      <c:valAx>
        <c:axId val="6442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23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截面马赫数</a:t>
            </a:r>
            <a:r>
              <a:rPr lang="zh-CN" altLang="en-US" sz="1600" b="1">
                <a:latin typeface="华文中宋" panose="02010600040101010101" pitchFamily="2" charset="-122"/>
                <a:ea typeface="华文中宋" panose="02010600040101010101" pitchFamily="2" charset="-122"/>
              </a:rPr>
              <a:t>理论解与实验测对比图</a:t>
            </a:r>
            <a:endParaRPr lang="zh-CN" sz="1600" b="1">
              <a:latin typeface="华文中宋" panose="02010600040101010101" pitchFamily="2" charset="-122"/>
              <a:ea typeface="华文中宋" panose="0201060004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实验八数据!$B$1</c:f>
              <c:strCache>
                <c:ptCount val="1"/>
                <c:pt idx="0">
                  <c:v>轴向马赫数（实验测）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实验八数据!$B$2:$B$10</c:f>
              <c:numCache>
                <c:formatCode>0.00000000</c:formatCode>
                <c:ptCount val="9"/>
                <c:pt idx="0">
                  <c:v>1.5370468169426299</c:v>
                </c:pt>
                <c:pt idx="1">
                  <c:v>1.7960829466947399</c:v>
                </c:pt>
                <c:pt idx="2">
                  <c:v>1.8585242561848001</c:v>
                </c:pt>
                <c:pt idx="3">
                  <c:v>1.97377296298061</c:v>
                </c:pt>
                <c:pt idx="4">
                  <c:v>1.9854166365635699</c:v>
                </c:pt>
                <c:pt idx="5">
                  <c:v>2.0648994240764398</c:v>
                </c:pt>
                <c:pt idx="6">
                  <c:v>2.1042882056171601</c:v>
                </c:pt>
                <c:pt idx="7">
                  <c:v>2.06099606766203</c:v>
                </c:pt>
                <c:pt idx="8">
                  <c:v>2.14856238270366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3EC-BE1C-D036ACC364A7}"/>
            </c:ext>
          </c:extLst>
        </c:ser>
        <c:ser>
          <c:idx val="1"/>
          <c:order val="1"/>
          <c:tx>
            <c:strRef>
              <c:f>实验八数据!$C$1</c:f>
              <c:strCache>
                <c:ptCount val="1"/>
                <c:pt idx="0">
                  <c:v>轴向马赫数（理论解）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实验八数据!$C$2:$C$10</c:f>
              <c:numCache>
                <c:formatCode>0.00000000</c:formatCode>
                <c:ptCount val="9"/>
                <c:pt idx="0">
                  <c:v>1.6321000000000001</c:v>
                </c:pt>
                <c:pt idx="1">
                  <c:v>1.7644</c:v>
                </c:pt>
                <c:pt idx="2">
                  <c:v>1.7851999999999999</c:v>
                </c:pt>
                <c:pt idx="3">
                  <c:v>1.9008</c:v>
                </c:pt>
                <c:pt idx="4">
                  <c:v>2.0484</c:v>
                </c:pt>
                <c:pt idx="5">
                  <c:v>2.0962999999999998</c:v>
                </c:pt>
                <c:pt idx="6">
                  <c:v>2.1156000000000001</c:v>
                </c:pt>
                <c:pt idx="7">
                  <c:v>2.1597</c:v>
                </c:pt>
                <c:pt idx="8">
                  <c:v>2.1597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3EC-BE1C-D036ACC3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95224"/>
        <c:axId val="464193584"/>
      </c:lineChart>
      <c:catAx>
        <c:axId val="46419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喷管截面编号</a:t>
                </a:r>
              </a:p>
            </c:rich>
          </c:tx>
          <c:layout>
            <c:manualLayout>
              <c:xMode val="edge"/>
              <c:yMode val="edge"/>
              <c:x val="0.46895399305555557"/>
              <c:y val="0.886251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4193584"/>
        <c:crosses val="autoZero"/>
        <c:auto val="1"/>
        <c:lblAlgn val="ctr"/>
        <c:lblOffset val="100"/>
        <c:noMultiLvlLbl val="0"/>
      </c:catAx>
      <c:valAx>
        <c:axId val="464193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截面马赫数 </a:t>
                </a:r>
                <a:r>
                  <a:rPr lang="en-US" altLang="zh-CN" b="0" i="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M</a:t>
                </a:r>
                <a:endParaRPr lang="zh-CN" altLang="en-US" b="0" i="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41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压力比</a:t>
            </a:r>
            <a:r>
              <a:rPr lang="zh-CN" altLang="en-US" sz="1600" b="1">
                <a:latin typeface="华文中宋" panose="02010600040101010101" pitchFamily="2" charset="-122"/>
                <a:ea typeface="华文中宋" panose="02010600040101010101" pitchFamily="2" charset="-122"/>
              </a:rPr>
              <a:t>理论解与实验测截面对比图</a:t>
            </a:r>
            <a:endParaRPr lang="zh-CN" sz="1600" b="1">
              <a:latin typeface="华文中宋" panose="02010600040101010101" pitchFamily="2" charset="-122"/>
              <a:ea typeface="华文中宋" panose="0201060004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实验八数据!$D$1</c:f>
              <c:strCache>
                <c:ptCount val="1"/>
                <c:pt idx="0">
                  <c:v>压力比（实验测）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实验八数据!$D$2:$D$10</c:f>
              <c:numCache>
                <c:formatCode>0.00000000</c:formatCode>
                <c:ptCount val="9"/>
                <c:pt idx="0">
                  <c:v>3.8743266060947201</c:v>
                </c:pt>
                <c:pt idx="1">
                  <c:v>5.7114917323534602</c:v>
                </c:pt>
                <c:pt idx="2">
                  <c:v>6.2855465692668897</c:v>
                </c:pt>
                <c:pt idx="3">
                  <c:v>7.5118871307194599</c:v>
                </c:pt>
                <c:pt idx="4">
                  <c:v>7.6490197634732899</c:v>
                </c:pt>
                <c:pt idx="5">
                  <c:v>8.6570247933884303</c:v>
                </c:pt>
                <c:pt idx="6">
                  <c:v>9.20615208253726</c:v>
                </c:pt>
                <c:pt idx="7">
                  <c:v>8.6044642857142897</c:v>
                </c:pt>
                <c:pt idx="8">
                  <c:v>9.8658886158886201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4-4279-85AF-86D0F73BA11F}"/>
            </c:ext>
          </c:extLst>
        </c:ser>
        <c:ser>
          <c:idx val="1"/>
          <c:order val="1"/>
          <c:tx>
            <c:strRef>
              <c:f>实验八数据!$E$1</c:f>
              <c:strCache>
                <c:ptCount val="1"/>
                <c:pt idx="0">
                  <c:v>压力比（理论解）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实验八数据!$E$2:$E$10</c:f>
              <c:numCache>
                <c:formatCode>0.00000000</c:formatCode>
                <c:ptCount val="9"/>
                <c:pt idx="0">
                  <c:v>4.4580990984014797</c:v>
                </c:pt>
                <c:pt idx="1">
                  <c:v>5.4420216513005704</c:v>
                </c:pt>
                <c:pt idx="2">
                  <c:v>5.6173364031333097</c:v>
                </c:pt>
                <c:pt idx="3">
                  <c:v>6.70892168466687</c:v>
                </c:pt>
                <c:pt idx="4">
                  <c:v>8.4370740240583295</c:v>
                </c:pt>
                <c:pt idx="5">
                  <c:v>9.0919821728316599</c:v>
                </c:pt>
                <c:pt idx="6">
                  <c:v>9.3703261492236898</c:v>
                </c:pt>
                <c:pt idx="7">
                  <c:v>10.0392677752751</c:v>
                </c:pt>
                <c:pt idx="8">
                  <c:v>10.0392677752751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4-4279-85AF-86D0F73B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95224"/>
        <c:axId val="464193584"/>
      </c:lineChart>
      <c:catAx>
        <c:axId val="46419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喷管截面编号</a:t>
                </a:r>
              </a:p>
            </c:rich>
          </c:tx>
          <c:layout>
            <c:manualLayout>
              <c:xMode val="edge"/>
              <c:yMode val="edge"/>
              <c:x val="0.46895399305555557"/>
              <c:y val="0.886251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4193584"/>
        <c:crosses val="autoZero"/>
        <c:auto val="1"/>
        <c:lblAlgn val="ctr"/>
        <c:lblOffset val="100"/>
        <c:noMultiLvlLbl val="0"/>
      </c:catAx>
      <c:valAx>
        <c:axId val="464193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压力比 </a:t>
                </a:r>
                <a:r>
                  <a:rPr lang="en-US" altLang="zh-CN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P0/Pi</a:t>
                </a:r>
                <a:endParaRPr lang="zh-CN" altLang="en-US" b="0" i="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41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局部</a:t>
            </a:r>
            <a:r>
              <a:rPr lang="zh-CN" altLang="zh-CN" sz="1400" b="0" i="0" u="none" strike="noStrike" baseline="0">
                <a:effectLst/>
              </a:rPr>
              <a:t>水头</a:t>
            </a: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损失与速度水头的关系曲线（</a:t>
            </a:r>
            <a:r>
              <a:rPr lang="zh-CN" altLang="zh-CN" sz="1400" b="0" i="0" u="none" strike="noStrike" baseline="0">
                <a:effectLst/>
              </a:rPr>
              <a:t>突然扩大</a:t>
            </a:r>
            <a:r>
              <a:rPr lang="zh-CN" altLang="en-US" sz="1400" b="0" i="0" u="none" strike="noStrike" baseline="0">
                <a:effectLst/>
              </a:rPr>
              <a:t>）</a:t>
            </a:r>
            <a:endParaRPr lang="zh-CN" alt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77871817129629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'实验四数据 (2)'!$AC$3:$AC$10</c:f>
              <c:numCache>
                <c:formatCode>0.00</c:formatCode>
                <c:ptCount val="8"/>
                <c:pt idx="0">
                  <c:v>4.5831249209075997</c:v>
                </c:pt>
                <c:pt idx="1">
                  <c:v>6.0570075786935096</c:v>
                </c:pt>
                <c:pt idx="2">
                  <c:v>7.6078280078266696</c:v>
                </c:pt>
                <c:pt idx="3">
                  <c:v>9.3599719815126203</c:v>
                </c:pt>
                <c:pt idx="4">
                  <c:v>11.2552444126541</c:v>
                </c:pt>
                <c:pt idx="5">
                  <c:v>13.3484584511764</c:v>
                </c:pt>
                <c:pt idx="6">
                  <c:v>15.4704323435446</c:v>
                </c:pt>
                <c:pt idx="7">
                  <c:v>17.923522250993301</c:v>
                </c:pt>
              </c:numCache>
            </c:numRef>
          </c:xVal>
          <c:yVal>
            <c:numRef>
              <c:f>'实验四数据 (2)'!$AD$3:$AD$10</c:f>
              <c:numCache>
                <c:formatCode>0.0000</c:formatCode>
                <c:ptCount val="8"/>
                <c:pt idx="0">
                  <c:v>53.554652165719702</c:v>
                </c:pt>
                <c:pt idx="1">
                  <c:v>69.952429987520304</c:v>
                </c:pt>
                <c:pt idx="2">
                  <c:v>88.792661196108497</c:v>
                </c:pt>
                <c:pt idx="3">
                  <c:v>108.323186533993</c:v>
                </c:pt>
                <c:pt idx="4">
                  <c:v>129.72681337298599</c:v>
                </c:pt>
                <c:pt idx="5">
                  <c:v>154.93898392174299</c:v>
                </c:pt>
                <c:pt idx="6">
                  <c:v>179.709730308632</c:v>
                </c:pt>
                <c:pt idx="7">
                  <c:v>208.22714146915499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5-402B-B815-7BD8F3D7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47488"/>
        <c:axId val="573446176"/>
      </c:scatterChart>
      <c:valAx>
        <c:axId val="5734474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速度水头 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(V^2/2g) (cm)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6176"/>
        <c:crosses val="autoZero"/>
        <c:crossBetween val="midCat"/>
      </c:valAx>
      <c:valAx>
        <c:axId val="5734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局部损失水头 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hj (cm)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局部损失水头与速度水头的关系曲线（</a:t>
            </a:r>
            <a:r>
              <a:rPr lang="zh-CN" altLang="zh-CN" sz="1400" b="0" i="0" u="none" strike="noStrike" baseline="0">
                <a:effectLst/>
              </a:rPr>
              <a:t>突然</a:t>
            </a:r>
            <a:r>
              <a:rPr lang="zh-CN" altLang="en-US" sz="1400" b="0" i="0" u="none" strike="noStrike" baseline="0">
                <a:effectLst/>
              </a:rPr>
              <a:t>缩小）</a:t>
            </a:r>
            <a:endParaRPr lang="zh-CN" alt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549036877352196"/>
          <c:y val="2.1166774211667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'实验四数据 (2)'!$AE$3:$AE$10</c:f>
              <c:numCache>
                <c:formatCode>0.00</c:formatCode>
                <c:ptCount val="8"/>
                <c:pt idx="0">
                  <c:v>73.329998734521595</c:v>
                </c:pt>
                <c:pt idx="1">
                  <c:v>96.912121259096196</c:v>
                </c:pt>
                <c:pt idx="2">
                  <c:v>121.725248125227</c:v>
                </c:pt>
                <c:pt idx="3">
                  <c:v>149.75955170420201</c:v>
                </c:pt>
                <c:pt idx="4">
                  <c:v>180.08391060246501</c:v>
                </c:pt>
                <c:pt idx="5">
                  <c:v>213.575335218822</c:v>
                </c:pt>
                <c:pt idx="6">
                  <c:v>247.52691749671399</c:v>
                </c:pt>
                <c:pt idx="7">
                  <c:v>286.77635601589299</c:v>
                </c:pt>
              </c:numCache>
            </c:numRef>
          </c:xVal>
          <c:yVal>
            <c:numRef>
              <c:f>'实验四数据 (2)'!$AF$3:$AF$10</c:f>
              <c:numCache>
                <c:formatCode>0.0000</c:formatCode>
                <c:ptCount val="8"/>
                <c:pt idx="0">
                  <c:v>-11.990564322153</c:v>
                </c:pt>
                <c:pt idx="1">
                  <c:v>-16.942701013323202</c:v>
                </c:pt>
                <c:pt idx="2">
                  <c:v>-20.894189100751898</c:v>
                </c:pt>
                <c:pt idx="3">
                  <c:v>-26.2716215403176</c:v>
                </c:pt>
                <c:pt idx="4">
                  <c:v>-31.875116370964701</c:v>
                </c:pt>
                <c:pt idx="5">
                  <c:v>-37.693207181244802</c:v>
                </c:pt>
                <c:pt idx="6">
                  <c:v>-45.100869740571</c:v>
                </c:pt>
                <c:pt idx="7">
                  <c:v>-52.672630459864102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6-43B1-B596-47690594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47488"/>
        <c:axId val="573446176"/>
      </c:scatterChart>
      <c:valAx>
        <c:axId val="5734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速度水头 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(V^2/2g) (cm)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6176"/>
        <c:crosses val="autoZero"/>
        <c:crossBetween val="midCat"/>
      </c:valAx>
      <c:valAx>
        <c:axId val="5734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局部损失水头 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hj (cm)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文德利流量计常数</a:t>
            </a:r>
            <a:r>
              <a:rPr lang="en-US" alt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</a:t>
            </a: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与</a:t>
            </a:r>
            <a:r>
              <a:rPr lang="en-US" alt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Re</a:t>
            </a: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的关系曲线</a:t>
            </a:r>
          </a:p>
        </c:rich>
      </c:tx>
      <c:layout>
        <c:manualLayout>
          <c:xMode val="edge"/>
          <c:yMode val="edge"/>
          <c:x val="0.25188226450008672"/>
          <c:y val="2.812637428126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实验五数据!$W$3:$W$10</c:f>
              <c:numCache>
                <c:formatCode>0.00</c:formatCode>
                <c:ptCount val="8"/>
                <c:pt idx="0">
                  <c:v>163914.60863548401</c:v>
                </c:pt>
                <c:pt idx="1">
                  <c:v>186781.01671581899</c:v>
                </c:pt>
                <c:pt idx="2">
                  <c:v>209819.73659881999</c:v>
                </c:pt>
                <c:pt idx="3">
                  <c:v>232743.687778497</c:v>
                </c:pt>
                <c:pt idx="4">
                  <c:v>257199.448245279</c:v>
                </c:pt>
                <c:pt idx="5">
                  <c:v>279098.02285481599</c:v>
                </c:pt>
                <c:pt idx="6">
                  <c:v>301785.19882607</c:v>
                </c:pt>
                <c:pt idx="7">
                  <c:v>325334.29611796897</c:v>
                </c:pt>
              </c:numCache>
            </c:numRef>
          </c:xVal>
          <c:yVal>
            <c:numRef>
              <c:f>实验五数据!$X$3:$X$10</c:f>
              <c:numCache>
                <c:formatCode>0.0000</c:formatCode>
                <c:ptCount val="8"/>
                <c:pt idx="0">
                  <c:v>587.10235761024103</c:v>
                </c:pt>
                <c:pt idx="1">
                  <c:v>589.74645398698704</c:v>
                </c:pt>
                <c:pt idx="2">
                  <c:v>588.43951742295496</c:v>
                </c:pt>
                <c:pt idx="3">
                  <c:v>587.26822472983099</c:v>
                </c:pt>
                <c:pt idx="4">
                  <c:v>590.06450402356302</c:v>
                </c:pt>
                <c:pt idx="5">
                  <c:v>588.38743113234102</c:v>
                </c:pt>
                <c:pt idx="6">
                  <c:v>589.27600304776001</c:v>
                </c:pt>
                <c:pt idx="7">
                  <c:v>589.34343339967097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7-4817-BA59-7397A22E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47488"/>
        <c:axId val="573446176"/>
      </c:scatterChart>
      <c:valAx>
        <c:axId val="573447488"/>
        <c:scaling>
          <c:orientation val="minMax"/>
          <c:min val="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雷诺数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Re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6176"/>
        <c:crosses val="autoZero"/>
        <c:crossBetween val="midCat"/>
      </c:valAx>
      <c:valAx>
        <c:axId val="573446176"/>
        <c:scaling>
          <c:orientation val="minMax"/>
          <c:max val="605"/>
          <c:min val="5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文德利流量计常数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C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文德利流量计系数</a:t>
            </a:r>
            <a:r>
              <a:rPr lang="en-US" alt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μ</a:t>
            </a: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与</a:t>
            </a:r>
            <a:r>
              <a:rPr lang="en-US" alt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Re</a:t>
            </a:r>
            <a:r>
              <a:rPr lang="zh-CN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的关系曲线</a:t>
            </a:r>
          </a:p>
        </c:rich>
      </c:tx>
      <c:layout>
        <c:manualLayout>
          <c:xMode val="edge"/>
          <c:yMode val="edge"/>
          <c:x val="0.25188226450008672"/>
          <c:y val="2.812637428126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实验五数据!$W$3:$W$10</c:f>
              <c:numCache>
                <c:formatCode>0.00</c:formatCode>
                <c:ptCount val="8"/>
                <c:pt idx="0">
                  <c:v>163914.60863548401</c:v>
                </c:pt>
                <c:pt idx="1">
                  <c:v>186781.01671581899</c:v>
                </c:pt>
                <c:pt idx="2">
                  <c:v>209819.73659881999</c:v>
                </c:pt>
                <c:pt idx="3">
                  <c:v>232743.687778497</c:v>
                </c:pt>
                <c:pt idx="4">
                  <c:v>257199.448245279</c:v>
                </c:pt>
                <c:pt idx="5">
                  <c:v>279098.02285481599</c:v>
                </c:pt>
                <c:pt idx="6">
                  <c:v>301785.19882607</c:v>
                </c:pt>
                <c:pt idx="7">
                  <c:v>325334.29611796897</c:v>
                </c:pt>
              </c:numCache>
            </c:numRef>
          </c:xVal>
          <c:yVal>
            <c:numRef>
              <c:f>实验五数据!$Y$3:$Y$10</c:f>
              <c:numCache>
                <c:formatCode>0.0000</c:formatCode>
                <c:ptCount val="8"/>
                <c:pt idx="0">
                  <c:v>0.86079078896010697</c:v>
                </c:pt>
                <c:pt idx="1">
                  <c:v>0.86466747890475304</c:v>
                </c:pt>
                <c:pt idx="2">
                  <c:v>0.86275129011502805</c:v>
                </c:pt>
                <c:pt idx="3">
                  <c:v>0.86103397805121396</c:v>
                </c:pt>
                <c:pt idx="4">
                  <c:v>0.86513379374468702</c:v>
                </c:pt>
                <c:pt idx="5">
                  <c:v>0.86267492285366298</c:v>
                </c:pt>
                <c:pt idx="6">
                  <c:v>0.86397771871235196</c:v>
                </c:pt>
                <c:pt idx="7">
                  <c:v>0.86407658294798295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E-46B9-BA2C-9DA6C8BE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47488"/>
        <c:axId val="573446176"/>
      </c:scatterChart>
      <c:valAx>
        <c:axId val="573447488"/>
        <c:scaling>
          <c:orientation val="minMax"/>
          <c:min val="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en-US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雷诺数</a:t>
                </a:r>
                <a:r>
                  <a:rPr lang="en-US" altLang="zh-CN" sz="1200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Re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6176"/>
        <c:crosses val="autoZero"/>
        <c:crossBetween val="midCat"/>
      </c:valAx>
      <c:valAx>
        <c:axId val="573446176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文德利流量计系数</a:t>
                </a: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endParaRPr lang="zh-CN" altLang="en-US" sz="1200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华文中宋" panose="02010600040101010101" pitchFamily="2" charset="-122"/>
                  <a:ea typeface="华文中宋" panose="02010600040101010101" pitchFamily="2" charset="-122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4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实验六数据!$C$3:$C$34</c:f>
              <c:numCache>
                <c:formatCode>0.0000</c:formatCode>
                <c:ptCount val="32"/>
                <c:pt idx="0">
                  <c:v>0</c:v>
                </c:pt>
                <c:pt idx="1">
                  <c:v>0.02</c:v>
                </c:pt>
                <c:pt idx="2">
                  <c:v>5.2999999999999999E-2</c:v>
                </c:pt>
                <c:pt idx="3">
                  <c:v>0.15329999999999999</c:v>
                </c:pt>
                <c:pt idx="4">
                  <c:v>0.20669999999999999</c:v>
                </c:pt>
                <c:pt idx="5">
                  <c:v>0.25330000000000003</c:v>
                </c:pt>
                <c:pt idx="6">
                  <c:v>0.3</c:v>
                </c:pt>
                <c:pt idx="7">
                  <c:v>0.33329999999999999</c:v>
                </c:pt>
                <c:pt idx="8">
                  <c:v>0.4</c:v>
                </c:pt>
                <c:pt idx="9">
                  <c:v>0.4667</c:v>
                </c:pt>
                <c:pt idx="10">
                  <c:v>0.5333</c:v>
                </c:pt>
                <c:pt idx="11">
                  <c:v>0.6</c:v>
                </c:pt>
                <c:pt idx="12">
                  <c:v>0.66669999999999996</c:v>
                </c:pt>
                <c:pt idx="13">
                  <c:v>0.73329999999999995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3.3300000000000003E-2</c:v>
                </c:pt>
                <c:pt idx="18">
                  <c:v>6.7000000000000004E-2</c:v>
                </c:pt>
                <c:pt idx="19">
                  <c:v>0.12</c:v>
                </c:pt>
                <c:pt idx="20">
                  <c:v>0.18</c:v>
                </c:pt>
                <c:pt idx="21">
                  <c:v>0.23330000000000001</c:v>
                </c:pt>
                <c:pt idx="22">
                  <c:v>0.3</c:v>
                </c:pt>
                <c:pt idx="23">
                  <c:v>0.36670000000000003</c:v>
                </c:pt>
                <c:pt idx="24">
                  <c:v>0.43330000000000002</c:v>
                </c:pt>
                <c:pt idx="25">
                  <c:v>0.5</c:v>
                </c:pt>
                <c:pt idx="26">
                  <c:v>0.56669999999999998</c:v>
                </c:pt>
                <c:pt idx="27">
                  <c:v>0.63329999999999997</c:v>
                </c:pt>
                <c:pt idx="28">
                  <c:v>0.7</c:v>
                </c:pt>
                <c:pt idx="29">
                  <c:v>0.76670000000000005</c:v>
                </c:pt>
                <c:pt idx="30">
                  <c:v>0.83330000000000004</c:v>
                </c:pt>
                <c:pt idx="31">
                  <c:v>0.9</c:v>
                </c:pt>
              </c:numCache>
            </c:numRef>
          </c:xVal>
          <c:yVal>
            <c:numRef>
              <c:f>实验六数据!$K$3:$K$34</c:f>
              <c:numCache>
                <c:formatCode>General</c:formatCode>
                <c:ptCount val="32"/>
                <c:pt idx="0">
                  <c:v>0.21667950693374421</c:v>
                </c:pt>
                <c:pt idx="1">
                  <c:v>-3.2020416024653313</c:v>
                </c:pt>
                <c:pt idx="2">
                  <c:v>-2.7927580893682586</c:v>
                </c:pt>
                <c:pt idx="3">
                  <c:v>-1.4686055469953774</c:v>
                </c:pt>
                <c:pt idx="4">
                  <c:v>-1.2519260400616332</c:v>
                </c:pt>
                <c:pt idx="5">
                  <c:v>-1.1074730354391371</c:v>
                </c:pt>
                <c:pt idx="6">
                  <c:v>-0.98709553158705698</c:v>
                </c:pt>
                <c:pt idx="7">
                  <c:v>-0.84264252696456088</c:v>
                </c:pt>
                <c:pt idx="8">
                  <c:v>-0.67411402157164868</c:v>
                </c:pt>
                <c:pt idx="9">
                  <c:v>-0.50558551617873648</c:v>
                </c:pt>
                <c:pt idx="10">
                  <c:v>-0.36113251155624038</c:v>
                </c:pt>
                <c:pt idx="11">
                  <c:v>-0.28890600924499227</c:v>
                </c:pt>
                <c:pt idx="12">
                  <c:v>-0.21667950693374421</c:v>
                </c:pt>
                <c:pt idx="13">
                  <c:v>-2.4075500770416022E-2</c:v>
                </c:pt>
                <c:pt idx="14">
                  <c:v>0.28890600924499227</c:v>
                </c:pt>
                <c:pt idx="15">
                  <c:v>7.2226502311248067E-2</c:v>
                </c:pt>
                <c:pt idx="16">
                  <c:v>0.14445300462249613</c:v>
                </c:pt>
                <c:pt idx="17">
                  <c:v>0.12037750385208013</c:v>
                </c:pt>
                <c:pt idx="18">
                  <c:v>9.6302003081664089E-2</c:v>
                </c:pt>
                <c:pt idx="19">
                  <c:v>0.16852850539291217</c:v>
                </c:pt>
                <c:pt idx="20">
                  <c:v>0.28890600924499227</c:v>
                </c:pt>
                <c:pt idx="21">
                  <c:v>0.14445300462249613</c:v>
                </c:pt>
                <c:pt idx="22">
                  <c:v>0.24075500770416025</c:v>
                </c:pt>
                <c:pt idx="23">
                  <c:v>0.28890600924499227</c:v>
                </c:pt>
                <c:pt idx="24">
                  <c:v>0.12037750385208013</c:v>
                </c:pt>
                <c:pt idx="25">
                  <c:v>0.14445300462249613</c:v>
                </c:pt>
                <c:pt idx="26">
                  <c:v>9.6302003081664089E-2</c:v>
                </c:pt>
                <c:pt idx="27">
                  <c:v>0.26483050847457629</c:v>
                </c:pt>
                <c:pt idx="28">
                  <c:v>0.4815100154083205</c:v>
                </c:pt>
                <c:pt idx="29">
                  <c:v>0.60188751926040063</c:v>
                </c:pt>
                <c:pt idx="30">
                  <c:v>0.77041602465331271</c:v>
                </c:pt>
                <c:pt idx="31">
                  <c:v>0.963020030816641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38B-BC81-A383D1C2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72976"/>
        <c:axId val="595073296"/>
      </c:scatterChart>
      <c:valAx>
        <c:axId val="595072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73296"/>
        <c:crosses val="autoZero"/>
        <c:crossBetween val="midCat"/>
      </c:valAx>
      <c:valAx>
        <c:axId val="595073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'实验六数据 (2)'!$D$3:$D$34</c:f>
              <c:numCache>
                <c:formatCode>0.0000</c:formatCode>
                <c:ptCount val="32"/>
                <c:pt idx="0">
                  <c:v>0</c:v>
                </c:pt>
                <c:pt idx="1">
                  <c:v>0.02</c:v>
                </c:pt>
                <c:pt idx="2">
                  <c:v>5.2999999999999999E-2</c:v>
                </c:pt>
                <c:pt idx="3">
                  <c:v>0.15329999999999999</c:v>
                </c:pt>
                <c:pt idx="4">
                  <c:v>0.20669999999999999</c:v>
                </c:pt>
                <c:pt idx="5">
                  <c:v>0.25330000000000003</c:v>
                </c:pt>
                <c:pt idx="6">
                  <c:v>0.3</c:v>
                </c:pt>
                <c:pt idx="7">
                  <c:v>0.33329999999999999</c:v>
                </c:pt>
                <c:pt idx="8">
                  <c:v>0.4</c:v>
                </c:pt>
                <c:pt idx="9">
                  <c:v>0.4667</c:v>
                </c:pt>
                <c:pt idx="10">
                  <c:v>0.5333</c:v>
                </c:pt>
                <c:pt idx="11">
                  <c:v>0.6</c:v>
                </c:pt>
                <c:pt idx="12">
                  <c:v>0.66669999999999996</c:v>
                </c:pt>
                <c:pt idx="13">
                  <c:v>0.73329999999999995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0.9</c:v>
                </c:pt>
                <c:pt idx="18">
                  <c:v>0.83330000000000004</c:v>
                </c:pt>
                <c:pt idx="19">
                  <c:v>0.76670000000000005</c:v>
                </c:pt>
                <c:pt idx="20">
                  <c:v>0.7</c:v>
                </c:pt>
                <c:pt idx="21">
                  <c:v>0.63329999999999997</c:v>
                </c:pt>
                <c:pt idx="22">
                  <c:v>0.56669999999999998</c:v>
                </c:pt>
                <c:pt idx="23">
                  <c:v>0.5</c:v>
                </c:pt>
                <c:pt idx="24">
                  <c:v>0.43330000000000002</c:v>
                </c:pt>
                <c:pt idx="25">
                  <c:v>0.36670000000000003</c:v>
                </c:pt>
                <c:pt idx="26">
                  <c:v>0.3</c:v>
                </c:pt>
                <c:pt idx="27">
                  <c:v>0.23330000000000001</c:v>
                </c:pt>
                <c:pt idx="28">
                  <c:v>0.18</c:v>
                </c:pt>
                <c:pt idx="29">
                  <c:v>0.12</c:v>
                </c:pt>
                <c:pt idx="30">
                  <c:v>6.7000000000000004E-2</c:v>
                </c:pt>
                <c:pt idx="31">
                  <c:v>3.3300000000000003E-2</c:v>
                </c:pt>
              </c:numCache>
            </c:numRef>
          </c:xVal>
          <c:yVal>
            <c:numRef>
              <c:f>'实验六数据 (2)'!$L$3:$L$34</c:f>
              <c:numCache>
                <c:formatCode>0.0000</c:formatCode>
                <c:ptCount val="32"/>
                <c:pt idx="0">
                  <c:v>0.21667950693374421</c:v>
                </c:pt>
                <c:pt idx="1">
                  <c:v>-3.2020416024653313</c:v>
                </c:pt>
                <c:pt idx="2">
                  <c:v>-2.7927580893682586</c:v>
                </c:pt>
                <c:pt idx="3">
                  <c:v>-1.4686055469953774</c:v>
                </c:pt>
                <c:pt idx="4">
                  <c:v>-1.2519260400616332</c:v>
                </c:pt>
                <c:pt idx="5">
                  <c:v>-1.1074730354391371</c:v>
                </c:pt>
                <c:pt idx="6">
                  <c:v>-0.98709553158705698</c:v>
                </c:pt>
                <c:pt idx="7">
                  <c:v>-0.84264252696456088</c:v>
                </c:pt>
                <c:pt idx="8">
                  <c:v>-0.67411402157164868</c:v>
                </c:pt>
                <c:pt idx="9">
                  <c:v>-0.50558551617873648</c:v>
                </c:pt>
                <c:pt idx="10">
                  <c:v>-0.36113251155624038</c:v>
                </c:pt>
                <c:pt idx="11">
                  <c:v>-0.28890600924499227</c:v>
                </c:pt>
                <c:pt idx="12">
                  <c:v>-0.21667950693374421</c:v>
                </c:pt>
                <c:pt idx="13">
                  <c:v>-2.4075500770416022E-2</c:v>
                </c:pt>
                <c:pt idx="14">
                  <c:v>0.28890600924499227</c:v>
                </c:pt>
                <c:pt idx="15">
                  <c:v>7.2226502311248067E-2</c:v>
                </c:pt>
                <c:pt idx="16">
                  <c:v>0.14445300462249613</c:v>
                </c:pt>
                <c:pt idx="17">
                  <c:v>0.12037750385208013</c:v>
                </c:pt>
                <c:pt idx="18">
                  <c:v>9.6302003081664089E-2</c:v>
                </c:pt>
                <c:pt idx="19">
                  <c:v>0.16852850539291217</c:v>
                </c:pt>
                <c:pt idx="20">
                  <c:v>0.28890600924499227</c:v>
                </c:pt>
                <c:pt idx="21">
                  <c:v>0.14445300462249613</c:v>
                </c:pt>
                <c:pt idx="22">
                  <c:v>0.24075500770416025</c:v>
                </c:pt>
                <c:pt idx="23">
                  <c:v>0.28890600924499227</c:v>
                </c:pt>
                <c:pt idx="24">
                  <c:v>0.12037750385208013</c:v>
                </c:pt>
                <c:pt idx="25">
                  <c:v>0.14445300462249613</c:v>
                </c:pt>
                <c:pt idx="26">
                  <c:v>9.6302003081664089E-2</c:v>
                </c:pt>
                <c:pt idx="27">
                  <c:v>0.26483050847457629</c:v>
                </c:pt>
                <c:pt idx="28">
                  <c:v>0.4815100154083205</c:v>
                </c:pt>
                <c:pt idx="29">
                  <c:v>0.60188751926040063</c:v>
                </c:pt>
                <c:pt idx="30">
                  <c:v>0.77041602465331271</c:v>
                </c:pt>
                <c:pt idx="31">
                  <c:v>0.963020030816641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E-4643-B65C-C2EE32FD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76496"/>
        <c:axId val="595080336"/>
      </c:scatterChart>
      <c:valAx>
        <c:axId val="595076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80336"/>
        <c:crosses val="autoZero"/>
        <c:crossBetween val="midCat"/>
      </c:valAx>
      <c:valAx>
        <c:axId val="595080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升力系数</a:t>
            </a:r>
            <a:r>
              <a:rPr lang="en-AU" altLang="zh-CN" sz="1600" b="1"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Cy</a:t>
            </a:r>
            <a:r>
              <a:rPr lang="zh-CN" altLang="en-US" sz="1600" b="1"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与迎角</a:t>
            </a:r>
            <a:r>
              <a:rPr lang="en-US" altLang="zh-CN" sz="1600" b="1"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α</a:t>
            </a:r>
            <a:r>
              <a:rPr lang="zh-CN" altLang="en-US" sz="1600" b="1">
                <a:latin typeface="华文中宋" panose="02010600040101010101" pitchFamily="2" charset="-122"/>
                <a:ea typeface="华文中宋" panose="02010600040101010101" pitchFamily="2" charset="-122"/>
                <a:cs typeface="Times New Roman" panose="02020603050405020304" pitchFamily="18" charset="0"/>
              </a:rPr>
              <a:t>的关系曲线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36311989298724"/>
                  <c:y val="-7.0136669455839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</a:t>
                    </a:r>
                    <a:r>
                      <a:rPr lang="zh-CN" alt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zh-CN" alt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0.0513</a:t>
                    </a: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α</a:t>
                    </a:r>
                    <a:r>
                      <a:rPr lang="zh-CN" alt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+ 0.0552</a:t>
                    </a:r>
                    <a:endParaRPr lang="zh-CN" alt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实验七数据!$B$2:$B$10</c:f>
              <c:numCache>
                <c:formatCode>General</c:formatCode>
                <c:ptCount val="9"/>
                <c:pt idx="0">
                  <c:v>-8</c:v>
                </c:pt>
                <c:pt idx="1">
                  <c:v>-4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实验七数据!$G$2:$G$10</c:f>
              <c:numCache>
                <c:formatCode>0.00</c:formatCode>
                <c:ptCount val="9"/>
                <c:pt idx="0">
                  <c:v>-0.436751</c:v>
                </c:pt>
                <c:pt idx="1">
                  <c:v>-0.179479</c:v>
                </c:pt>
                <c:pt idx="2">
                  <c:v>7.2793999999999998E-2</c:v>
                </c:pt>
                <c:pt idx="3">
                  <c:v>0.31905299999999998</c:v>
                </c:pt>
                <c:pt idx="4">
                  <c:v>0.53390800000000005</c:v>
                </c:pt>
                <c:pt idx="5">
                  <c:v>0.70796700000000001</c:v>
                </c:pt>
                <c:pt idx="6">
                  <c:v>0.93252599999999997</c:v>
                </c:pt>
                <c:pt idx="7">
                  <c:v>1.045339</c:v>
                </c:pt>
                <c:pt idx="8">
                  <c:v>1.1960500000000001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C-43B8-A8BF-282352BD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74544"/>
        <c:axId val="748173888"/>
      </c:scatterChart>
      <c:valAx>
        <c:axId val="748174544"/>
        <c:scaling>
          <c:orientation val="minMax"/>
          <c:max val="28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迎角</a:t>
                </a:r>
                <a:r>
                  <a:rPr lang="en-US" altLang="zh-CN" sz="1200" b="1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α</a:t>
                </a:r>
                <a:endParaRPr lang="zh-CN" altLang="en-US" sz="1200" b="1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173888"/>
        <c:crosses val="autoZero"/>
        <c:crossBetween val="midCat"/>
      </c:valAx>
      <c:valAx>
        <c:axId val="748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升力系数</a:t>
                </a:r>
                <a:r>
                  <a:rPr lang="en-US" altLang="zh-CN" sz="1200" b="1" i="1"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Cy</a:t>
                </a:r>
                <a:endParaRPr lang="zh-CN" altLang="en-US" sz="1200" b="1" i="1"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1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升力系数</a:t>
            </a:r>
            <a:r>
              <a:rPr lang="en-US" altLang="zh-CN" sz="1600" b="0" i="0" baseline="0">
                <a:effectLst/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Cy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与</a:t>
            </a:r>
            <a:r>
              <a:rPr lang="zh-CN" altLang="en-US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阻力系数</a:t>
            </a:r>
            <a:r>
              <a:rPr lang="en-AU" altLang="zh-CN" sz="1600" b="0" i="0" baseline="0">
                <a:effectLst/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rPr>
              <a:t>Cx</a:t>
            </a:r>
            <a:r>
              <a:rPr lang="zh-CN" altLang="zh-CN" sz="1600" b="0" i="0" baseline="0">
                <a:effectLst/>
                <a:latin typeface="华文中宋" panose="02010600040101010101" pitchFamily="2" charset="-122"/>
                <a:ea typeface="华文中宋" panose="02010600040101010101" pitchFamily="2" charset="-122"/>
              </a:rPr>
              <a:t>的关系曲线</a:t>
            </a:r>
            <a:endParaRPr lang="zh-CN" altLang="zh-CN" sz="1600" i="0">
              <a:effectLst/>
              <a:latin typeface="华文中宋" panose="02010600040101010101" pitchFamily="2" charset="-122"/>
              <a:ea typeface="华文中宋" panose="02010600040101010101" pitchFamily="2" charset="-122"/>
            </a:endParaRPr>
          </a:p>
        </c:rich>
      </c:tx>
      <c:layout>
        <c:manualLayout>
          <c:xMode val="edge"/>
          <c:yMode val="edge"/>
          <c:x val="0.21712603390243265"/>
          <c:y val="3.5140685038256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实验七数据!$C$37:$C$45</c:f>
              <c:numCache>
                <c:formatCode>0.00</c:formatCode>
                <c:ptCount val="9"/>
                <c:pt idx="0">
                  <c:v>-8.4147E-2</c:v>
                </c:pt>
                <c:pt idx="1">
                  <c:v>-3.7884000000000001E-2</c:v>
                </c:pt>
                <c:pt idx="2">
                  <c:v>3.7560999999999997E-2</c:v>
                </c:pt>
                <c:pt idx="3">
                  <c:v>0.15281600000000001</c:v>
                </c:pt>
                <c:pt idx="4">
                  <c:v>0.29360199999999997</c:v>
                </c:pt>
                <c:pt idx="5">
                  <c:v>0.43450100000000003</c:v>
                </c:pt>
                <c:pt idx="6">
                  <c:v>0.62418200000000001</c:v>
                </c:pt>
                <c:pt idx="7">
                  <c:v>0.77387799999999995</c:v>
                </c:pt>
                <c:pt idx="8">
                  <c:v>0.94978899999999999</c:v>
                </c:pt>
              </c:numCache>
            </c:numRef>
          </c:xVal>
          <c:yVal>
            <c:numRef>
              <c:f>实验七数据!$D$37:$D$45</c:f>
              <c:numCache>
                <c:formatCode>0.00</c:formatCode>
                <c:ptCount val="9"/>
                <c:pt idx="0">
                  <c:v>-0.436751</c:v>
                </c:pt>
                <c:pt idx="1">
                  <c:v>-0.179479</c:v>
                </c:pt>
                <c:pt idx="2">
                  <c:v>7.2793999999999998E-2</c:v>
                </c:pt>
                <c:pt idx="3">
                  <c:v>0.31905299999999998</c:v>
                </c:pt>
                <c:pt idx="4">
                  <c:v>0.53390800000000005</c:v>
                </c:pt>
                <c:pt idx="5">
                  <c:v>0.70796700000000001</c:v>
                </c:pt>
                <c:pt idx="6">
                  <c:v>0.93252599999999997</c:v>
                </c:pt>
                <c:pt idx="7">
                  <c:v>1.045339</c:v>
                </c:pt>
                <c:pt idx="8">
                  <c:v>1.1960500000000001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41E3-A0E9-0CD1358D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67296"/>
        <c:axId val="455266968"/>
      </c:scatterChart>
      <c:valAx>
        <c:axId val="455267296"/>
        <c:scaling>
          <c:orientation val="minMax"/>
          <c:max val="1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0" i="0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阻力</a:t>
                </a:r>
                <a:r>
                  <a:rPr lang="zh-CN" altLang="zh-CN" sz="1200" b="0" i="0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系数</a:t>
                </a:r>
                <a:r>
                  <a:rPr lang="en-US" altLang="zh-CN" sz="1200" b="0" i="1" baseline="0">
                    <a:effectLst/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rPr>
                  <a:t>Cx</a:t>
                </a:r>
                <a:endParaRPr lang="zh-CN" altLang="zh-CN" sz="700">
                  <a:effectLst/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5266968"/>
        <c:crosses val="autoZero"/>
        <c:crossBetween val="midCat"/>
      </c:valAx>
      <c:valAx>
        <c:axId val="4552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升力系数</a:t>
                </a:r>
                <a:r>
                  <a:rPr lang="en-AU" altLang="zh-CN" sz="120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5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0</xdr:rowOff>
    </xdr:from>
    <xdr:to>
      <xdr:col>21</xdr:col>
      <xdr:colOff>702680</xdr:colOff>
      <xdr:row>31</xdr:row>
      <xdr:rowOff>83475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98C0E2-F990-447F-8174-98B075532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128953</xdr:colOff>
      <xdr:row>11</xdr:row>
      <xdr:rowOff>134817</xdr:rowOff>
    </xdr:from>
    <xdr:to>
      <xdr:col>24</xdr:col>
      <xdr:colOff>746584</xdr:colOff>
      <xdr:row>32</xdr:row>
      <xdr:rowOff>42048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EB620C-FE93-457A-B8AD-9DF639E7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480646</xdr:colOff>
      <xdr:row>11</xdr:row>
      <xdr:rowOff>134815</xdr:rowOff>
    </xdr:from>
    <xdr:to>
      <xdr:col>34</xdr:col>
      <xdr:colOff>553153</xdr:colOff>
      <xdr:row>32</xdr:row>
      <xdr:rowOff>42046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636A63-72F1-4F7D-B12B-24EF5F0A4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5863</xdr:colOff>
      <xdr:row>11</xdr:row>
      <xdr:rowOff>175845</xdr:rowOff>
    </xdr:from>
    <xdr:to>
      <xdr:col>19</xdr:col>
      <xdr:colOff>528007</xdr:colOff>
      <xdr:row>32</xdr:row>
      <xdr:rowOff>132711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BB5EA8-6249-4FDC-A68B-D67EE476F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27</xdr:col>
      <xdr:colOff>387329</xdr:colOff>
      <xdr:row>32</xdr:row>
      <xdr:rowOff>132712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36095F-D729-46FE-AAC3-D4EAD3552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316705</xdr:colOff>
      <xdr:row>8</xdr:row>
      <xdr:rowOff>104773</xdr:rowOff>
    </xdr:from>
    <xdr:to>
      <xdr:col>21</xdr:col>
      <xdr:colOff>380207</xdr:colOff>
      <xdr:row>28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BFF41C-9708-4425-B4C8-E71CD227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159543</xdr:colOff>
      <xdr:row>11</xdr:row>
      <xdr:rowOff>71436</xdr:rowOff>
    </xdr:from>
    <xdr:to>
      <xdr:col>19</xdr:col>
      <xdr:colOff>197643</xdr:colOff>
      <xdr:row>25</xdr:row>
      <xdr:rowOff>80961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7236D1-AF3B-4B5F-9D67-A76C2BD2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34661</xdr:colOff>
      <xdr:row>12</xdr:row>
      <xdr:rowOff>26249</xdr:rowOff>
    </xdr:from>
    <xdr:to>
      <xdr:col>7</xdr:col>
      <xdr:colOff>647743</xdr:colOff>
      <xdr:row>33</xdr:row>
      <xdr:rowOff>8405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792D3E-AF75-4C50-B8DC-C1546862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6627</xdr:colOff>
      <xdr:row>12</xdr:row>
      <xdr:rowOff>0</xdr:rowOff>
    </xdr:from>
    <xdr:to>
      <xdr:col>13</xdr:col>
      <xdr:colOff>871461</xdr:colOff>
      <xdr:row>32</xdr:row>
      <xdr:rowOff>154434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D783F8-4E08-415D-8812-51E0CD51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865094</xdr:colOff>
      <xdr:row>34</xdr:row>
      <xdr:rowOff>98611</xdr:rowOff>
    </xdr:from>
    <xdr:to>
      <xdr:col>13</xdr:col>
      <xdr:colOff>872435</xdr:colOff>
      <xdr:row>53</xdr:row>
      <xdr:rowOff>112729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3DBF63-748A-4000-AE31-034916791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331305</xdr:colOff>
      <xdr:row>48</xdr:row>
      <xdr:rowOff>33131</xdr:rowOff>
    </xdr:from>
    <xdr:to>
      <xdr:col>6</xdr:col>
      <xdr:colOff>861392</xdr:colOff>
      <xdr:row>64</xdr:row>
      <xdr:rowOff>19879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4B6040-6BFC-4CFC-88E3-75708292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427891</xdr:colOff>
      <xdr:row>13</xdr:row>
      <xdr:rowOff>5862</xdr:rowOff>
    </xdr:from>
    <xdr:to>
      <xdr:col>4</xdr:col>
      <xdr:colOff>465229</xdr:colOff>
      <xdr:row>33</xdr:row>
      <xdr:rowOff>88939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B0E4B6-34BA-48E4-A1A5-6C71536A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14</xdr:col>
      <xdr:colOff>43200</xdr:colOff>
      <xdr:row>33</xdr:row>
      <xdr:rowOff>83077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783381-9D12-4AB6-9A41-371B7FB9A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zoomScaleNormal="100" workbookViewId="0">
      <selection activeCell="H14" sqref="H14"/>
    </sheetView>
  </sheetViews>
  <sheetFormatPr defaultColWidth="8.88671875" defaultRowHeight="15.6"/>
  <cols>
    <col min="1" max="1" width="8.88671875" style="1"/>
    <col min="2" max="2" width="14.109375" style="1" bestFit="1" customWidth="1"/>
    <col min="3" max="3" width="8.88671875" style="1"/>
    <col min="4" max="4" width="18" style="1" bestFit="1" customWidth="1"/>
    <col min="5" max="14" width="8.88671875" style="1"/>
    <col min="15" max="15" width="17.33203125" style="1" bestFit="1" customWidth="1"/>
    <col min="16" max="16" width="13.5546875" style="1" bestFit="1" customWidth="1"/>
    <col min="17" max="17" width="14.21875" style="1" bestFit="1" customWidth="1"/>
    <col min="18" max="18" width="13.5546875" style="1" bestFit="1" customWidth="1"/>
    <col min="19" max="23" width="14.21875" style="1" bestFit="1" customWidth="1"/>
    <col min="24" max="24" width="8.77734375" style="1" bestFit="1" customWidth="1"/>
    <col min="25" max="25" width="10.44140625" style="1" bestFit="1" customWidth="1"/>
    <col min="26" max="16384" width="8.88671875" style="1"/>
  </cols>
  <sheetData>
    <row r="1" spans="1:25">
      <c r="A1" s="30" t="s">
        <v>5</v>
      </c>
      <c r="B1" s="30" t="s">
        <v>10</v>
      </c>
      <c r="C1" s="31" t="s">
        <v>6</v>
      </c>
      <c r="D1" s="30" t="s">
        <v>7</v>
      </c>
      <c r="E1" s="30" t="s">
        <v>8</v>
      </c>
      <c r="F1" s="30"/>
      <c r="G1" s="30"/>
      <c r="H1" s="30"/>
      <c r="I1" s="30"/>
      <c r="J1" s="30" t="s">
        <v>9</v>
      </c>
      <c r="K1" s="30"/>
      <c r="L1" s="30"/>
      <c r="M1" s="30"/>
      <c r="N1" s="30"/>
      <c r="O1" s="29" t="s">
        <v>41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29" t="s">
        <v>16</v>
      </c>
      <c r="V1" s="29" t="s">
        <v>17</v>
      </c>
      <c r="W1" s="29" t="s">
        <v>18</v>
      </c>
      <c r="X1" s="29" t="s">
        <v>19</v>
      </c>
      <c r="Y1" s="29" t="s">
        <v>20</v>
      </c>
    </row>
    <row r="2" spans="1:25">
      <c r="A2" s="30"/>
      <c r="B2" s="30"/>
      <c r="C2" s="30"/>
      <c r="D2" s="30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>
      <c r="A3" s="2">
        <v>1</v>
      </c>
      <c r="B3" s="2">
        <v>900</v>
      </c>
      <c r="C3" s="2">
        <v>16.89</v>
      </c>
      <c r="D3" s="2">
        <v>998.7</v>
      </c>
      <c r="E3" s="2">
        <v>22.16</v>
      </c>
      <c r="F3" s="2">
        <v>22.17</v>
      </c>
      <c r="G3" s="2">
        <v>22.15</v>
      </c>
      <c r="H3" s="2">
        <v>22.16</v>
      </c>
      <c r="I3" s="2">
        <v>22.15</v>
      </c>
      <c r="J3" s="2">
        <v>17.87</v>
      </c>
      <c r="K3" s="2">
        <v>17.97</v>
      </c>
      <c r="L3" s="2">
        <v>17.989999999999998</v>
      </c>
      <c r="M3" s="2">
        <v>17.88</v>
      </c>
      <c r="N3" s="2">
        <v>17.95</v>
      </c>
      <c r="O3" s="2">
        <v>1.0905271496928199E-2</v>
      </c>
      <c r="P3" s="6">
        <v>22138</v>
      </c>
      <c r="Q3" s="5">
        <v>226.192008795107</v>
      </c>
      <c r="R3" s="6">
        <v>17902</v>
      </c>
      <c r="S3" s="5">
        <v>182.911254017978</v>
      </c>
      <c r="T3" s="5">
        <v>9225.3105997488201</v>
      </c>
      <c r="U3" s="5">
        <v>469.84121072258603</v>
      </c>
      <c r="V3" s="5">
        <v>215419.30930143801</v>
      </c>
      <c r="W3" s="4">
        <v>1.6735930702439599E-2</v>
      </c>
      <c r="X3" s="4">
        <v>5.3332846290790199</v>
      </c>
      <c r="Y3" s="4">
        <v>1.6735930702439601</v>
      </c>
    </row>
    <row r="4" spans="1:25">
      <c r="A4" s="2">
        <v>2</v>
      </c>
      <c r="B4" s="2">
        <v>950</v>
      </c>
      <c r="C4" s="2">
        <v>16.91</v>
      </c>
      <c r="D4" s="2">
        <v>998.7</v>
      </c>
      <c r="E4" s="2">
        <v>24.5</v>
      </c>
      <c r="F4" s="2">
        <v>24.51</v>
      </c>
      <c r="G4" s="2">
        <v>24.48</v>
      </c>
      <c r="H4" s="2">
        <v>24.5</v>
      </c>
      <c r="I4" s="2">
        <v>24.56</v>
      </c>
      <c r="J4" s="2">
        <v>19.95</v>
      </c>
      <c r="K4" s="2">
        <v>19.899999999999999</v>
      </c>
      <c r="L4" s="2">
        <v>19.91</v>
      </c>
      <c r="M4" s="2">
        <v>19.899999999999999</v>
      </c>
      <c r="N4" s="2">
        <v>19.940000000000001</v>
      </c>
      <c r="O4" s="2">
        <v>1.08997730164583E-2</v>
      </c>
      <c r="P4" s="6">
        <v>24490</v>
      </c>
      <c r="Q4" s="5">
        <v>250.22324940790401</v>
      </c>
      <c r="R4" s="6">
        <v>19890</v>
      </c>
      <c r="S4" s="5">
        <v>203.22337405974699</v>
      </c>
      <c r="T4" s="5">
        <v>9724.0596030900797</v>
      </c>
      <c r="U4" s="5">
        <v>495.24228888063999</v>
      </c>
      <c r="V4" s="5">
        <v>227180.09271057401</v>
      </c>
      <c r="W4" s="4">
        <v>1.6663531262773201E-2</v>
      </c>
      <c r="X4" s="4">
        <v>5.3563702724406799</v>
      </c>
      <c r="Y4" s="4">
        <v>1.6663531262773199</v>
      </c>
    </row>
    <row r="5" spans="1:25">
      <c r="A5" s="2">
        <v>3</v>
      </c>
      <c r="B5" s="2">
        <v>1000</v>
      </c>
      <c r="C5" s="2">
        <v>16.98</v>
      </c>
      <c r="D5" s="2">
        <v>998.7</v>
      </c>
      <c r="E5" s="2">
        <v>27.25</v>
      </c>
      <c r="F5" s="2">
        <v>27.26</v>
      </c>
      <c r="G5" s="2">
        <v>27.33</v>
      </c>
      <c r="H5" s="2">
        <v>27.28</v>
      </c>
      <c r="I5" s="2">
        <v>27.31</v>
      </c>
      <c r="J5" s="2">
        <v>22.16</v>
      </c>
      <c r="K5" s="2">
        <v>22.21</v>
      </c>
      <c r="L5" s="2">
        <v>22.18</v>
      </c>
      <c r="M5" s="2">
        <v>22.1</v>
      </c>
      <c r="N5" s="2">
        <v>22.08</v>
      </c>
      <c r="O5" s="2">
        <v>1.08805626623852E-2</v>
      </c>
      <c r="P5" s="6">
        <v>27266</v>
      </c>
      <c r="Q5" s="5">
        <v>278.58665244409599</v>
      </c>
      <c r="R5" s="6">
        <v>22116</v>
      </c>
      <c r="S5" s="5">
        <v>225.967226782572</v>
      </c>
      <c r="T5" s="5">
        <v>10253.768573535501</v>
      </c>
      <c r="U5" s="5">
        <v>522.22014521552398</v>
      </c>
      <c r="V5" s="5">
        <v>239978.46500203101</v>
      </c>
      <c r="W5" s="4">
        <v>1.6685064417832001E-2</v>
      </c>
      <c r="X5" s="4">
        <v>5.38017227108491</v>
      </c>
      <c r="Y5" s="4">
        <v>1.6685064417832001</v>
      </c>
    </row>
    <row r="6" spans="1:25">
      <c r="A6" s="2">
        <v>4</v>
      </c>
      <c r="B6" s="2">
        <v>1050</v>
      </c>
      <c r="C6" s="2">
        <v>17.05</v>
      </c>
      <c r="D6" s="2">
        <v>998.6</v>
      </c>
      <c r="E6" s="2">
        <v>29.94</v>
      </c>
      <c r="F6" s="2">
        <v>30.03</v>
      </c>
      <c r="G6" s="2">
        <v>30.04</v>
      </c>
      <c r="H6" s="2">
        <v>29.97</v>
      </c>
      <c r="I6" s="2">
        <v>30</v>
      </c>
      <c r="J6" s="2">
        <v>24.27</v>
      </c>
      <c r="K6" s="2">
        <v>24.26</v>
      </c>
      <c r="L6" s="2">
        <v>24.24</v>
      </c>
      <c r="M6" s="2">
        <v>24.27</v>
      </c>
      <c r="N6" s="2">
        <v>24.29</v>
      </c>
      <c r="O6" s="2">
        <v>1.0861405549993E-2</v>
      </c>
      <c r="P6" s="6">
        <v>29976</v>
      </c>
      <c r="Q6" s="5">
        <v>306.30637995234099</v>
      </c>
      <c r="R6" s="6">
        <v>24236</v>
      </c>
      <c r="S6" s="5">
        <v>247.652836419967</v>
      </c>
      <c r="T6" s="5">
        <v>10734.5152321596</v>
      </c>
      <c r="U6" s="5">
        <v>546.70437148590395</v>
      </c>
      <c r="V6" s="5">
        <v>251672.93909131899</v>
      </c>
      <c r="W6" s="4">
        <v>1.6738856062272701E-2</v>
      </c>
      <c r="X6" s="4">
        <v>5.4008365209312599</v>
      </c>
      <c r="Y6" s="4">
        <v>1.67388560622727</v>
      </c>
    </row>
    <row r="7" spans="1:25">
      <c r="A7" s="2">
        <v>5</v>
      </c>
      <c r="B7" s="2">
        <v>1100</v>
      </c>
      <c r="C7" s="2">
        <v>17.149999999999999</v>
      </c>
      <c r="D7" s="2">
        <v>998.6</v>
      </c>
      <c r="E7" s="2">
        <v>33.08</v>
      </c>
      <c r="F7" s="2">
        <v>33.01</v>
      </c>
      <c r="G7" s="2">
        <v>33.049999999999997</v>
      </c>
      <c r="H7" s="2">
        <v>33.03</v>
      </c>
      <c r="I7" s="2">
        <v>33.020000000000003</v>
      </c>
      <c r="J7" s="2">
        <v>26.67</v>
      </c>
      <c r="K7" s="2">
        <v>26.73</v>
      </c>
      <c r="L7" s="2">
        <v>26.72</v>
      </c>
      <c r="M7" s="2">
        <v>26.7</v>
      </c>
      <c r="N7" s="2">
        <v>26.68</v>
      </c>
      <c r="O7" s="2">
        <v>1.08341301985723E-2</v>
      </c>
      <c r="P7" s="6">
        <v>33018</v>
      </c>
      <c r="Q7" s="5">
        <v>337.39071434702498</v>
      </c>
      <c r="R7" s="6">
        <v>26670</v>
      </c>
      <c r="S7" s="5">
        <v>272.52439129066403</v>
      </c>
      <c r="T7" s="5">
        <v>11260.650322756501</v>
      </c>
      <c r="U7" s="5">
        <v>573.50021161473501</v>
      </c>
      <c r="V7" s="5">
        <v>264672.93686866999</v>
      </c>
      <c r="W7" s="4">
        <v>1.6754859336553601E-2</v>
      </c>
      <c r="X7" s="4">
        <v>5.4227095364298803</v>
      </c>
      <c r="Y7" s="4">
        <v>1.67548593365536</v>
      </c>
    </row>
    <row r="8" spans="1:25">
      <c r="A8" s="2">
        <v>6</v>
      </c>
      <c r="B8" s="2">
        <v>1150</v>
      </c>
      <c r="C8" s="2">
        <v>17.27</v>
      </c>
      <c r="D8" s="2">
        <v>998.6</v>
      </c>
      <c r="E8" s="2">
        <v>35.44</v>
      </c>
      <c r="F8" s="2">
        <v>35.49</v>
      </c>
      <c r="G8" s="2">
        <v>35.53</v>
      </c>
      <c r="H8" s="2">
        <v>35.51</v>
      </c>
      <c r="I8" s="2">
        <v>35.49</v>
      </c>
      <c r="J8" s="2">
        <v>28.76</v>
      </c>
      <c r="K8" s="2">
        <v>28.74</v>
      </c>
      <c r="L8" s="2">
        <v>28.66</v>
      </c>
      <c r="M8" s="2">
        <v>28.68</v>
      </c>
      <c r="N8" s="2">
        <v>28.7</v>
      </c>
      <c r="O8" s="2">
        <v>1.0801541815889701E-2</v>
      </c>
      <c r="P8" s="6">
        <v>35472</v>
      </c>
      <c r="Q8" s="5">
        <v>362.46663696522103</v>
      </c>
      <c r="R8" s="6">
        <v>28678</v>
      </c>
      <c r="S8" s="5">
        <v>293.04291313962</v>
      </c>
      <c r="T8" s="5">
        <v>11676.8686476723</v>
      </c>
      <c r="U8" s="5">
        <v>594.69803683578505</v>
      </c>
      <c r="V8" s="5">
        <v>275283.86547601502</v>
      </c>
      <c r="W8" s="4">
        <v>1.6739784160023599E-2</v>
      </c>
      <c r="X8" s="4">
        <v>5.43978075792411</v>
      </c>
      <c r="Y8" s="4">
        <v>1.6739784160023601</v>
      </c>
    </row>
    <row r="9" spans="1:25">
      <c r="A9" s="2">
        <v>7</v>
      </c>
      <c r="B9" s="2">
        <v>1200</v>
      </c>
      <c r="C9" s="2">
        <v>17.38</v>
      </c>
      <c r="D9" s="2">
        <v>998.5</v>
      </c>
      <c r="E9" s="2">
        <v>38.44</v>
      </c>
      <c r="F9" s="2">
        <v>38.4</v>
      </c>
      <c r="G9" s="2">
        <v>38.42</v>
      </c>
      <c r="H9" s="2">
        <v>38.44</v>
      </c>
      <c r="I9" s="2">
        <v>38.47</v>
      </c>
      <c r="J9" s="2">
        <v>31.11</v>
      </c>
      <c r="K9" s="2">
        <v>31.15</v>
      </c>
      <c r="L9" s="2">
        <v>31.19</v>
      </c>
      <c r="M9" s="2">
        <v>31.16</v>
      </c>
      <c r="N9" s="2">
        <v>31.2</v>
      </c>
      <c r="O9" s="2">
        <v>1.0771804432799501E-2</v>
      </c>
      <c r="P9" s="6">
        <v>38414</v>
      </c>
      <c r="Q9" s="5">
        <v>392.56844450349001</v>
      </c>
      <c r="R9" s="6">
        <v>31132</v>
      </c>
      <c r="S9" s="5">
        <v>318.15069543090101</v>
      </c>
      <c r="T9" s="5">
        <v>12166.823889117501</v>
      </c>
      <c r="U9" s="5">
        <v>619.65125237811606</v>
      </c>
      <c r="V9" s="5">
        <v>287626.48646466201</v>
      </c>
      <c r="W9" s="4">
        <v>1.6699195491759598E-2</v>
      </c>
      <c r="X9" s="4">
        <v>5.4588288761329604</v>
      </c>
      <c r="Y9" s="4">
        <v>1.66991954917596</v>
      </c>
    </row>
    <row r="10" spans="1:25">
      <c r="A10" s="2">
        <v>8</v>
      </c>
      <c r="B10" s="2">
        <v>1250</v>
      </c>
      <c r="C10" s="2">
        <v>17.54</v>
      </c>
      <c r="D10" s="2">
        <v>998.5</v>
      </c>
      <c r="E10" s="2">
        <v>41.25</v>
      </c>
      <c r="F10" s="2">
        <v>41.33</v>
      </c>
      <c r="G10" s="2">
        <v>41.31</v>
      </c>
      <c r="H10" s="2">
        <v>41.3</v>
      </c>
      <c r="I10" s="2">
        <v>41.23</v>
      </c>
      <c r="J10" s="2">
        <v>32.200000000000003</v>
      </c>
      <c r="K10" s="2">
        <v>32.29</v>
      </c>
      <c r="L10" s="2">
        <v>32.32</v>
      </c>
      <c r="M10" s="2">
        <v>32.33</v>
      </c>
      <c r="N10" s="2">
        <v>32.36</v>
      </c>
      <c r="O10" s="2">
        <v>1.07287794454525E-2</v>
      </c>
      <c r="P10" s="6">
        <v>41264</v>
      </c>
      <c r="Q10" s="5">
        <v>421.693765137502</v>
      </c>
      <c r="R10" s="6">
        <v>32270</v>
      </c>
      <c r="S10" s="5">
        <v>329.78038486300898</v>
      </c>
      <c r="T10" s="5">
        <v>12387.201254975</v>
      </c>
      <c r="U10" s="5">
        <v>630.87497945708799</v>
      </c>
      <c r="V10" s="5">
        <v>294010.60142236802</v>
      </c>
      <c r="W10" s="4">
        <v>1.7305549662572299E-2</v>
      </c>
      <c r="X10" s="4">
        <v>5.4683629904673499</v>
      </c>
      <c r="Y10" s="4">
        <v>1.7305549662572299</v>
      </c>
    </row>
    <row r="11" spans="1:25">
      <c r="A11" s="2">
        <v>9</v>
      </c>
      <c r="B11" s="2">
        <v>1300</v>
      </c>
      <c r="C11" s="2">
        <v>17.739999999999998</v>
      </c>
      <c r="D11" s="2">
        <v>998.5</v>
      </c>
      <c r="E11" s="2">
        <v>45.16</v>
      </c>
      <c r="F11" s="2">
        <v>45.2</v>
      </c>
      <c r="G11" s="2">
        <v>45.17</v>
      </c>
      <c r="H11" s="2">
        <v>45.17</v>
      </c>
      <c r="I11" s="2">
        <v>45.14</v>
      </c>
      <c r="J11" s="3">
        <v>30.63</v>
      </c>
      <c r="K11" s="3">
        <v>30.62</v>
      </c>
      <c r="L11" s="3">
        <v>30.58</v>
      </c>
      <c r="M11" s="3">
        <v>30.56</v>
      </c>
      <c r="N11" s="3">
        <v>30.59</v>
      </c>
      <c r="O11" s="3">
        <v>1.06753772652957E-2</v>
      </c>
      <c r="P11" s="6">
        <v>45148</v>
      </c>
      <c r="Q11" s="5">
        <v>461.38595648574898</v>
      </c>
      <c r="R11" s="6">
        <v>30566</v>
      </c>
      <c r="S11" s="5">
        <v>312.36650894709402</v>
      </c>
      <c r="T11" s="5">
        <v>12055.716185933101</v>
      </c>
      <c r="U11" s="5">
        <v>613.99258352135405</v>
      </c>
      <c r="V11" s="5">
        <v>287574.18509103602</v>
      </c>
      <c r="W11" s="4">
        <v>1.9990007000620699E-2</v>
      </c>
      <c r="X11" s="4">
        <v>5.4587498977897599</v>
      </c>
      <c r="Y11" s="4">
        <v>1.99900070006207</v>
      </c>
    </row>
    <row r="12" spans="1:25">
      <c r="A12" s="2">
        <v>10</v>
      </c>
      <c r="B12" s="2">
        <v>1350</v>
      </c>
      <c r="C12" s="2">
        <v>17.96</v>
      </c>
      <c r="D12" s="2">
        <v>998.4</v>
      </c>
      <c r="E12" s="2">
        <v>47.49</v>
      </c>
      <c r="F12" s="2">
        <v>47.43</v>
      </c>
      <c r="G12" s="2">
        <v>47.23</v>
      </c>
      <c r="H12" s="2">
        <v>47.76</v>
      </c>
      <c r="I12" s="2">
        <v>47.82</v>
      </c>
      <c r="J12" s="3">
        <v>30.84</v>
      </c>
      <c r="K12" s="3">
        <v>30.74</v>
      </c>
      <c r="L12" s="3">
        <v>30.8</v>
      </c>
      <c r="M12" s="3">
        <v>30.81</v>
      </c>
      <c r="N12" s="3">
        <v>30.92</v>
      </c>
      <c r="O12" s="3">
        <v>1.0617116220387199E-2</v>
      </c>
      <c r="P12" s="6">
        <v>47526</v>
      </c>
      <c r="Q12" s="5">
        <v>485.73636185243299</v>
      </c>
      <c r="R12" s="6">
        <v>30792</v>
      </c>
      <c r="S12" s="5">
        <v>314.707613814757</v>
      </c>
      <c r="T12" s="5">
        <v>12100.8090655953</v>
      </c>
      <c r="U12" s="5">
        <v>616.28914502422799</v>
      </c>
      <c r="V12" s="5">
        <v>290233.77545816801</v>
      </c>
      <c r="W12" s="4">
        <v>2.08884591037043E-2</v>
      </c>
      <c r="X12" s="4">
        <v>5.4627479513186801</v>
      </c>
      <c r="Y12" s="4">
        <v>2.0888459103704302</v>
      </c>
    </row>
  </sheetData>
  <mergeCells count="17">
    <mergeCell ref="B1:B2"/>
    <mergeCell ref="C1:C2"/>
    <mergeCell ref="E1:I1"/>
    <mergeCell ref="J1:N1"/>
    <mergeCell ref="A1:A2"/>
    <mergeCell ref="D1:D2"/>
    <mergeCell ref="O1:O2"/>
    <mergeCell ref="V1:V2"/>
    <mergeCell ref="W1:W2"/>
    <mergeCell ref="X1:X2"/>
    <mergeCell ref="Y1:Y2"/>
    <mergeCell ref="P1:P2"/>
    <mergeCell ref="Q1:Q2"/>
    <mergeCell ref="R1:R2"/>
    <mergeCell ref="S1:S2"/>
    <mergeCell ref="T1:T2"/>
    <mergeCell ref="U1:U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2886-1ED1-43D3-83D8-1150643A4A34}">
  <dimension ref="A1:E10"/>
  <sheetViews>
    <sheetView topLeftCell="A13" zoomScaleNormal="100" workbookViewId="0">
      <selection activeCell="J8" sqref="J8"/>
    </sheetView>
  </sheetViews>
  <sheetFormatPr defaultRowHeight="13.8"/>
  <cols>
    <col min="1" max="1" width="6.21875" bestFit="1" customWidth="1"/>
    <col min="2" max="3" width="26.33203125" bestFit="1" customWidth="1"/>
    <col min="4" max="5" width="21.21875" bestFit="1" customWidth="1"/>
  </cols>
  <sheetData>
    <row r="1" spans="1:5" ht="19.8" customHeight="1">
      <c r="A1" s="28" t="s">
        <v>51</v>
      </c>
      <c r="B1" s="28" t="s">
        <v>72</v>
      </c>
      <c r="C1" s="13" t="s">
        <v>75</v>
      </c>
      <c r="D1" s="13" t="s">
        <v>73</v>
      </c>
      <c r="E1" s="13" t="s">
        <v>74</v>
      </c>
    </row>
    <row r="2" spans="1:5" ht="15.6">
      <c r="A2" s="14">
        <v>1</v>
      </c>
      <c r="B2" s="38">
        <v>1.5370468169426299</v>
      </c>
      <c r="C2" s="38">
        <v>1.6321000000000001</v>
      </c>
      <c r="D2" s="38">
        <v>3.8743266060947201</v>
      </c>
      <c r="E2" s="38">
        <v>4.4580990984014797</v>
      </c>
    </row>
    <row r="3" spans="1:5" ht="15.6">
      <c r="A3" s="14">
        <v>2</v>
      </c>
      <c r="B3" s="38">
        <v>1.7960829466947399</v>
      </c>
      <c r="C3" s="38">
        <v>1.7644</v>
      </c>
      <c r="D3" s="38">
        <v>5.7114917323534602</v>
      </c>
      <c r="E3" s="38">
        <v>5.4420216513005704</v>
      </c>
    </row>
    <row r="4" spans="1:5" ht="15.6">
      <c r="A4" s="14">
        <v>3</v>
      </c>
      <c r="B4" s="38">
        <v>1.8585242561848001</v>
      </c>
      <c r="C4" s="38">
        <v>1.7851999999999999</v>
      </c>
      <c r="D4" s="38">
        <v>6.2855465692668897</v>
      </c>
      <c r="E4" s="38">
        <v>5.6173364031333097</v>
      </c>
    </row>
    <row r="5" spans="1:5" ht="15.6">
      <c r="A5" s="14">
        <v>4</v>
      </c>
      <c r="B5" s="38">
        <v>1.97377296298061</v>
      </c>
      <c r="C5" s="38">
        <v>1.9008</v>
      </c>
      <c r="D5" s="38">
        <v>7.5118871307194599</v>
      </c>
      <c r="E5" s="38">
        <v>6.70892168466687</v>
      </c>
    </row>
    <row r="6" spans="1:5" ht="15.6">
      <c r="A6" s="14">
        <v>5</v>
      </c>
      <c r="B6" s="38">
        <v>1.9854166365635699</v>
      </c>
      <c r="C6" s="38">
        <v>2.0484</v>
      </c>
      <c r="D6" s="38">
        <v>7.6490197634732899</v>
      </c>
      <c r="E6" s="38">
        <v>8.4370740240583295</v>
      </c>
    </row>
    <row r="7" spans="1:5" ht="15.6">
      <c r="A7" s="14">
        <v>6</v>
      </c>
      <c r="B7" s="38">
        <v>2.0648994240764398</v>
      </c>
      <c r="C7" s="38">
        <v>2.0962999999999998</v>
      </c>
      <c r="D7" s="38">
        <v>8.6570247933884303</v>
      </c>
      <c r="E7" s="38">
        <v>9.0919821728316599</v>
      </c>
    </row>
    <row r="8" spans="1:5" ht="15.6">
      <c r="A8" s="14">
        <v>7</v>
      </c>
      <c r="B8" s="38">
        <v>2.1042882056171601</v>
      </c>
      <c r="C8" s="38">
        <v>2.1156000000000001</v>
      </c>
      <c r="D8" s="38">
        <v>9.20615208253726</v>
      </c>
      <c r="E8" s="38">
        <v>9.3703261492236898</v>
      </c>
    </row>
    <row r="9" spans="1:5" ht="15.6">
      <c r="A9" s="14">
        <v>8</v>
      </c>
      <c r="B9" s="38">
        <v>2.06099606766203</v>
      </c>
      <c r="C9" s="38">
        <v>2.1597</v>
      </c>
      <c r="D9" s="38">
        <v>8.6044642857142897</v>
      </c>
      <c r="E9" s="38">
        <v>10.0392677752751</v>
      </c>
    </row>
    <row r="10" spans="1:5" ht="15.6">
      <c r="A10" s="14">
        <v>9</v>
      </c>
      <c r="B10" s="38">
        <v>2.14856238270366</v>
      </c>
      <c r="C10" s="38">
        <v>2.1597</v>
      </c>
      <c r="D10" s="38">
        <v>9.8658886158886201</v>
      </c>
      <c r="E10" s="38">
        <v>10.0392677752751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"/>
  <sheetViews>
    <sheetView topLeftCell="M1" zoomScaleNormal="100" workbookViewId="0">
      <selection activeCell="AE5" sqref="AE5"/>
    </sheetView>
  </sheetViews>
  <sheetFormatPr defaultRowHeight="13.8"/>
  <cols>
    <col min="1" max="1" width="6" bestFit="1" customWidth="1"/>
    <col min="2" max="2" width="12.44140625" bestFit="1" customWidth="1"/>
    <col min="3" max="3" width="8.109375" bestFit="1" customWidth="1"/>
    <col min="4" max="4" width="18" bestFit="1" customWidth="1"/>
    <col min="5" max="19" width="7.88671875" customWidth="1"/>
    <col min="20" max="20" width="10.5546875" bestFit="1" customWidth="1"/>
    <col min="21" max="21" width="7.21875" bestFit="1" customWidth="1"/>
    <col min="22" max="22" width="11.21875" bestFit="1" customWidth="1"/>
    <col min="23" max="23" width="7.77734375" bestFit="1" customWidth="1"/>
    <col min="24" max="24" width="11.21875" bestFit="1" customWidth="1"/>
    <col min="25" max="25" width="7.77734375" bestFit="1" customWidth="1"/>
    <col min="26" max="27" width="7.6640625" bestFit="1" customWidth="1"/>
    <col min="28" max="29" width="9.5546875" bestFit="1" customWidth="1"/>
    <col min="30" max="30" width="8.77734375" bestFit="1" customWidth="1"/>
    <col min="31" max="31" width="7.77734375" bestFit="1" customWidth="1"/>
  </cols>
  <sheetData>
    <row r="1" spans="1:31" ht="15.6">
      <c r="A1" s="30" t="s">
        <v>5</v>
      </c>
      <c r="B1" s="30" t="s">
        <v>10</v>
      </c>
      <c r="C1" s="30" t="s">
        <v>6</v>
      </c>
      <c r="D1" s="30" t="s">
        <v>7</v>
      </c>
      <c r="E1" s="31" t="s">
        <v>21</v>
      </c>
      <c r="F1" s="30"/>
      <c r="G1" s="30"/>
      <c r="H1" s="30"/>
      <c r="I1" s="30"/>
      <c r="J1" s="31" t="s">
        <v>22</v>
      </c>
      <c r="K1" s="30"/>
      <c r="L1" s="30"/>
      <c r="M1" s="30"/>
      <c r="N1" s="30"/>
      <c r="O1" s="31" t="s">
        <v>9</v>
      </c>
      <c r="P1" s="30"/>
      <c r="Q1" s="30"/>
      <c r="R1" s="30"/>
      <c r="S1" s="30"/>
      <c r="T1" s="29" t="s">
        <v>23</v>
      </c>
      <c r="U1" s="29" t="s">
        <v>24</v>
      </c>
      <c r="V1" s="29" t="s">
        <v>25</v>
      </c>
      <c r="W1" s="29" t="s">
        <v>26</v>
      </c>
      <c r="X1" s="32" t="s">
        <v>13</v>
      </c>
      <c r="Y1" s="32" t="s">
        <v>14</v>
      </c>
      <c r="Z1" s="29" t="s">
        <v>27</v>
      </c>
      <c r="AA1" s="29" t="s">
        <v>28</v>
      </c>
      <c r="AB1" s="29" t="s">
        <v>29</v>
      </c>
      <c r="AC1" s="29" t="s">
        <v>30</v>
      </c>
      <c r="AD1" s="29" t="s">
        <v>31</v>
      </c>
      <c r="AE1" s="29" t="s">
        <v>32</v>
      </c>
    </row>
    <row r="2" spans="1:31" ht="15.6">
      <c r="A2" s="30"/>
      <c r="B2" s="30"/>
      <c r="C2" s="30"/>
      <c r="D2" s="30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9"/>
      <c r="U2" s="29"/>
      <c r="V2" s="29"/>
      <c r="W2" s="29"/>
      <c r="X2" s="33"/>
      <c r="Y2" s="33"/>
      <c r="Z2" s="29"/>
      <c r="AA2" s="29"/>
      <c r="AB2" s="29"/>
      <c r="AC2" s="29"/>
      <c r="AD2" s="29"/>
      <c r="AE2" s="29"/>
    </row>
    <row r="3" spans="1:31" ht="15.6">
      <c r="A3" s="2">
        <v>1</v>
      </c>
      <c r="B3" s="2">
        <v>700</v>
      </c>
      <c r="C3" s="2">
        <v>16.02</v>
      </c>
      <c r="D3" s="2">
        <v>998.9</v>
      </c>
      <c r="E3" s="2">
        <v>1.522</v>
      </c>
      <c r="F3" s="2">
        <v>1.4359999999999999</v>
      </c>
      <c r="G3" s="2">
        <v>1.478</v>
      </c>
      <c r="H3" s="2">
        <v>1.4770000000000001</v>
      </c>
      <c r="I3" s="2">
        <v>1.518</v>
      </c>
      <c r="J3" s="2">
        <v>5.52</v>
      </c>
      <c r="K3" s="2">
        <v>5.54</v>
      </c>
      <c r="L3" s="2">
        <v>5.51</v>
      </c>
      <c r="M3" s="2">
        <v>5.5</v>
      </c>
      <c r="N3" s="2">
        <v>5.51</v>
      </c>
      <c r="O3" s="2">
        <v>11.74</v>
      </c>
      <c r="P3" s="2">
        <v>11.78</v>
      </c>
      <c r="Q3" s="2">
        <v>11.82</v>
      </c>
      <c r="R3" s="2">
        <v>11.64</v>
      </c>
      <c r="S3" s="2">
        <v>11.66</v>
      </c>
      <c r="T3" s="6">
        <v>1487.2</v>
      </c>
      <c r="U3" s="5">
        <v>15.1922216478943</v>
      </c>
      <c r="V3" s="6">
        <v>5556</v>
      </c>
      <c r="W3" s="5">
        <v>56.756309491461003</v>
      </c>
      <c r="X3" s="6">
        <v>11658</v>
      </c>
      <c r="Y3" s="5">
        <v>119.090182874631</v>
      </c>
      <c r="Z3" s="5">
        <v>379.11317244282401</v>
      </c>
      <c r="AA3" s="5">
        <v>94.778293110706002</v>
      </c>
      <c r="AB3" s="5">
        <v>73.329998734521595</v>
      </c>
      <c r="AC3" s="5">
        <v>4.5831249209075997</v>
      </c>
      <c r="AD3" s="5">
        <v>1115.1422026657201</v>
      </c>
      <c r="AE3" s="5">
        <v>52.4596298781101</v>
      </c>
    </row>
    <row r="4" spans="1:31" ht="15.6">
      <c r="A4" s="2">
        <v>2</v>
      </c>
      <c r="B4" s="2">
        <v>800</v>
      </c>
      <c r="C4" s="2">
        <v>16.91</v>
      </c>
      <c r="D4" s="2">
        <v>998.7</v>
      </c>
      <c r="E4" s="2">
        <v>1.915</v>
      </c>
      <c r="F4" s="2">
        <v>2.0129999999999999</v>
      </c>
      <c r="G4" s="2">
        <v>2.0310000000000001</v>
      </c>
      <c r="H4" s="2">
        <v>2.133</v>
      </c>
      <c r="I4" s="2">
        <v>2.1320000000000001</v>
      </c>
      <c r="J4" s="2">
        <v>7.19</v>
      </c>
      <c r="K4" s="2">
        <v>7.21</v>
      </c>
      <c r="L4" s="2">
        <v>7.19</v>
      </c>
      <c r="M4" s="2">
        <v>7.15</v>
      </c>
      <c r="N4" s="2">
        <v>7.23</v>
      </c>
      <c r="O4" s="2">
        <v>15.38</v>
      </c>
      <c r="P4" s="2">
        <v>15.5</v>
      </c>
      <c r="Q4" s="2">
        <v>15.54</v>
      </c>
      <c r="R4" s="2">
        <v>15.48</v>
      </c>
      <c r="S4" s="2">
        <v>15.47</v>
      </c>
      <c r="T4" s="6">
        <v>2045.8</v>
      </c>
      <c r="U4" s="5">
        <v>20.902683692882398</v>
      </c>
      <c r="V4" s="6">
        <v>7234</v>
      </c>
      <c r="W4" s="5">
        <v>73.912412667079494</v>
      </c>
      <c r="X4" s="6">
        <v>15404</v>
      </c>
      <c r="Y4" s="5">
        <v>157.38827823108801</v>
      </c>
      <c r="Z4" s="5">
        <v>435.82996416931701</v>
      </c>
      <c r="AA4" s="5">
        <v>108.957491042329</v>
      </c>
      <c r="AB4" s="5">
        <v>96.912121259096196</v>
      </c>
      <c r="AC4" s="5">
        <v>6.0570075786935096</v>
      </c>
      <c r="AD4" s="5">
        <v>1474.5845025793301</v>
      </c>
      <c r="AE4" s="5">
        <v>68.233968062054302</v>
      </c>
    </row>
    <row r="5" spans="1:31" ht="15.6">
      <c r="A5" s="2">
        <v>3</v>
      </c>
      <c r="B5" s="2">
        <v>900</v>
      </c>
      <c r="C5" s="2">
        <v>16.98</v>
      </c>
      <c r="D5" s="2">
        <v>998.7</v>
      </c>
      <c r="E5" s="2">
        <v>2.4620000000000002</v>
      </c>
      <c r="F5" s="2">
        <v>2.4470000000000001</v>
      </c>
      <c r="G5" s="2">
        <v>2.5339999999999998</v>
      </c>
      <c r="H5" s="2">
        <v>2.4590000000000001</v>
      </c>
      <c r="I5" s="2">
        <v>2.4860000000000002</v>
      </c>
      <c r="J5" s="2">
        <v>9.1</v>
      </c>
      <c r="K5" s="2">
        <v>9.0500000000000007</v>
      </c>
      <c r="L5" s="2">
        <v>9.07</v>
      </c>
      <c r="M5" s="2">
        <v>9.06</v>
      </c>
      <c r="N5" s="2">
        <v>9.14</v>
      </c>
      <c r="O5" s="2">
        <v>19.420000000000002</v>
      </c>
      <c r="P5" s="2">
        <v>19.489999999999998</v>
      </c>
      <c r="Q5" s="2">
        <v>19.47</v>
      </c>
      <c r="R5" s="2">
        <v>19.37</v>
      </c>
      <c r="S5" s="2">
        <v>19.34</v>
      </c>
      <c r="T5" s="6">
        <v>2478.6</v>
      </c>
      <c r="U5" s="5">
        <v>25.3247589212916</v>
      </c>
      <c r="V5" s="6">
        <v>9124</v>
      </c>
      <c r="W5" s="5">
        <v>93.223231016648199</v>
      </c>
      <c r="X5" s="6">
        <v>19348</v>
      </c>
      <c r="Y5" s="5">
        <v>197.68556266002901</v>
      </c>
      <c r="Z5" s="5">
        <v>488.44803851120599</v>
      </c>
      <c r="AA5" s="5">
        <v>122.112009627801</v>
      </c>
      <c r="AB5" s="5">
        <v>121.725248125227</v>
      </c>
      <c r="AC5" s="5">
        <v>7.6078280078266696</v>
      </c>
      <c r="AD5" s="5">
        <v>1851.2034807996899</v>
      </c>
      <c r="AE5" s="5">
        <v>86.090892259310706</v>
      </c>
    </row>
    <row r="6" spans="1:31" ht="15.6">
      <c r="A6" s="2">
        <v>4</v>
      </c>
      <c r="B6" s="2">
        <v>1000</v>
      </c>
      <c r="C6" s="2">
        <v>17.05</v>
      </c>
      <c r="D6" s="2">
        <v>998.7</v>
      </c>
      <c r="E6" s="2">
        <v>3.1680000000000001</v>
      </c>
      <c r="F6" s="2">
        <v>3.056</v>
      </c>
      <c r="G6" s="2">
        <v>3.2109999999999999</v>
      </c>
      <c r="H6" s="2">
        <v>3.052</v>
      </c>
      <c r="I6" s="2">
        <v>3.2050000000000001</v>
      </c>
      <c r="J6" s="2">
        <v>11.03</v>
      </c>
      <c r="K6" s="2">
        <v>11.11</v>
      </c>
      <c r="L6" s="2">
        <v>11.16</v>
      </c>
      <c r="M6" s="2">
        <v>11.21</v>
      </c>
      <c r="N6" s="2">
        <v>11.14</v>
      </c>
      <c r="O6" s="2">
        <v>23.97</v>
      </c>
      <c r="P6" s="2">
        <v>23.87</v>
      </c>
      <c r="Q6" s="2">
        <v>23.82</v>
      </c>
      <c r="R6" s="2">
        <v>23.87</v>
      </c>
      <c r="S6" s="2">
        <v>23.84</v>
      </c>
      <c r="T6" s="6">
        <v>3139.4</v>
      </c>
      <c r="U6" s="5">
        <v>32.076393188696301</v>
      </c>
      <c r="V6" s="6">
        <v>11170</v>
      </c>
      <c r="W6" s="5">
        <v>114.127958182372</v>
      </c>
      <c r="X6" s="6">
        <v>23804</v>
      </c>
      <c r="Y6" s="5">
        <v>243.21413756250499</v>
      </c>
      <c r="Z6" s="5">
        <v>541.78290978973803</v>
      </c>
      <c r="AA6" s="5">
        <v>135.44572744743499</v>
      </c>
      <c r="AB6" s="5">
        <v>149.75955170420201</v>
      </c>
      <c r="AC6" s="5">
        <v>9.3599719815126203</v>
      </c>
      <c r="AD6" s="5">
        <v>2278.4696687517298</v>
      </c>
      <c r="AE6" s="5">
        <v>105.352984449704</v>
      </c>
    </row>
    <row r="7" spans="1:31" ht="15.6">
      <c r="A7" s="2">
        <v>5</v>
      </c>
      <c r="B7" s="2">
        <v>1100</v>
      </c>
      <c r="C7" s="2">
        <v>17.149999999999999</v>
      </c>
      <c r="D7" s="2">
        <v>998.7</v>
      </c>
      <c r="E7" s="2">
        <v>3.8519999999999999</v>
      </c>
      <c r="F7" s="2">
        <v>3.7949999999999999</v>
      </c>
      <c r="G7" s="2">
        <v>3.8530000000000002</v>
      </c>
      <c r="H7" s="2">
        <v>3.9420000000000002</v>
      </c>
      <c r="I7" s="2">
        <v>3.6880000000000002</v>
      </c>
      <c r="J7" s="2">
        <v>13.4</v>
      </c>
      <c r="K7" s="2">
        <v>13.36</v>
      </c>
      <c r="L7" s="2">
        <v>13.33</v>
      </c>
      <c r="M7" s="2">
        <v>13.4</v>
      </c>
      <c r="N7" s="2">
        <v>13.33</v>
      </c>
      <c r="O7" s="2">
        <v>28.26</v>
      </c>
      <c r="P7" s="2">
        <v>28.88</v>
      </c>
      <c r="Q7" s="2">
        <v>28.79</v>
      </c>
      <c r="R7" s="2">
        <v>28.8</v>
      </c>
      <c r="S7" s="2">
        <v>28.74</v>
      </c>
      <c r="T7" s="6">
        <v>3827</v>
      </c>
      <c r="U7" s="5">
        <v>39.101852816825101</v>
      </c>
      <c r="V7" s="6">
        <v>13404</v>
      </c>
      <c r="W7" s="5">
        <v>136.953549818846</v>
      </c>
      <c r="X7" s="6">
        <v>28624</v>
      </c>
      <c r="Y7" s="5">
        <v>292.46183303600799</v>
      </c>
      <c r="Z7" s="5">
        <v>594.10812549638695</v>
      </c>
      <c r="AA7" s="5">
        <v>148.52703137409699</v>
      </c>
      <c r="AB7" s="5">
        <v>180.08391060246501</v>
      </c>
      <c r="AC7" s="5">
        <v>11.2552444126541</v>
      </c>
      <c r="AD7" s="5">
        <v>2740.3605118537998</v>
      </c>
      <c r="AE7" s="5">
        <v>126.401758181983</v>
      </c>
    </row>
    <row r="8" spans="1:31" ht="15.6">
      <c r="A8" s="2">
        <v>6</v>
      </c>
      <c r="B8" s="2">
        <v>1200</v>
      </c>
      <c r="C8" s="2">
        <v>17.27</v>
      </c>
      <c r="D8" s="2">
        <v>998.6</v>
      </c>
      <c r="E8" s="2">
        <v>4.4729999999999999</v>
      </c>
      <c r="F8" s="2">
        <v>4.4619999999999997</v>
      </c>
      <c r="G8" s="2">
        <v>4.4580000000000002</v>
      </c>
      <c r="H8" s="2">
        <v>4.38</v>
      </c>
      <c r="I8" s="2">
        <v>4.3819999999999997</v>
      </c>
      <c r="J8" s="2">
        <v>15.8</v>
      </c>
      <c r="K8" s="2">
        <v>15.93</v>
      </c>
      <c r="L8" s="2">
        <v>15.81</v>
      </c>
      <c r="M8" s="2">
        <v>15.88</v>
      </c>
      <c r="N8" s="2">
        <v>15.91</v>
      </c>
      <c r="O8" s="2">
        <v>34.03</v>
      </c>
      <c r="P8" s="2">
        <v>33.79</v>
      </c>
      <c r="Q8" s="2">
        <v>34.08</v>
      </c>
      <c r="R8" s="2">
        <v>34.049999999999997</v>
      </c>
      <c r="S8" s="2">
        <v>34.119999999999997</v>
      </c>
      <c r="T8" s="6">
        <v>4432</v>
      </c>
      <c r="U8" s="5">
        <v>45.287892845902597</v>
      </c>
      <c r="V8" s="6">
        <v>15906</v>
      </c>
      <c r="W8" s="5">
        <v>162.533669586401</v>
      </c>
      <c r="X8" s="6">
        <v>33944</v>
      </c>
      <c r="Y8" s="5">
        <v>346.852941056254</v>
      </c>
      <c r="Z8" s="5">
        <v>646.99896215441504</v>
      </c>
      <c r="AA8" s="5">
        <v>161.74974053860399</v>
      </c>
      <c r="AB8" s="5">
        <v>213.575335218822</v>
      </c>
      <c r="AC8" s="5">
        <v>13.3484584511764</v>
      </c>
      <c r="AD8" s="5">
        <v>3248.9179211282299</v>
      </c>
      <c r="AE8" s="5">
        <v>150.01948978842299</v>
      </c>
    </row>
    <row r="9" spans="1:31" ht="15.6">
      <c r="A9" s="2">
        <v>7</v>
      </c>
      <c r="B9" s="2">
        <v>1300</v>
      </c>
      <c r="C9" s="2">
        <v>17.38</v>
      </c>
      <c r="D9" s="2">
        <v>998.6</v>
      </c>
      <c r="E9" s="2">
        <v>5.1050000000000004</v>
      </c>
      <c r="F9" s="2">
        <v>5.2359999999999998</v>
      </c>
      <c r="G9" s="2">
        <v>5.1050000000000004</v>
      </c>
      <c r="H9" s="2">
        <v>5.0730000000000004</v>
      </c>
      <c r="I9" s="2">
        <v>5.09</v>
      </c>
      <c r="J9" s="2">
        <v>18.13</v>
      </c>
      <c r="K9" s="2">
        <v>18.28</v>
      </c>
      <c r="L9" s="2">
        <v>18.34</v>
      </c>
      <c r="M9" s="2">
        <v>18.260000000000002</v>
      </c>
      <c r="N9" s="2">
        <v>18.27</v>
      </c>
      <c r="O9" s="2">
        <v>39.47</v>
      </c>
      <c r="P9" s="2">
        <v>39.479999999999997</v>
      </c>
      <c r="Q9" s="2">
        <v>39.450000000000003</v>
      </c>
      <c r="R9" s="2">
        <v>39.33</v>
      </c>
      <c r="S9" s="2">
        <v>39.32</v>
      </c>
      <c r="T9" s="6">
        <v>5122.8</v>
      </c>
      <c r="U9" s="5">
        <v>52.3467548445375</v>
      </c>
      <c r="V9" s="6">
        <v>18296</v>
      </c>
      <c r="W9" s="5">
        <v>186.95561541259801</v>
      </c>
      <c r="X9" s="6">
        <v>39340</v>
      </c>
      <c r="Y9" s="5">
        <v>401.99135933163598</v>
      </c>
      <c r="Z9" s="5">
        <v>696.52907928783497</v>
      </c>
      <c r="AA9" s="5">
        <v>174.132269821959</v>
      </c>
      <c r="AB9" s="5">
        <v>247.52691749671399</v>
      </c>
      <c r="AC9" s="5">
        <v>15.4704323435446</v>
      </c>
      <c r="AD9" s="5">
        <v>3765.2505172952401</v>
      </c>
      <c r="AE9" s="5">
        <v>172.452085090525</v>
      </c>
    </row>
    <row r="10" spans="1:31" ht="15.6">
      <c r="A10" s="2">
        <v>8</v>
      </c>
      <c r="B10" s="2">
        <v>1400</v>
      </c>
      <c r="C10" s="2">
        <v>17.54</v>
      </c>
      <c r="D10" s="2">
        <v>998.6</v>
      </c>
      <c r="E10" s="2">
        <v>5.8650000000000002</v>
      </c>
      <c r="F10" s="2">
        <v>5.7629999999999999</v>
      </c>
      <c r="G10" s="2">
        <v>5.9729999999999999</v>
      </c>
      <c r="H10" s="2">
        <v>5.9020000000000001</v>
      </c>
      <c r="I10" s="2">
        <v>6.157</v>
      </c>
      <c r="J10" s="2">
        <v>21.05</v>
      </c>
      <c r="K10" s="2">
        <v>21.02</v>
      </c>
      <c r="L10" s="2">
        <v>21.08</v>
      </c>
      <c r="M10" s="2">
        <v>21.28</v>
      </c>
      <c r="N10" s="2">
        <v>21.15</v>
      </c>
      <c r="O10" s="2">
        <v>45.68</v>
      </c>
      <c r="P10" s="2">
        <v>45.75</v>
      </c>
      <c r="Q10" s="2">
        <v>45.68</v>
      </c>
      <c r="R10" s="2">
        <v>45.64</v>
      </c>
      <c r="S10" s="2">
        <v>45.49</v>
      </c>
      <c r="T10" s="6">
        <v>5933</v>
      </c>
      <c r="U10" s="5">
        <v>60.625692295744699</v>
      </c>
      <c r="V10" s="6">
        <v>21156</v>
      </c>
      <c r="W10" s="5">
        <v>216.18020330503501</v>
      </c>
      <c r="X10" s="6">
        <v>45578</v>
      </c>
      <c r="Y10" s="5">
        <v>465.73365977674899</v>
      </c>
      <c r="Z10" s="5">
        <v>749.72105331993305</v>
      </c>
      <c r="AA10" s="5">
        <v>187.43026332998301</v>
      </c>
      <c r="AB10" s="5">
        <v>286.77635601589299</v>
      </c>
      <c r="AC10" s="5">
        <v>17.923522250993301</v>
      </c>
      <c r="AD10" s="5">
        <v>4362.2710325341404</v>
      </c>
      <c r="AE10" s="5">
        <v>199.37690119472899</v>
      </c>
    </row>
  </sheetData>
  <mergeCells count="19">
    <mergeCell ref="J1:N1"/>
    <mergeCell ref="A1:A2"/>
    <mergeCell ref="B1:B2"/>
    <mergeCell ref="C1:C2"/>
    <mergeCell ref="D1:D2"/>
    <mergeCell ref="E1:I1"/>
    <mergeCell ref="AB1:AB2"/>
    <mergeCell ref="AC1:AC2"/>
    <mergeCell ref="AD1:AD2"/>
    <mergeCell ref="AE1:AE2"/>
    <mergeCell ref="O1:S1"/>
    <mergeCell ref="X1:X2"/>
    <mergeCell ref="Y1:Y2"/>
    <mergeCell ref="T1:T2"/>
    <mergeCell ref="U1:U2"/>
    <mergeCell ref="V1:V2"/>
    <mergeCell ref="W1:W2"/>
    <mergeCell ref="Z1:Z2"/>
    <mergeCell ref="AA1:AA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"/>
  <sheetViews>
    <sheetView topLeftCell="P13" zoomScale="124" zoomScaleNormal="124" workbookViewId="0">
      <selection activeCell="AK25" sqref="AK25"/>
    </sheetView>
  </sheetViews>
  <sheetFormatPr defaultRowHeight="13.8"/>
  <cols>
    <col min="1" max="1" width="6" bestFit="1" customWidth="1"/>
    <col min="2" max="2" width="12.44140625" bestFit="1" customWidth="1"/>
    <col min="3" max="3" width="8.109375" bestFit="1" customWidth="1"/>
    <col min="4" max="4" width="18" bestFit="1" customWidth="1"/>
    <col min="5" max="19" width="7.88671875" customWidth="1"/>
    <col min="20" max="20" width="10.5546875" bestFit="1" customWidth="1"/>
    <col min="21" max="21" width="7.21875" bestFit="1" customWidth="1"/>
    <col min="22" max="22" width="11.21875" bestFit="1" customWidth="1"/>
    <col min="23" max="23" width="7.77734375" bestFit="1" customWidth="1"/>
    <col min="24" max="24" width="11.21875" bestFit="1" customWidth="1"/>
    <col min="25" max="25" width="11.21875" customWidth="1"/>
    <col min="26" max="26" width="7.77734375" bestFit="1" customWidth="1"/>
    <col min="27" max="28" width="7.6640625" bestFit="1" customWidth="1"/>
    <col min="29" max="29" width="9.5546875" bestFit="1" customWidth="1"/>
    <col min="30" max="30" width="9.88671875" bestFit="1" customWidth="1"/>
    <col min="31" max="32" width="9.5546875" bestFit="1" customWidth="1"/>
  </cols>
  <sheetData>
    <row r="1" spans="1:32" ht="15.6">
      <c r="A1" s="30" t="s">
        <v>5</v>
      </c>
      <c r="B1" s="30" t="s">
        <v>10</v>
      </c>
      <c r="C1" s="30" t="s">
        <v>6</v>
      </c>
      <c r="D1" s="30" t="s">
        <v>7</v>
      </c>
      <c r="E1" s="31" t="s">
        <v>21</v>
      </c>
      <c r="F1" s="30"/>
      <c r="G1" s="30"/>
      <c r="H1" s="30"/>
      <c r="I1" s="30"/>
      <c r="J1" s="31" t="s">
        <v>22</v>
      </c>
      <c r="K1" s="30"/>
      <c r="L1" s="30"/>
      <c r="M1" s="30"/>
      <c r="N1" s="30"/>
      <c r="O1" s="31" t="s">
        <v>9</v>
      </c>
      <c r="P1" s="30"/>
      <c r="Q1" s="30"/>
      <c r="R1" s="30"/>
      <c r="S1" s="30"/>
      <c r="T1" s="29" t="s">
        <v>23</v>
      </c>
      <c r="U1" s="29" t="s">
        <v>24</v>
      </c>
      <c r="V1" s="29" t="s">
        <v>25</v>
      </c>
      <c r="W1" s="29" t="s">
        <v>26</v>
      </c>
      <c r="X1" s="32" t="s">
        <v>13</v>
      </c>
      <c r="Y1" s="32" t="s">
        <v>71</v>
      </c>
      <c r="Z1" s="32" t="s">
        <v>14</v>
      </c>
      <c r="AA1" s="29" t="s">
        <v>27</v>
      </c>
      <c r="AB1" s="29" t="s">
        <v>28</v>
      </c>
      <c r="AC1" s="29" t="s">
        <v>30</v>
      </c>
      <c r="AD1" s="29" t="s">
        <v>31</v>
      </c>
      <c r="AE1" s="29" t="s">
        <v>29</v>
      </c>
      <c r="AF1" s="29" t="s">
        <v>32</v>
      </c>
    </row>
    <row r="2" spans="1:32" ht="15.6">
      <c r="A2" s="30"/>
      <c r="B2" s="30"/>
      <c r="C2" s="30"/>
      <c r="D2" s="30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9"/>
      <c r="U2" s="29"/>
      <c r="V2" s="29"/>
      <c r="W2" s="29"/>
      <c r="X2" s="33"/>
      <c r="Y2" s="33"/>
      <c r="Z2" s="33"/>
      <c r="AA2" s="29"/>
      <c r="AB2" s="29"/>
      <c r="AC2" s="29"/>
      <c r="AD2" s="29"/>
      <c r="AE2" s="29"/>
      <c r="AF2" s="29"/>
    </row>
    <row r="3" spans="1:32" s="16" customFormat="1" ht="15.6">
      <c r="A3" s="14">
        <v>1</v>
      </c>
      <c r="B3" s="14">
        <v>700</v>
      </c>
      <c r="C3" s="14">
        <v>16.02</v>
      </c>
      <c r="D3" s="14">
        <v>998.9</v>
      </c>
      <c r="E3" s="14">
        <v>1.522</v>
      </c>
      <c r="F3" s="14">
        <v>1.4359999999999999</v>
      </c>
      <c r="G3" s="14">
        <v>1.478</v>
      </c>
      <c r="H3" s="14">
        <v>1.4770000000000001</v>
      </c>
      <c r="I3" s="14">
        <v>1.518</v>
      </c>
      <c r="J3" s="14">
        <v>5.52</v>
      </c>
      <c r="K3" s="14">
        <v>5.54</v>
      </c>
      <c r="L3" s="14">
        <v>5.51</v>
      </c>
      <c r="M3" s="14">
        <v>5.5</v>
      </c>
      <c r="N3" s="14">
        <v>5.51</v>
      </c>
      <c r="O3" s="14">
        <v>11.74</v>
      </c>
      <c r="P3" s="14">
        <v>11.78</v>
      </c>
      <c r="Q3" s="14">
        <v>11.82</v>
      </c>
      <c r="R3" s="14">
        <v>11.64</v>
      </c>
      <c r="S3" s="14">
        <v>11.66</v>
      </c>
      <c r="T3" s="36">
        <v>1487.2</v>
      </c>
      <c r="U3" s="17">
        <v>15.1922216478943</v>
      </c>
      <c r="V3" s="36">
        <v>5556</v>
      </c>
      <c r="W3" s="17">
        <v>56.756309491461003</v>
      </c>
      <c r="X3" s="36">
        <v>11658</v>
      </c>
      <c r="Y3" s="17">
        <v>7443.8697339093496</v>
      </c>
      <c r="Z3" s="17">
        <v>119.090182874631</v>
      </c>
      <c r="AA3" s="17">
        <v>379.11317244282401</v>
      </c>
      <c r="AB3" s="17">
        <v>94.778293110706002</v>
      </c>
      <c r="AC3" s="17">
        <v>4.5831249209075997</v>
      </c>
      <c r="AD3" s="37">
        <v>53.554652165719702</v>
      </c>
      <c r="AE3" s="17">
        <v>73.329998734521595</v>
      </c>
      <c r="AF3" s="37">
        <v>-11.990564322153</v>
      </c>
    </row>
    <row r="4" spans="1:32" s="16" customFormat="1" ht="15.6">
      <c r="A4" s="14">
        <v>2</v>
      </c>
      <c r="B4" s="14">
        <v>800</v>
      </c>
      <c r="C4" s="14">
        <v>16.91</v>
      </c>
      <c r="D4" s="14">
        <v>998.7</v>
      </c>
      <c r="E4" s="14">
        <v>1.915</v>
      </c>
      <c r="F4" s="14">
        <v>2.0129999999999999</v>
      </c>
      <c r="G4" s="14">
        <v>2.0310000000000001</v>
      </c>
      <c r="H4" s="14">
        <v>2.133</v>
      </c>
      <c r="I4" s="14">
        <v>2.1320000000000001</v>
      </c>
      <c r="J4" s="14">
        <v>7.19</v>
      </c>
      <c r="K4" s="14">
        <v>7.21</v>
      </c>
      <c r="L4" s="14">
        <v>7.19</v>
      </c>
      <c r="M4" s="14">
        <v>7.15</v>
      </c>
      <c r="N4" s="14">
        <v>7.23</v>
      </c>
      <c r="O4" s="14">
        <v>15.38</v>
      </c>
      <c r="P4" s="14">
        <v>15.5</v>
      </c>
      <c r="Q4" s="14">
        <v>15.54</v>
      </c>
      <c r="R4" s="14">
        <v>15.48</v>
      </c>
      <c r="S4" s="14">
        <v>15.47</v>
      </c>
      <c r="T4" s="36">
        <v>2045.8</v>
      </c>
      <c r="U4" s="17">
        <v>20.902683692882398</v>
      </c>
      <c r="V4" s="36">
        <v>7234</v>
      </c>
      <c r="W4" s="17">
        <v>73.912412667079494</v>
      </c>
      <c r="X4" s="36">
        <v>15404</v>
      </c>
      <c r="Y4" s="17">
        <v>8557.5013353039394</v>
      </c>
      <c r="Z4" s="17">
        <v>157.38827823108801</v>
      </c>
      <c r="AA4" s="17">
        <v>435.82996416931701</v>
      </c>
      <c r="AB4" s="17">
        <v>108.957491042329</v>
      </c>
      <c r="AC4" s="17">
        <v>6.0570075786935096</v>
      </c>
      <c r="AD4" s="37">
        <v>69.952429987520304</v>
      </c>
      <c r="AE4" s="17">
        <v>96.912121259096196</v>
      </c>
      <c r="AF4" s="37">
        <v>-16.942701013323202</v>
      </c>
    </row>
    <row r="5" spans="1:32" s="16" customFormat="1" ht="15.6">
      <c r="A5" s="14">
        <v>3</v>
      </c>
      <c r="B5" s="14">
        <v>900</v>
      </c>
      <c r="C5" s="14">
        <v>16.98</v>
      </c>
      <c r="D5" s="14">
        <v>998.7</v>
      </c>
      <c r="E5" s="14">
        <v>2.4620000000000002</v>
      </c>
      <c r="F5" s="14">
        <v>2.4470000000000001</v>
      </c>
      <c r="G5" s="14">
        <v>2.5339999999999998</v>
      </c>
      <c r="H5" s="14">
        <v>2.4590000000000001</v>
      </c>
      <c r="I5" s="14">
        <v>2.4860000000000002</v>
      </c>
      <c r="J5" s="14">
        <v>9.1</v>
      </c>
      <c r="K5" s="14">
        <v>9.0500000000000007</v>
      </c>
      <c r="L5" s="14">
        <v>9.07</v>
      </c>
      <c r="M5" s="14">
        <v>9.06</v>
      </c>
      <c r="N5" s="14">
        <v>9.14</v>
      </c>
      <c r="O5" s="14">
        <v>19.420000000000002</v>
      </c>
      <c r="P5" s="14">
        <v>19.489999999999998</v>
      </c>
      <c r="Q5" s="14">
        <v>19.47</v>
      </c>
      <c r="R5" s="14">
        <v>19.37</v>
      </c>
      <c r="S5" s="14">
        <v>19.34</v>
      </c>
      <c r="T5" s="36">
        <v>2478.6</v>
      </c>
      <c r="U5" s="17">
        <v>25.3247589212916</v>
      </c>
      <c r="V5" s="36">
        <v>9124</v>
      </c>
      <c r="W5" s="17">
        <v>93.223231016648199</v>
      </c>
      <c r="X5" s="36">
        <v>19348</v>
      </c>
      <c r="Y5" s="17">
        <v>9590.6548090446795</v>
      </c>
      <c r="Z5" s="17">
        <v>197.68556266002901</v>
      </c>
      <c r="AA5" s="17">
        <v>488.44803851120599</v>
      </c>
      <c r="AB5" s="17">
        <v>122.112009627801</v>
      </c>
      <c r="AC5" s="17">
        <v>7.6078280078266696</v>
      </c>
      <c r="AD5" s="37">
        <v>88.792661196108497</v>
      </c>
      <c r="AE5" s="17">
        <v>121.725248125227</v>
      </c>
      <c r="AF5" s="37">
        <v>-20.894189100751898</v>
      </c>
    </row>
    <row r="6" spans="1:32" s="16" customFormat="1" ht="15.6">
      <c r="A6" s="14">
        <v>4</v>
      </c>
      <c r="B6" s="14">
        <v>1000</v>
      </c>
      <c r="C6" s="14">
        <v>17.05</v>
      </c>
      <c r="D6" s="14">
        <v>998.7</v>
      </c>
      <c r="E6" s="14">
        <v>3.1680000000000001</v>
      </c>
      <c r="F6" s="14">
        <v>3.056</v>
      </c>
      <c r="G6" s="14">
        <v>3.2109999999999999</v>
      </c>
      <c r="H6" s="14">
        <v>3.052</v>
      </c>
      <c r="I6" s="14">
        <v>3.2050000000000001</v>
      </c>
      <c r="J6" s="14">
        <v>11.03</v>
      </c>
      <c r="K6" s="14">
        <v>11.11</v>
      </c>
      <c r="L6" s="14">
        <v>11.16</v>
      </c>
      <c r="M6" s="14">
        <v>11.21</v>
      </c>
      <c r="N6" s="14">
        <v>11.14</v>
      </c>
      <c r="O6" s="14">
        <v>23.97</v>
      </c>
      <c r="P6" s="14">
        <v>23.87</v>
      </c>
      <c r="Q6" s="14">
        <v>23.82</v>
      </c>
      <c r="R6" s="14">
        <v>23.87</v>
      </c>
      <c r="S6" s="14">
        <v>23.84</v>
      </c>
      <c r="T6" s="36">
        <v>3139.4</v>
      </c>
      <c r="U6" s="17">
        <v>32.076393188696301</v>
      </c>
      <c r="V6" s="36">
        <v>11170</v>
      </c>
      <c r="W6" s="17">
        <v>114.127958182372</v>
      </c>
      <c r="X6" s="36">
        <v>23804</v>
      </c>
      <c r="Y6" s="17">
        <v>10637.882557724601</v>
      </c>
      <c r="Z6" s="17">
        <v>243.21413756250499</v>
      </c>
      <c r="AA6" s="17">
        <v>541.78290978973803</v>
      </c>
      <c r="AB6" s="17">
        <v>135.44572744743499</v>
      </c>
      <c r="AC6" s="17">
        <v>9.3599719815126203</v>
      </c>
      <c r="AD6" s="37">
        <v>108.323186533993</v>
      </c>
      <c r="AE6" s="17">
        <v>149.75955170420201</v>
      </c>
      <c r="AF6" s="37">
        <v>-26.2716215403176</v>
      </c>
    </row>
    <row r="7" spans="1:32" s="16" customFormat="1" ht="15.6">
      <c r="A7" s="14">
        <v>5</v>
      </c>
      <c r="B7" s="14">
        <v>1100</v>
      </c>
      <c r="C7" s="14">
        <v>17.149999999999999</v>
      </c>
      <c r="D7" s="14">
        <v>998.7</v>
      </c>
      <c r="E7" s="14">
        <v>3.8519999999999999</v>
      </c>
      <c r="F7" s="14">
        <v>3.7949999999999999</v>
      </c>
      <c r="G7" s="14">
        <v>3.8530000000000002</v>
      </c>
      <c r="H7" s="14">
        <v>3.9420000000000002</v>
      </c>
      <c r="I7" s="14">
        <v>3.6880000000000002</v>
      </c>
      <c r="J7" s="14">
        <v>13.4</v>
      </c>
      <c r="K7" s="14">
        <v>13.36</v>
      </c>
      <c r="L7" s="14">
        <v>13.33</v>
      </c>
      <c r="M7" s="14">
        <v>13.4</v>
      </c>
      <c r="N7" s="14">
        <v>13.33</v>
      </c>
      <c r="O7" s="14">
        <v>28.26</v>
      </c>
      <c r="P7" s="14">
        <v>28.88</v>
      </c>
      <c r="Q7" s="14">
        <v>28.79</v>
      </c>
      <c r="R7" s="14">
        <v>28.8</v>
      </c>
      <c r="S7" s="14">
        <v>28.74</v>
      </c>
      <c r="T7" s="36">
        <v>3827</v>
      </c>
      <c r="U7" s="17">
        <v>39.101852816825101</v>
      </c>
      <c r="V7" s="36">
        <v>13404</v>
      </c>
      <c r="W7" s="17">
        <v>136.953549818846</v>
      </c>
      <c r="X7" s="36">
        <v>28624</v>
      </c>
      <c r="Y7" s="17">
        <v>11665.2857656091</v>
      </c>
      <c r="Z7" s="17">
        <v>292.46183303600799</v>
      </c>
      <c r="AA7" s="17">
        <v>594.10812549638695</v>
      </c>
      <c r="AB7" s="17">
        <v>148.52703137409699</v>
      </c>
      <c r="AC7" s="17">
        <v>11.2552444126541</v>
      </c>
      <c r="AD7" s="37">
        <v>129.72681337298599</v>
      </c>
      <c r="AE7" s="17">
        <v>180.08391060246501</v>
      </c>
      <c r="AF7" s="37">
        <v>-31.875116370964701</v>
      </c>
    </row>
    <row r="8" spans="1:32" s="16" customFormat="1" ht="15.6">
      <c r="A8" s="14">
        <v>6</v>
      </c>
      <c r="B8" s="14">
        <v>1200</v>
      </c>
      <c r="C8" s="14">
        <v>17.27</v>
      </c>
      <c r="D8" s="14">
        <v>998.6</v>
      </c>
      <c r="E8" s="14">
        <v>4.4729999999999999</v>
      </c>
      <c r="F8" s="14">
        <v>4.4619999999999997</v>
      </c>
      <c r="G8" s="14">
        <v>4.4580000000000002</v>
      </c>
      <c r="H8" s="14">
        <v>4.38</v>
      </c>
      <c r="I8" s="14">
        <v>4.3819999999999997</v>
      </c>
      <c r="J8" s="14">
        <v>15.8</v>
      </c>
      <c r="K8" s="14">
        <v>15.93</v>
      </c>
      <c r="L8" s="14">
        <v>15.81</v>
      </c>
      <c r="M8" s="14">
        <v>15.88</v>
      </c>
      <c r="N8" s="14">
        <v>15.91</v>
      </c>
      <c r="O8" s="14">
        <v>34.03</v>
      </c>
      <c r="P8" s="14">
        <v>33.79</v>
      </c>
      <c r="Q8" s="14">
        <v>34.08</v>
      </c>
      <c r="R8" s="14">
        <v>34.049999999999997</v>
      </c>
      <c r="S8" s="14">
        <v>34.119999999999997</v>
      </c>
      <c r="T8" s="36">
        <v>4432</v>
      </c>
      <c r="U8" s="17">
        <v>45.287892845902597</v>
      </c>
      <c r="V8" s="36">
        <v>15906</v>
      </c>
      <c r="W8" s="17">
        <v>162.533669586401</v>
      </c>
      <c r="X8" s="36">
        <v>33944</v>
      </c>
      <c r="Y8" s="17">
        <v>12703.794914903299</v>
      </c>
      <c r="Z8" s="17">
        <v>346.852941056254</v>
      </c>
      <c r="AA8" s="17">
        <v>646.99896215441504</v>
      </c>
      <c r="AB8" s="17">
        <v>161.74974053860399</v>
      </c>
      <c r="AC8" s="17">
        <v>13.3484584511764</v>
      </c>
      <c r="AD8" s="37">
        <v>154.93898392174299</v>
      </c>
      <c r="AE8" s="17">
        <v>213.575335218822</v>
      </c>
      <c r="AF8" s="37">
        <v>-37.693207181244802</v>
      </c>
    </row>
    <row r="9" spans="1:32" s="16" customFormat="1" ht="15.6">
      <c r="A9" s="14">
        <v>7</v>
      </c>
      <c r="B9" s="14">
        <v>1300</v>
      </c>
      <c r="C9" s="14">
        <v>17.38</v>
      </c>
      <c r="D9" s="14">
        <v>998.6</v>
      </c>
      <c r="E9" s="14">
        <v>5.1050000000000004</v>
      </c>
      <c r="F9" s="14">
        <v>5.2359999999999998</v>
      </c>
      <c r="G9" s="14">
        <v>5.1050000000000004</v>
      </c>
      <c r="H9" s="14">
        <v>5.0730000000000004</v>
      </c>
      <c r="I9" s="14">
        <v>5.09</v>
      </c>
      <c r="J9" s="14">
        <v>18.13</v>
      </c>
      <c r="K9" s="14">
        <v>18.28</v>
      </c>
      <c r="L9" s="14">
        <v>18.34</v>
      </c>
      <c r="M9" s="14">
        <v>18.260000000000002</v>
      </c>
      <c r="N9" s="14">
        <v>18.27</v>
      </c>
      <c r="O9" s="14">
        <v>39.47</v>
      </c>
      <c r="P9" s="14">
        <v>39.479999999999997</v>
      </c>
      <c r="Q9" s="14">
        <v>39.450000000000003</v>
      </c>
      <c r="R9" s="14">
        <v>39.33</v>
      </c>
      <c r="S9" s="14">
        <v>39.32</v>
      </c>
      <c r="T9" s="36">
        <v>5122.8</v>
      </c>
      <c r="U9" s="17">
        <v>52.3467548445375</v>
      </c>
      <c r="V9" s="36">
        <v>18296</v>
      </c>
      <c r="W9" s="17">
        <v>186.95561541259801</v>
      </c>
      <c r="X9" s="36">
        <v>39340</v>
      </c>
      <c r="Y9" s="17">
        <v>13676.3164906395</v>
      </c>
      <c r="Z9" s="17">
        <v>401.99135933163598</v>
      </c>
      <c r="AA9" s="17">
        <v>696.52907928783497</v>
      </c>
      <c r="AB9" s="17">
        <v>174.132269821959</v>
      </c>
      <c r="AC9" s="17">
        <v>15.4704323435446</v>
      </c>
      <c r="AD9" s="37">
        <v>179.709730308632</v>
      </c>
      <c r="AE9" s="17">
        <v>247.52691749671399</v>
      </c>
      <c r="AF9" s="37">
        <v>-45.100869740571</v>
      </c>
    </row>
    <row r="10" spans="1:32" s="16" customFormat="1" ht="15.6">
      <c r="A10" s="14">
        <v>8</v>
      </c>
      <c r="B10" s="14">
        <v>1400</v>
      </c>
      <c r="C10" s="14">
        <v>17.54</v>
      </c>
      <c r="D10" s="14">
        <v>998.6</v>
      </c>
      <c r="E10" s="14">
        <v>5.8650000000000002</v>
      </c>
      <c r="F10" s="14">
        <v>5.7629999999999999</v>
      </c>
      <c r="G10" s="14">
        <v>5.9729999999999999</v>
      </c>
      <c r="H10" s="14">
        <v>5.9020000000000001</v>
      </c>
      <c r="I10" s="14">
        <v>6.157</v>
      </c>
      <c r="J10" s="14">
        <v>21.05</v>
      </c>
      <c r="K10" s="14">
        <v>21.02</v>
      </c>
      <c r="L10" s="14">
        <v>21.08</v>
      </c>
      <c r="M10" s="14">
        <v>21.28</v>
      </c>
      <c r="N10" s="14">
        <v>21.15</v>
      </c>
      <c r="O10" s="14">
        <v>45.68</v>
      </c>
      <c r="P10" s="14">
        <v>45.75</v>
      </c>
      <c r="Q10" s="14">
        <v>45.68</v>
      </c>
      <c r="R10" s="14">
        <v>45.64</v>
      </c>
      <c r="S10" s="14">
        <v>45.49</v>
      </c>
      <c r="T10" s="36">
        <v>5933</v>
      </c>
      <c r="U10" s="17">
        <v>60.625692295744699</v>
      </c>
      <c r="V10" s="36">
        <v>21156</v>
      </c>
      <c r="W10" s="17">
        <v>216.18020330503501</v>
      </c>
      <c r="X10" s="36">
        <v>45578</v>
      </c>
      <c r="Y10" s="17">
        <v>14720.7384584469</v>
      </c>
      <c r="Z10" s="17">
        <v>465.73365977674899</v>
      </c>
      <c r="AA10" s="17">
        <v>749.72105331993305</v>
      </c>
      <c r="AB10" s="17">
        <v>187.43026332998301</v>
      </c>
      <c r="AC10" s="17">
        <v>17.923522250993301</v>
      </c>
      <c r="AD10" s="37">
        <v>208.22714146915499</v>
      </c>
      <c r="AE10" s="17">
        <v>286.77635601589299</v>
      </c>
      <c r="AF10" s="37">
        <v>-52.672630459864102</v>
      </c>
    </row>
  </sheetData>
  <mergeCells count="20">
    <mergeCell ref="Y1:Y2"/>
    <mergeCell ref="X1:X2"/>
    <mergeCell ref="A1:A2"/>
    <mergeCell ref="B1:B2"/>
    <mergeCell ref="C1:C2"/>
    <mergeCell ref="D1:D2"/>
    <mergeCell ref="E1:I1"/>
    <mergeCell ref="J1:N1"/>
    <mergeCell ref="O1:S1"/>
    <mergeCell ref="T1:T2"/>
    <mergeCell ref="U1:U2"/>
    <mergeCell ref="V1:V2"/>
    <mergeCell ref="W1:W2"/>
    <mergeCell ref="AF1:AF2"/>
    <mergeCell ref="Z1:Z2"/>
    <mergeCell ref="AA1:AA2"/>
    <mergeCell ref="AB1:AB2"/>
    <mergeCell ref="AE1:AE2"/>
    <mergeCell ref="AC1:AC2"/>
    <mergeCell ref="AD1:A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"/>
  <sheetViews>
    <sheetView topLeftCell="R13" zoomScale="130" zoomScaleNormal="130" workbookViewId="0">
      <selection activeCell="AC18" sqref="AC18"/>
    </sheetView>
  </sheetViews>
  <sheetFormatPr defaultRowHeight="13.8"/>
  <cols>
    <col min="1" max="1" width="6" bestFit="1" customWidth="1"/>
    <col min="2" max="2" width="12.44140625" bestFit="1" customWidth="1"/>
    <col min="3" max="3" width="8.109375" bestFit="1" customWidth="1"/>
    <col min="4" max="4" width="18" bestFit="1" customWidth="1"/>
    <col min="5" max="14" width="9.88671875" customWidth="1"/>
    <col min="15" max="15" width="17.33203125" bestFit="1" customWidth="1"/>
    <col min="16" max="25" width="11.44140625" customWidth="1"/>
  </cols>
  <sheetData>
    <row r="1" spans="1:25" ht="15.6">
      <c r="A1" s="30" t="s">
        <v>5</v>
      </c>
      <c r="B1" s="30" t="s">
        <v>10</v>
      </c>
      <c r="C1" s="30" t="s">
        <v>6</v>
      </c>
      <c r="D1" s="30" t="s">
        <v>7</v>
      </c>
      <c r="E1" s="30" t="s">
        <v>33</v>
      </c>
      <c r="F1" s="30"/>
      <c r="G1" s="30"/>
      <c r="H1" s="30"/>
      <c r="I1" s="30"/>
      <c r="J1" s="30" t="s">
        <v>9</v>
      </c>
      <c r="K1" s="30"/>
      <c r="L1" s="30"/>
      <c r="M1" s="30"/>
      <c r="N1" s="30"/>
      <c r="O1" s="29" t="s">
        <v>41</v>
      </c>
      <c r="P1" s="29" t="s">
        <v>34</v>
      </c>
      <c r="Q1" s="29" t="s">
        <v>35</v>
      </c>
      <c r="R1" s="29" t="s">
        <v>37</v>
      </c>
      <c r="S1" s="29" t="s">
        <v>13</v>
      </c>
      <c r="T1" s="29" t="s">
        <v>14</v>
      </c>
      <c r="U1" s="29" t="s">
        <v>36</v>
      </c>
      <c r="V1" s="29" t="s">
        <v>38</v>
      </c>
      <c r="W1" s="29" t="s">
        <v>17</v>
      </c>
      <c r="X1" s="29" t="s">
        <v>39</v>
      </c>
      <c r="Y1" s="29" t="s">
        <v>40</v>
      </c>
    </row>
    <row r="2" spans="1:25" ht="15.6">
      <c r="A2" s="30"/>
      <c r="B2" s="30"/>
      <c r="C2" s="30"/>
      <c r="D2" s="30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s="12" customFormat="1" ht="15.6">
      <c r="A3" s="3">
        <v>1</v>
      </c>
      <c r="B3" s="3">
        <v>700</v>
      </c>
      <c r="C3" s="3">
        <v>14.86</v>
      </c>
      <c r="D3" s="3">
        <v>999.1</v>
      </c>
      <c r="E3" s="3">
        <v>5.03</v>
      </c>
      <c r="F3" s="3">
        <v>5.0199999999999996</v>
      </c>
      <c r="G3" s="3">
        <v>5.03</v>
      </c>
      <c r="H3" s="3">
        <v>5.0199999999999996</v>
      </c>
      <c r="I3" s="3">
        <v>5.03</v>
      </c>
      <c r="J3" s="3">
        <v>11.05</v>
      </c>
      <c r="K3" s="3">
        <v>11.22</v>
      </c>
      <c r="L3" s="3">
        <v>11.07</v>
      </c>
      <c r="M3" s="3">
        <v>11.01</v>
      </c>
      <c r="N3" s="3">
        <v>10.94</v>
      </c>
      <c r="O3" s="8">
        <v>1.14869603553446E-2</v>
      </c>
      <c r="P3" s="9">
        <v>4916</v>
      </c>
      <c r="Q3" s="10">
        <v>313.70139896235702</v>
      </c>
      <c r="R3" s="10">
        <v>6159.51256500613</v>
      </c>
      <c r="S3" s="9">
        <v>10958</v>
      </c>
      <c r="T3" s="10">
        <v>111.917051877302</v>
      </c>
      <c r="U3" s="10">
        <v>7215.4653252654998</v>
      </c>
      <c r="V3" s="10">
        <v>6211.0060900495901</v>
      </c>
      <c r="W3" s="10">
        <v>163914.60863548401</v>
      </c>
      <c r="X3" s="11">
        <v>587.10235761024103</v>
      </c>
      <c r="Y3" s="11">
        <v>0.86079078896010697</v>
      </c>
    </row>
    <row r="4" spans="1:25" s="12" customFormat="1" ht="15.6">
      <c r="A4" s="3">
        <v>2</v>
      </c>
      <c r="B4" s="3">
        <v>800</v>
      </c>
      <c r="C4" s="3">
        <v>14.9</v>
      </c>
      <c r="D4" s="3">
        <v>999.1</v>
      </c>
      <c r="E4" s="3">
        <v>6.46</v>
      </c>
      <c r="F4" s="3">
        <v>6.49</v>
      </c>
      <c r="G4" s="3">
        <v>6.48</v>
      </c>
      <c r="H4" s="3">
        <v>6.47</v>
      </c>
      <c r="I4" s="3">
        <v>6.5</v>
      </c>
      <c r="J4" s="3">
        <v>14.16</v>
      </c>
      <c r="K4" s="3">
        <v>14.19</v>
      </c>
      <c r="L4" s="3">
        <v>14.12</v>
      </c>
      <c r="M4" s="3">
        <v>14.26</v>
      </c>
      <c r="N4" s="3">
        <v>14.13</v>
      </c>
      <c r="O4" s="8">
        <v>1.1475029938385299E-2</v>
      </c>
      <c r="P4" s="9">
        <v>6370</v>
      </c>
      <c r="Q4" s="10">
        <v>357.09209356545301</v>
      </c>
      <c r="R4" s="10">
        <v>7011.4868612514101</v>
      </c>
      <c r="S4" s="9">
        <v>14072</v>
      </c>
      <c r="T4" s="10">
        <v>143.72118580191599</v>
      </c>
      <c r="U4" s="10">
        <v>8176.6726098765203</v>
      </c>
      <c r="V4" s="10">
        <v>7070.1028914114804</v>
      </c>
      <c r="W4" s="10">
        <v>186781.01671581899</v>
      </c>
      <c r="X4" s="11">
        <v>589.74645398698704</v>
      </c>
      <c r="Y4" s="11">
        <v>0.86466747890475304</v>
      </c>
    </row>
    <row r="5" spans="1:25" s="12" customFormat="1" ht="15.6">
      <c r="A5" s="3">
        <v>3</v>
      </c>
      <c r="B5" s="3">
        <v>900</v>
      </c>
      <c r="C5" s="3">
        <v>14.92</v>
      </c>
      <c r="D5" s="3">
        <v>999.1</v>
      </c>
      <c r="E5" s="3">
        <v>8.17</v>
      </c>
      <c r="F5" s="3">
        <v>8.1</v>
      </c>
      <c r="G5" s="3">
        <v>8.1199999999999992</v>
      </c>
      <c r="H5" s="3">
        <v>8.14</v>
      </c>
      <c r="I5" s="3">
        <v>8.17</v>
      </c>
      <c r="J5" s="3">
        <v>17.86</v>
      </c>
      <c r="K5" s="3">
        <v>17.97</v>
      </c>
      <c r="L5" s="3">
        <v>17.989999999999998</v>
      </c>
      <c r="M5" s="3">
        <v>17.97</v>
      </c>
      <c r="N5" s="3">
        <v>17.8</v>
      </c>
      <c r="O5" s="8">
        <v>1.14690720585344E-2</v>
      </c>
      <c r="P5" s="9">
        <v>8030</v>
      </c>
      <c r="Q5" s="10">
        <v>400.92975719343002</v>
      </c>
      <c r="R5" s="10">
        <v>7872.2373737776197</v>
      </c>
      <c r="S5" s="9">
        <v>17818</v>
      </c>
      <c r="T5" s="10">
        <v>181.98010862837799</v>
      </c>
      <c r="U5" s="10">
        <v>9200.8547181239792</v>
      </c>
      <c r="V5" s="10">
        <v>7938.0492782224101</v>
      </c>
      <c r="W5" s="10">
        <v>209819.73659881999</v>
      </c>
      <c r="X5" s="11">
        <v>588.43951742295496</v>
      </c>
      <c r="Y5" s="11">
        <v>0.86275129011502805</v>
      </c>
    </row>
    <row r="6" spans="1:25" s="12" customFormat="1" ht="15.6">
      <c r="A6" s="3">
        <v>4</v>
      </c>
      <c r="B6" s="3">
        <v>1000</v>
      </c>
      <c r="C6" s="3">
        <v>14.96</v>
      </c>
      <c r="D6" s="3">
        <v>999.1</v>
      </c>
      <c r="E6" s="3">
        <v>9.9700000000000006</v>
      </c>
      <c r="F6" s="3">
        <v>9.98</v>
      </c>
      <c r="G6" s="3">
        <v>9.9700000000000006</v>
      </c>
      <c r="H6" s="3">
        <v>9.98</v>
      </c>
      <c r="I6" s="3">
        <v>9.9499999999999993</v>
      </c>
      <c r="J6" s="3">
        <v>22.06</v>
      </c>
      <c r="K6" s="3">
        <v>21.99</v>
      </c>
      <c r="L6" s="3">
        <v>22.13</v>
      </c>
      <c r="M6" s="3">
        <v>22.07</v>
      </c>
      <c r="N6" s="3">
        <v>22.08</v>
      </c>
      <c r="O6" s="8">
        <v>1.14571709282488E-2</v>
      </c>
      <c r="P6" s="9">
        <v>9860</v>
      </c>
      <c r="Q6" s="10">
        <v>444.27203364142599</v>
      </c>
      <c r="R6" s="10">
        <v>8723.2609817706307</v>
      </c>
      <c r="S6" s="9">
        <v>21966</v>
      </c>
      <c r="T6" s="10">
        <v>224.34476743354699</v>
      </c>
      <c r="U6" s="10">
        <v>10215.8424264356</v>
      </c>
      <c r="V6" s="10">
        <v>8796.1874435782393</v>
      </c>
      <c r="W6" s="10">
        <v>232743.687778497</v>
      </c>
      <c r="X6" s="11">
        <v>587.26822472983099</v>
      </c>
      <c r="Y6" s="11">
        <v>0.86103397805121396</v>
      </c>
    </row>
    <row r="7" spans="1:25" s="12" customFormat="1" ht="15.6">
      <c r="A7" s="3">
        <v>5</v>
      </c>
      <c r="B7" s="3">
        <v>1100</v>
      </c>
      <c r="C7" s="3">
        <v>15</v>
      </c>
      <c r="D7" s="3">
        <v>999.1</v>
      </c>
      <c r="E7" s="3">
        <v>12.11</v>
      </c>
      <c r="F7" s="3">
        <v>12.13</v>
      </c>
      <c r="G7" s="3">
        <v>12.14</v>
      </c>
      <c r="H7" s="3">
        <v>12.15</v>
      </c>
      <c r="I7" s="3">
        <v>12.1</v>
      </c>
      <c r="J7" s="3">
        <v>26.67</v>
      </c>
      <c r="K7" s="3">
        <v>26.69</v>
      </c>
      <c r="L7" s="3">
        <v>26.59</v>
      </c>
      <c r="M7" s="3">
        <v>26.51</v>
      </c>
      <c r="N7" s="3">
        <v>26.62</v>
      </c>
      <c r="O7" s="8">
        <v>1.14452892668263E-2</v>
      </c>
      <c r="P7" s="9">
        <v>12016</v>
      </c>
      <c r="Q7" s="10">
        <v>490.44518841003099</v>
      </c>
      <c r="R7" s="10">
        <v>9629.8687556088498</v>
      </c>
      <c r="S7" s="9">
        <v>26516</v>
      </c>
      <c r="T7" s="10">
        <v>270.81516221742402</v>
      </c>
      <c r="U7" s="10">
        <v>11224.1303352339</v>
      </c>
      <c r="V7" s="10">
        <v>9710.3744584057404</v>
      </c>
      <c r="W7" s="10">
        <v>257199.448245279</v>
      </c>
      <c r="X7" s="11">
        <v>590.06450402356302</v>
      </c>
      <c r="Y7" s="11">
        <v>0.86513379374468702</v>
      </c>
    </row>
    <row r="8" spans="1:25" s="12" customFormat="1" ht="15.6">
      <c r="A8" s="3">
        <v>6</v>
      </c>
      <c r="B8" s="3">
        <v>1200</v>
      </c>
      <c r="C8" s="3">
        <v>15.07</v>
      </c>
      <c r="D8" s="3">
        <v>999.1</v>
      </c>
      <c r="E8" s="3">
        <v>14.24</v>
      </c>
      <c r="F8" s="3">
        <v>14.16</v>
      </c>
      <c r="G8" s="3">
        <v>14.2</v>
      </c>
      <c r="H8" s="3">
        <v>14.23</v>
      </c>
      <c r="I8" s="3">
        <v>14.21</v>
      </c>
      <c r="J8" s="3">
        <v>31.39</v>
      </c>
      <c r="K8" s="3">
        <v>31.37</v>
      </c>
      <c r="L8" s="3">
        <v>31.44</v>
      </c>
      <c r="M8" s="3">
        <v>31.42</v>
      </c>
      <c r="N8" s="3">
        <v>31.32</v>
      </c>
      <c r="O8" s="8">
        <v>1.1424543073068401E-2</v>
      </c>
      <c r="P8" s="9">
        <v>14098</v>
      </c>
      <c r="Q8" s="10">
        <v>531.23816936787796</v>
      </c>
      <c r="R8" s="10">
        <v>10430.837063703801</v>
      </c>
      <c r="S8" s="9">
        <v>31288</v>
      </c>
      <c r="T8" s="10">
        <v>319.55290373581101</v>
      </c>
      <c r="U8" s="10">
        <v>12192.3549449699</v>
      </c>
      <c r="V8" s="10">
        <v>10518.038861556401</v>
      </c>
      <c r="W8" s="10">
        <v>279098.02285481599</v>
      </c>
      <c r="X8" s="11">
        <v>588.38743113234102</v>
      </c>
      <c r="Y8" s="11">
        <v>0.86267492285366298</v>
      </c>
    </row>
    <row r="9" spans="1:25" s="12" customFormat="1" ht="15.6">
      <c r="A9" s="3">
        <v>7</v>
      </c>
      <c r="B9" s="3">
        <v>1300</v>
      </c>
      <c r="C9" s="3">
        <v>15.13</v>
      </c>
      <c r="D9" s="3">
        <v>999.1</v>
      </c>
      <c r="E9" s="3">
        <v>16.53</v>
      </c>
      <c r="F9" s="3">
        <v>16.55</v>
      </c>
      <c r="G9" s="3">
        <v>16.54</v>
      </c>
      <c r="H9" s="3">
        <v>16.559999999999999</v>
      </c>
      <c r="I9" s="3">
        <v>16.53</v>
      </c>
      <c r="J9" s="3">
        <v>36.39</v>
      </c>
      <c r="K9" s="3">
        <v>36.44</v>
      </c>
      <c r="L9" s="3">
        <v>36.5</v>
      </c>
      <c r="M9" s="3">
        <v>36.46</v>
      </c>
      <c r="N9" s="3">
        <v>36.5</v>
      </c>
      <c r="O9" s="8">
        <v>1.14068077893263E-2</v>
      </c>
      <c r="P9" s="9">
        <v>16432</v>
      </c>
      <c r="Q9" s="10">
        <v>573.52946082846904</v>
      </c>
      <c r="R9" s="10">
        <v>11261.2246297252</v>
      </c>
      <c r="S9" s="9">
        <v>36358</v>
      </c>
      <c r="T9" s="10">
        <v>371.33420078070299</v>
      </c>
      <c r="U9" s="10">
        <v>13143.126520153101</v>
      </c>
      <c r="V9" s="10">
        <v>11355.3684676297</v>
      </c>
      <c r="W9" s="10">
        <v>301785.19882607</v>
      </c>
      <c r="X9" s="11">
        <v>589.27600304776001</v>
      </c>
      <c r="Y9" s="11">
        <v>0.86397771871235196</v>
      </c>
    </row>
    <row r="10" spans="1:25" s="12" customFormat="1" ht="15.6">
      <c r="A10" s="3">
        <v>8</v>
      </c>
      <c r="B10" s="3">
        <v>1400</v>
      </c>
      <c r="C10" s="3">
        <v>15.23</v>
      </c>
      <c r="D10" s="3">
        <v>999.1</v>
      </c>
      <c r="E10" s="3">
        <v>19.07</v>
      </c>
      <c r="F10" s="3">
        <v>19.059999999999999</v>
      </c>
      <c r="G10" s="3">
        <v>19.12</v>
      </c>
      <c r="H10" s="3">
        <v>19.14</v>
      </c>
      <c r="I10" s="3">
        <v>19.149999999999999</v>
      </c>
      <c r="J10" s="3">
        <v>42.14</v>
      </c>
      <c r="K10" s="3">
        <v>42.2</v>
      </c>
      <c r="L10" s="3">
        <v>42.12</v>
      </c>
      <c r="M10" s="3">
        <v>42.1</v>
      </c>
      <c r="N10" s="3">
        <v>42.07</v>
      </c>
      <c r="O10" s="8">
        <v>1.13773453173428E-2</v>
      </c>
      <c r="P10" s="9">
        <v>18998</v>
      </c>
      <c r="Q10" s="10">
        <v>616.68652656340805</v>
      </c>
      <c r="R10" s="10">
        <v>12108.6116338713</v>
      </c>
      <c r="S10" s="9">
        <v>42026</v>
      </c>
      <c r="T10" s="10">
        <v>429.223035425761</v>
      </c>
      <c r="U10" s="10">
        <v>14130.506332522</v>
      </c>
      <c r="V10" s="10">
        <v>12209.839627130499</v>
      </c>
      <c r="W10" s="10">
        <v>325334.29611796897</v>
      </c>
      <c r="X10" s="11">
        <v>589.34343339967097</v>
      </c>
      <c r="Y10" s="11">
        <v>0.86407658294798295</v>
      </c>
    </row>
  </sheetData>
  <mergeCells count="17">
    <mergeCell ref="J1:N1"/>
    <mergeCell ref="A1:A2"/>
    <mergeCell ref="B1:B2"/>
    <mergeCell ref="C1:C2"/>
    <mergeCell ref="D1:D2"/>
    <mergeCell ref="E1:I1"/>
    <mergeCell ref="V1:V2"/>
    <mergeCell ref="X1:X2"/>
    <mergeCell ref="Y1:Y2"/>
    <mergeCell ref="W1:W2"/>
    <mergeCell ref="O1:O2"/>
    <mergeCell ref="P1:P2"/>
    <mergeCell ref="Q1:Q2"/>
    <mergeCell ref="R1:R2"/>
    <mergeCell ref="S1:S2"/>
    <mergeCell ref="T1:T2"/>
    <mergeCell ref="U1:U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>
      <selection activeCell="D1" sqref="D1:D1048576"/>
    </sheetView>
  </sheetViews>
  <sheetFormatPr defaultColWidth="9.109375" defaultRowHeight="13.8"/>
  <cols>
    <col min="1" max="10" width="10.88671875" style="19" customWidth="1"/>
    <col min="11" max="16384" width="9.109375" style="19"/>
  </cols>
  <sheetData>
    <row r="1" spans="1:11" ht="16.2">
      <c r="A1" s="7" t="s">
        <v>58</v>
      </c>
      <c r="B1" s="7" t="s">
        <v>57</v>
      </c>
      <c r="C1" s="7" t="s">
        <v>61</v>
      </c>
      <c r="D1" s="28" t="s">
        <v>70</v>
      </c>
      <c r="E1" s="23" t="s">
        <v>63</v>
      </c>
      <c r="F1" s="27" t="s">
        <v>64</v>
      </c>
      <c r="G1" s="27" t="s">
        <v>65</v>
      </c>
      <c r="H1" s="7" t="s">
        <v>62</v>
      </c>
      <c r="I1" s="7" t="s">
        <v>66</v>
      </c>
      <c r="J1" s="27" t="s">
        <v>67</v>
      </c>
      <c r="K1" s="27" t="s">
        <v>68</v>
      </c>
    </row>
    <row r="2" spans="1:11" ht="15.6">
      <c r="A2" s="20" t="s">
        <v>59</v>
      </c>
      <c r="B2" s="20">
        <v>4</v>
      </c>
      <c r="C2" s="25">
        <v>0.1</v>
      </c>
      <c r="D2" s="25">
        <v>5.8500000000000003E-2</v>
      </c>
      <c r="E2" s="20"/>
      <c r="F2" s="20"/>
      <c r="G2" s="20"/>
      <c r="H2" s="20"/>
      <c r="I2" s="20"/>
      <c r="J2" s="20"/>
      <c r="K2" s="20"/>
    </row>
    <row r="3" spans="1:11" ht="15.6">
      <c r="A3" s="21" t="s">
        <v>59</v>
      </c>
      <c r="B3" s="21">
        <v>1</v>
      </c>
      <c r="C3" s="24">
        <v>0</v>
      </c>
      <c r="D3" s="24">
        <v>0</v>
      </c>
      <c r="E3" s="21">
        <v>22.5</v>
      </c>
      <c r="F3" s="21">
        <v>50</v>
      </c>
      <c r="G3" s="21">
        <v>94</v>
      </c>
      <c r="H3" s="21">
        <f t="shared" ref="H3:H34" si="0">(E3+20)*2</f>
        <v>85</v>
      </c>
      <c r="I3" s="21">
        <f>G3-H3</f>
        <v>9</v>
      </c>
      <c r="J3" s="21">
        <f>G3-F3</f>
        <v>44</v>
      </c>
      <c r="K3" s="21">
        <f>I3/(J3*0.944)</f>
        <v>0.21667950693374421</v>
      </c>
    </row>
    <row r="4" spans="1:11" ht="15.6">
      <c r="A4" s="21" t="s">
        <v>59</v>
      </c>
      <c r="B4" s="21">
        <v>2</v>
      </c>
      <c r="C4" s="24">
        <v>0.02</v>
      </c>
      <c r="D4" s="24">
        <v>2.93E-2</v>
      </c>
      <c r="E4" s="21">
        <v>93.5</v>
      </c>
      <c r="F4" s="21">
        <v>50</v>
      </c>
      <c r="G4" s="21">
        <v>94</v>
      </c>
      <c r="H4" s="21">
        <f t="shared" si="0"/>
        <v>227</v>
      </c>
      <c r="I4" s="21">
        <f t="shared" ref="I4:I34" si="1">G4-H4</f>
        <v>-133</v>
      </c>
      <c r="J4" s="21">
        <f t="shared" ref="J4:J34" si="2">G4-F4</f>
        <v>44</v>
      </c>
      <c r="K4" s="21">
        <f t="shared" ref="K4:K34" si="3">I4/(J4*0.944)</f>
        <v>-3.2020416024653313</v>
      </c>
    </row>
    <row r="5" spans="1:11" ht="15.6">
      <c r="A5" s="21" t="s">
        <v>59</v>
      </c>
      <c r="B5" s="21">
        <v>3</v>
      </c>
      <c r="C5" s="24">
        <v>5.2999999999999999E-2</v>
      </c>
      <c r="D5" s="24">
        <v>4.5699999999999998E-2</v>
      </c>
      <c r="E5" s="21">
        <v>85</v>
      </c>
      <c r="F5" s="21">
        <v>50</v>
      </c>
      <c r="G5" s="21">
        <v>94</v>
      </c>
      <c r="H5" s="21">
        <f t="shared" si="0"/>
        <v>210</v>
      </c>
      <c r="I5" s="21">
        <f t="shared" si="1"/>
        <v>-116</v>
      </c>
      <c r="J5" s="21">
        <f t="shared" si="2"/>
        <v>44</v>
      </c>
      <c r="K5" s="21">
        <f t="shared" si="3"/>
        <v>-2.7927580893682586</v>
      </c>
    </row>
    <row r="6" spans="1:11" ht="15.6">
      <c r="A6" s="21" t="s">
        <v>59</v>
      </c>
      <c r="B6" s="21">
        <v>5</v>
      </c>
      <c r="C6" s="24">
        <v>0.15329999999999999</v>
      </c>
      <c r="D6" s="24">
        <v>6.7199999999999996E-2</v>
      </c>
      <c r="E6" s="21">
        <v>57.5</v>
      </c>
      <c r="F6" s="21">
        <v>50</v>
      </c>
      <c r="G6" s="21">
        <v>94</v>
      </c>
      <c r="H6" s="21">
        <f t="shared" si="0"/>
        <v>155</v>
      </c>
      <c r="I6" s="21">
        <f t="shared" si="1"/>
        <v>-61</v>
      </c>
      <c r="J6" s="21">
        <f t="shared" si="2"/>
        <v>44</v>
      </c>
      <c r="K6" s="21">
        <f t="shared" si="3"/>
        <v>-1.4686055469953774</v>
      </c>
    </row>
    <row r="7" spans="1:11" ht="15.6">
      <c r="A7" s="21" t="s">
        <v>59</v>
      </c>
      <c r="B7" s="21">
        <v>6</v>
      </c>
      <c r="C7" s="24">
        <v>0.20669999999999999</v>
      </c>
      <c r="D7" s="24">
        <v>7.22E-2</v>
      </c>
      <c r="E7" s="21">
        <v>53</v>
      </c>
      <c r="F7" s="21">
        <v>50</v>
      </c>
      <c r="G7" s="21">
        <v>94</v>
      </c>
      <c r="H7" s="21">
        <f t="shared" si="0"/>
        <v>146</v>
      </c>
      <c r="I7" s="21">
        <f t="shared" si="1"/>
        <v>-52</v>
      </c>
      <c r="J7" s="21">
        <f t="shared" si="2"/>
        <v>44</v>
      </c>
      <c r="K7" s="21">
        <f t="shared" si="3"/>
        <v>-1.2519260400616332</v>
      </c>
    </row>
    <row r="8" spans="1:11" ht="15.6">
      <c r="A8" s="21" t="s">
        <v>59</v>
      </c>
      <c r="B8" s="21">
        <v>7</v>
      </c>
      <c r="C8" s="24">
        <v>0.25330000000000003</v>
      </c>
      <c r="D8" s="24">
        <v>7.4399999999999994E-2</v>
      </c>
      <c r="E8" s="21">
        <v>50</v>
      </c>
      <c r="F8" s="21">
        <v>50</v>
      </c>
      <c r="G8" s="21">
        <v>94</v>
      </c>
      <c r="H8" s="21">
        <f t="shared" si="0"/>
        <v>140</v>
      </c>
      <c r="I8" s="21">
        <f t="shared" si="1"/>
        <v>-46</v>
      </c>
      <c r="J8" s="21">
        <f t="shared" si="2"/>
        <v>44</v>
      </c>
      <c r="K8" s="21">
        <f t="shared" si="3"/>
        <v>-1.1074730354391371</v>
      </c>
    </row>
    <row r="9" spans="1:11" ht="15.6">
      <c r="A9" s="21" t="s">
        <v>59</v>
      </c>
      <c r="B9" s="21">
        <v>8</v>
      </c>
      <c r="C9" s="24">
        <v>0.3</v>
      </c>
      <c r="D9" s="24">
        <v>7.4999999999999997E-2</v>
      </c>
      <c r="E9" s="21">
        <v>47.5</v>
      </c>
      <c r="F9" s="21">
        <v>50</v>
      </c>
      <c r="G9" s="21">
        <v>94</v>
      </c>
      <c r="H9" s="21">
        <f t="shared" si="0"/>
        <v>135</v>
      </c>
      <c r="I9" s="21">
        <f t="shared" si="1"/>
        <v>-41</v>
      </c>
      <c r="J9" s="21">
        <f t="shared" si="2"/>
        <v>44</v>
      </c>
      <c r="K9" s="21">
        <f t="shared" si="3"/>
        <v>-0.98709553158705698</v>
      </c>
    </row>
    <row r="10" spans="1:11" ht="15.6">
      <c r="A10" s="21" t="s">
        <v>59</v>
      </c>
      <c r="B10" s="21">
        <v>9</v>
      </c>
      <c r="C10" s="24">
        <v>0.33329999999999999</v>
      </c>
      <c r="D10" s="24">
        <v>7.4700000000000003E-2</v>
      </c>
      <c r="E10" s="21">
        <v>44.5</v>
      </c>
      <c r="F10" s="21">
        <v>50</v>
      </c>
      <c r="G10" s="21">
        <v>94</v>
      </c>
      <c r="H10" s="21">
        <f t="shared" si="0"/>
        <v>129</v>
      </c>
      <c r="I10" s="21">
        <f t="shared" si="1"/>
        <v>-35</v>
      </c>
      <c r="J10" s="21">
        <f t="shared" si="2"/>
        <v>44</v>
      </c>
      <c r="K10" s="21">
        <f t="shared" si="3"/>
        <v>-0.84264252696456088</v>
      </c>
    </row>
    <row r="11" spans="1:11" ht="15.6">
      <c r="A11" s="21" t="s">
        <v>59</v>
      </c>
      <c r="B11" s="21">
        <v>10</v>
      </c>
      <c r="C11" s="24">
        <v>0.4</v>
      </c>
      <c r="D11" s="24">
        <v>7.2499999999999995E-2</v>
      </c>
      <c r="E11" s="21">
        <v>41</v>
      </c>
      <c r="F11" s="21">
        <v>50</v>
      </c>
      <c r="G11" s="21">
        <v>94</v>
      </c>
      <c r="H11" s="21">
        <f t="shared" si="0"/>
        <v>122</v>
      </c>
      <c r="I11" s="21">
        <f t="shared" si="1"/>
        <v>-28</v>
      </c>
      <c r="J11" s="21">
        <f t="shared" si="2"/>
        <v>44</v>
      </c>
      <c r="K11" s="21">
        <f t="shared" si="3"/>
        <v>-0.67411402157164868</v>
      </c>
    </row>
    <row r="12" spans="1:11" ht="15.6">
      <c r="A12" s="21" t="s">
        <v>59</v>
      </c>
      <c r="B12" s="21">
        <v>11</v>
      </c>
      <c r="C12" s="24">
        <v>0.4667</v>
      </c>
      <c r="D12" s="24">
        <v>6.8599999999999994E-2</v>
      </c>
      <c r="E12" s="21">
        <v>37.5</v>
      </c>
      <c r="F12" s="21">
        <v>50</v>
      </c>
      <c r="G12" s="21">
        <v>94</v>
      </c>
      <c r="H12" s="21">
        <f t="shared" si="0"/>
        <v>115</v>
      </c>
      <c r="I12" s="21">
        <f t="shared" si="1"/>
        <v>-21</v>
      </c>
      <c r="J12" s="21">
        <f t="shared" si="2"/>
        <v>44</v>
      </c>
      <c r="K12" s="21">
        <f t="shared" si="3"/>
        <v>-0.50558551617873648</v>
      </c>
    </row>
    <row r="13" spans="1:11" ht="15.6">
      <c r="A13" s="21" t="s">
        <v>59</v>
      </c>
      <c r="B13" s="21">
        <v>12</v>
      </c>
      <c r="C13" s="24">
        <v>0.5333</v>
      </c>
      <c r="D13" s="24">
        <v>6.3500000000000001E-2</v>
      </c>
      <c r="E13" s="21">
        <v>34.5</v>
      </c>
      <c r="F13" s="21">
        <v>50</v>
      </c>
      <c r="G13" s="21">
        <v>94</v>
      </c>
      <c r="H13" s="21">
        <f t="shared" si="0"/>
        <v>109</v>
      </c>
      <c r="I13" s="21">
        <f t="shared" si="1"/>
        <v>-15</v>
      </c>
      <c r="J13" s="21">
        <f t="shared" si="2"/>
        <v>44</v>
      </c>
      <c r="K13" s="21">
        <f t="shared" si="3"/>
        <v>-0.36113251155624038</v>
      </c>
    </row>
    <row r="14" spans="1:11" ht="15.6">
      <c r="A14" s="21" t="s">
        <v>59</v>
      </c>
      <c r="B14" s="21">
        <v>13</v>
      </c>
      <c r="C14" s="24">
        <v>0.6</v>
      </c>
      <c r="D14" s="24">
        <v>5.7099999999999998E-2</v>
      </c>
      <c r="E14" s="21">
        <v>33</v>
      </c>
      <c r="F14" s="21">
        <v>50</v>
      </c>
      <c r="G14" s="21">
        <v>94</v>
      </c>
      <c r="H14" s="21">
        <f t="shared" si="0"/>
        <v>106</v>
      </c>
      <c r="I14" s="21">
        <f t="shared" si="1"/>
        <v>-12</v>
      </c>
      <c r="J14" s="21">
        <f t="shared" si="2"/>
        <v>44</v>
      </c>
      <c r="K14" s="21">
        <f t="shared" si="3"/>
        <v>-0.28890600924499227</v>
      </c>
    </row>
    <row r="15" spans="1:11" ht="15.6">
      <c r="A15" s="21" t="s">
        <v>59</v>
      </c>
      <c r="B15" s="21">
        <v>14</v>
      </c>
      <c r="C15" s="24">
        <v>0.66669999999999996</v>
      </c>
      <c r="D15" s="24">
        <v>4.9200000000000001E-2</v>
      </c>
      <c r="E15" s="21">
        <v>31.5</v>
      </c>
      <c r="F15" s="21">
        <v>50</v>
      </c>
      <c r="G15" s="21">
        <v>94</v>
      </c>
      <c r="H15" s="21">
        <f t="shared" si="0"/>
        <v>103</v>
      </c>
      <c r="I15" s="21">
        <f t="shared" si="1"/>
        <v>-9</v>
      </c>
      <c r="J15" s="21">
        <f t="shared" si="2"/>
        <v>44</v>
      </c>
      <c r="K15" s="21">
        <f t="shared" si="3"/>
        <v>-0.21667950693374421</v>
      </c>
    </row>
    <row r="16" spans="1:11" ht="15.6">
      <c r="A16" s="21" t="s">
        <v>59</v>
      </c>
      <c r="B16" s="21">
        <v>15</v>
      </c>
      <c r="C16" s="24">
        <v>0.73329999999999995</v>
      </c>
      <c r="D16" s="24">
        <v>4.1099999999999998E-2</v>
      </c>
      <c r="E16" s="21">
        <v>27.5</v>
      </c>
      <c r="F16" s="21">
        <v>50</v>
      </c>
      <c r="G16" s="21">
        <v>94</v>
      </c>
      <c r="H16" s="21">
        <f t="shared" si="0"/>
        <v>95</v>
      </c>
      <c r="I16" s="21">
        <f t="shared" si="1"/>
        <v>-1</v>
      </c>
      <c r="J16" s="21">
        <f t="shared" si="2"/>
        <v>44</v>
      </c>
      <c r="K16" s="21">
        <f t="shared" si="3"/>
        <v>-2.4075500770416022E-2</v>
      </c>
    </row>
    <row r="17" spans="1:11" ht="15.6">
      <c r="A17" s="21" t="s">
        <v>59</v>
      </c>
      <c r="B17" s="21">
        <v>16</v>
      </c>
      <c r="C17" s="24">
        <v>0.8</v>
      </c>
      <c r="D17" s="24">
        <v>3.2800000000000003E-2</v>
      </c>
      <c r="E17" s="21">
        <v>21</v>
      </c>
      <c r="F17" s="21">
        <v>50</v>
      </c>
      <c r="G17" s="21">
        <v>94</v>
      </c>
      <c r="H17" s="21">
        <f t="shared" si="0"/>
        <v>82</v>
      </c>
      <c r="I17" s="21">
        <f t="shared" si="1"/>
        <v>12</v>
      </c>
      <c r="J17" s="21">
        <f t="shared" si="2"/>
        <v>44</v>
      </c>
      <c r="K17" s="21">
        <f t="shared" si="3"/>
        <v>0.28890600924499227</v>
      </c>
    </row>
    <row r="18" spans="1:11" ht="15.6">
      <c r="A18" s="21" t="s">
        <v>59</v>
      </c>
      <c r="B18" s="21">
        <v>17</v>
      </c>
      <c r="C18" s="24">
        <v>0.9</v>
      </c>
      <c r="D18" s="24">
        <v>1.8100000000000002E-2</v>
      </c>
      <c r="E18" s="21">
        <v>25.5</v>
      </c>
      <c r="F18" s="21">
        <v>50</v>
      </c>
      <c r="G18" s="21">
        <v>94</v>
      </c>
      <c r="H18" s="21">
        <f t="shared" si="0"/>
        <v>91</v>
      </c>
      <c r="I18" s="21">
        <f t="shared" si="1"/>
        <v>3</v>
      </c>
      <c r="J18" s="21">
        <f t="shared" si="2"/>
        <v>44</v>
      </c>
      <c r="K18" s="21">
        <f t="shared" si="3"/>
        <v>7.2226502311248067E-2</v>
      </c>
    </row>
    <row r="19" spans="1:11" ht="15.6">
      <c r="A19" s="21" t="s">
        <v>59</v>
      </c>
      <c r="B19" s="21">
        <v>18</v>
      </c>
      <c r="C19" s="24">
        <v>1</v>
      </c>
      <c r="D19" s="24">
        <v>0</v>
      </c>
      <c r="E19" s="21">
        <v>24</v>
      </c>
      <c r="F19" s="21">
        <v>50</v>
      </c>
      <c r="G19" s="21">
        <v>94</v>
      </c>
      <c r="H19" s="21">
        <f t="shared" si="0"/>
        <v>88</v>
      </c>
      <c r="I19" s="21">
        <f t="shared" si="1"/>
        <v>6</v>
      </c>
      <c r="J19" s="21">
        <f t="shared" si="2"/>
        <v>44</v>
      </c>
      <c r="K19" s="21">
        <f t="shared" si="3"/>
        <v>0.14445300462249613</v>
      </c>
    </row>
    <row r="20" spans="1:11" ht="15.6">
      <c r="A20" s="22" t="s">
        <v>60</v>
      </c>
      <c r="B20" s="22">
        <v>19</v>
      </c>
      <c r="C20" s="26">
        <v>3.3300000000000003E-2</v>
      </c>
      <c r="D20" s="26">
        <v>-3.7499999999999999E-2</v>
      </c>
      <c r="E20" s="22">
        <v>24.5</v>
      </c>
      <c r="F20" s="22">
        <v>50</v>
      </c>
      <c r="G20" s="22">
        <v>94</v>
      </c>
      <c r="H20" s="22">
        <f t="shared" si="0"/>
        <v>89</v>
      </c>
      <c r="I20" s="22">
        <f t="shared" si="1"/>
        <v>5</v>
      </c>
      <c r="J20" s="22">
        <f t="shared" si="2"/>
        <v>44</v>
      </c>
      <c r="K20" s="22">
        <f t="shared" si="3"/>
        <v>0.12037750385208013</v>
      </c>
    </row>
    <row r="21" spans="1:11" ht="15.6">
      <c r="A21" s="22" t="s">
        <v>60</v>
      </c>
      <c r="B21" s="22">
        <v>20</v>
      </c>
      <c r="C21" s="26">
        <v>6.7000000000000004E-2</v>
      </c>
      <c r="D21" s="26">
        <v>-0.05</v>
      </c>
      <c r="E21" s="22">
        <v>25</v>
      </c>
      <c r="F21" s="22">
        <v>50</v>
      </c>
      <c r="G21" s="22">
        <v>94</v>
      </c>
      <c r="H21" s="22">
        <f t="shared" si="0"/>
        <v>90</v>
      </c>
      <c r="I21" s="22">
        <f t="shared" si="1"/>
        <v>4</v>
      </c>
      <c r="J21" s="22">
        <f t="shared" si="2"/>
        <v>44</v>
      </c>
      <c r="K21" s="22">
        <f t="shared" si="3"/>
        <v>9.6302003081664089E-2</v>
      </c>
    </row>
    <row r="22" spans="1:11" ht="15.6">
      <c r="A22" s="22" t="s">
        <v>60</v>
      </c>
      <c r="B22" s="22">
        <v>21</v>
      </c>
      <c r="C22" s="26">
        <v>0.12</v>
      </c>
      <c r="D22" s="26">
        <v>-6.3E-2</v>
      </c>
      <c r="E22" s="22">
        <v>23.5</v>
      </c>
      <c r="F22" s="22">
        <v>50</v>
      </c>
      <c r="G22" s="22">
        <v>94</v>
      </c>
      <c r="H22" s="22">
        <f t="shared" si="0"/>
        <v>87</v>
      </c>
      <c r="I22" s="22">
        <f t="shared" si="1"/>
        <v>7</v>
      </c>
      <c r="J22" s="22">
        <f t="shared" si="2"/>
        <v>44</v>
      </c>
      <c r="K22" s="22">
        <f t="shared" si="3"/>
        <v>0.16852850539291217</v>
      </c>
    </row>
    <row r="23" spans="1:11" ht="15.6">
      <c r="A23" s="22" t="s">
        <v>60</v>
      </c>
      <c r="B23" s="22">
        <v>22</v>
      </c>
      <c r="C23" s="26">
        <v>0.18</v>
      </c>
      <c r="D23" s="26">
        <v>-7.0099999999999996E-2</v>
      </c>
      <c r="E23" s="22">
        <v>21</v>
      </c>
      <c r="F23" s="22">
        <v>50</v>
      </c>
      <c r="G23" s="22">
        <v>94</v>
      </c>
      <c r="H23" s="22">
        <f t="shared" si="0"/>
        <v>82</v>
      </c>
      <c r="I23" s="22">
        <f t="shared" si="1"/>
        <v>12</v>
      </c>
      <c r="J23" s="22">
        <f t="shared" si="2"/>
        <v>44</v>
      </c>
      <c r="K23" s="22">
        <f t="shared" si="3"/>
        <v>0.28890600924499227</v>
      </c>
    </row>
    <row r="24" spans="1:11" ht="15.6">
      <c r="A24" s="22" t="s">
        <v>60</v>
      </c>
      <c r="B24" s="22">
        <v>23</v>
      </c>
      <c r="C24" s="26">
        <v>0.23330000000000001</v>
      </c>
      <c r="D24" s="26">
        <v>-7.3599999999999999E-2</v>
      </c>
      <c r="E24" s="22">
        <v>24</v>
      </c>
      <c r="F24" s="22">
        <v>50</v>
      </c>
      <c r="G24" s="22">
        <v>94</v>
      </c>
      <c r="H24" s="22">
        <f t="shared" si="0"/>
        <v>88</v>
      </c>
      <c r="I24" s="22">
        <f t="shared" si="1"/>
        <v>6</v>
      </c>
      <c r="J24" s="22">
        <f t="shared" si="2"/>
        <v>44</v>
      </c>
      <c r="K24" s="22">
        <f t="shared" si="3"/>
        <v>0.14445300462249613</v>
      </c>
    </row>
    <row r="25" spans="1:11" ht="15.6">
      <c r="A25" s="22" t="s">
        <v>60</v>
      </c>
      <c r="B25" s="22">
        <v>24</v>
      </c>
      <c r="C25" s="26">
        <v>0.3</v>
      </c>
      <c r="D25" s="26">
        <v>-7.4999999999999997E-2</v>
      </c>
      <c r="E25" s="22">
        <v>22</v>
      </c>
      <c r="F25" s="22">
        <v>50</v>
      </c>
      <c r="G25" s="22">
        <v>94</v>
      </c>
      <c r="H25" s="22">
        <f t="shared" si="0"/>
        <v>84</v>
      </c>
      <c r="I25" s="22">
        <f t="shared" si="1"/>
        <v>10</v>
      </c>
      <c r="J25" s="22">
        <f t="shared" si="2"/>
        <v>44</v>
      </c>
      <c r="K25" s="22">
        <f t="shared" si="3"/>
        <v>0.24075500770416025</v>
      </c>
    </row>
    <row r="26" spans="1:11" ht="15.6">
      <c r="A26" s="22" t="s">
        <v>60</v>
      </c>
      <c r="B26" s="22">
        <v>25</v>
      </c>
      <c r="C26" s="26">
        <v>0.36670000000000003</v>
      </c>
      <c r="D26" s="26">
        <v>-7.3800000000000004E-2</v>
      </c>
      <c r="E26" s="22">
        <v>21</v>
      </c>
      <c r="F26" s="22">
        <v>50</v>
      </c>
      <c r="G26" s="22">
        <v>94</v>
      </c>
      <c r="H26" s="22">
        <f t="shared" si="0"/>
        <v>82</v>
      </c>
      <c r="I26" s="22">
        <f t="shared" si="1"/>
        <v>12</v>
      </c>
      <c r="J26" s="22">
        <f t="shared" si="2"/>
        <v>44</v>
      </c>
      <c r="K26" s="22">
        <f t="shared" si="3"/>
        <v>0.28890600924499227</v>
      </c>
    </row>
    <row r="27" spans="1:11" ht="15.6">
      <c r="A27" s="22" t="s">
        <v>60</v>
      </c>
      <c r="B27" s="22">
        <v>26</v>
      </c>
      <c r="C27" s="26">
        <v>0.43330000000000002</v>
      </c>
      <c r="D27" s="26">
        <v>-7.0900000000000005E-2</v>
      </c>
      <c r="E27" s="22">
        <v>24.5</v>
      </c>
      <c r="F27" s="22">
        <v>50</v>
      </c>
      <c r="G27" s="22">
        <v>94</v>
      </c>
      <c r="H27" s="22">
        <f t="shared" si="0"/>
        <v>89</v>
      </c>
      <c r="I27" s="22">
        <f t="shared" si="1"/>
        <v>5</v>
      </c>
      <c r="J27" s="22">
        <f t="shared" si="2"/>
        <v>44</v>
      </c>
      <c r="K27" s="22">
        <f t="shared" si="3"/>
        <v>0.12037750385208013</v>
      </c>
    </row>
    <row r="28" spans="1:11" ht="15.6">
      <c r="A28" s="22" t="s">
        <v>60</v>
      </c>
      <c r="B28" s="22">
        <v>27</v>
      </c>
      <c r="C28" s="26">
        <v>0.5</v>
      </c>
      <c r="D28" s="26">
        <v>-6.6299999999999998E-2</v>
      </c>
      <c r="E28" s="22">
        <v>24</v>
      </c>
      <c r="F28" s="22">
        <v>50</v>
      </c>
      <c r="G28" s="22">
        <v>94</v>
      </c>
      <c r="H28" s="22">
        <f t="shared" si="0"/>
        <v>88</v>
      </c>
      <c r="I28" s="22">
        <f t="shared" si="1"/>
        <v>6</v>
      </c>
      <c r="J28" s="22">
        <f t="shared" si="2"/>
        <v>44</v>
      </c>
      <c r="K28" s="22">
        <f t="shared" si="3"/>
        <v>0.14445300462249613</v>
      </c>
    </row>
    <row r="29" spans="1:11" ht="15.6">
      <c r="A29" s="22" t="s">
        <v>60</v>
      </c>
      <c r="B29" s="22">
        <v>28</v>
      </c>
      <c r="C29" s="26">
        <v>0.56669999999999998</v>
      </c>
      <c r="D29" s="26">
        <v>-6.0400000000000002E-2</v>
      </c>
      <c r="E29" s="22">
        <v>25</v>
      </c>
      <c r="F29" s="22">
        <v>50</v>
      </c>
      <c r="G29" s="22">
        <v>94</v>
      </c>
      <c r="H29" s="22">
        <f t="shared" si="0"/>
        <v>90</v>
      </c>
      <c r="I29" s="22">
        <f t="shared" si="1"/>
        <v>4</v>
      </c>
      <c r="J29" s="22">
        <f t="shared" si="2"/>
        <v>44</v>
      </c>
      <c r="K29" s="22">
        <f t="shared" si="3"/>
        <v>9.6302003081664089E-2</v>
      </c>
    </row>
    <row r="30" spans="1:11" ht="15.6">
      <c r="A30" s="22" t="s">
        <v>60</v>
      </c>
      <c r="B30" s="22">
        <v>29</v>
      </c>
      <c r="C30" s="26">
        <v>0.63329999999999997</v>
      </c>
      <c r="D30" s="26">
        <v>-5.3400000000000003E-2</v>
      </c>
      <c r="E30" s="22">
        <v>21.5</v>
      </c>
      <c r="F30" s="22">
        <v>50</v>
      </c>
      <c r="G30" s="22">
        <v>94</v>
      </c>
      <c r="H30" s="22">
        <f t="shared" si="0"/>
        <v>83</v>
      </c>
      <c r="I30" s="22">
        <f t="shared" si="1"/>
        <v>11</v>
      </c>
      <c r="J30" s="22">
        <f t="shared" si="2"/>
        <v>44</v>
      </c>
      <c r="K30" s="22">
        <f t="shared" si="3"/>
        <v>0.26483050847457629</v>
      </c>
    </row>
    <row r="31" spans="1:11" ht="15.6">
      <c r="A31" s="22" t="s">
        <v>60</v>
      </c>
      <c r="B31" s="22">
        <v>30</v>
      </c>
      <c r="C31" s="26">
        <v>0.7</v>
      </c>
      <c r="D31" s="26">
        <v>-4.5199999999999997E-2</v>
      </c>
      <c r="E31" s="22">
        <v>17</v>
      </c>
      <c r="F31" s="22">
        <v>50</v>
      </c>
      <c r="G31" s="22">
        <v>94</v>
      </c>
      <c r="H31" s="22">
        <f t="shared" si="0"/>
        <v>74</v>
      </c>
      <c r="I31" s="22">
        <f t="shared" si="1"/>
        <v>20</v>
      </c>
      <c r="J31" s="22">
        <f t="shared" si="2"/>
        <v>44</v>
      </c>
      <c r="K31" s="22">
        <f t="shared" si="3"/>
        <v>0.4815100154083205</v>
      </c>
    </row>
    <row r="32" spans="1:11" ht="15.6">
      <c r="A32" s="22" t="s">
        <v>60</v>
      </c>
      <c r="B32" s="22">
        <v>31</v>
      </c>
      <c r="C32" s="26">
        <v>0.76670000000000005</v>
      </c>
      <c r="D32" s="26">
        <v>-7.3200000000000001E-2</v>
      </c>
      <c r="E32" s="22">
        <v>14.5</v>
      </c>
      <c r="F32" s="22">
        <v>50</v>
      </c>
      <c r="G32" s="22">
        <v>94</v>
      </c>
      <c r="H32" s="22">
        <f t="shared" si="0"/>
        <v>69</v>
      </c>
      <c r="I32" s="22">
        <f t="shared" si="1"/>
        <v>25</v>
      </c>
      <c r="J32" s="22">
        <f t="shared" si="2"/>
        <v>44</v>
      </c>
      <c r="K32" s="22">
        <f t="shared" si="3"/>
        <v>0.60188751926040063</v>
      </c>
    </row>
    <row r="33" spans="1:11" ht="15.6">
      <c r="A33" s="22" t="s">
        <v>60</v>
      </c>
      <c r="B33" s="22">
        <v>32</v>
      </c>
      <c r="C33" s="26">
        <v>0.83330000000000004</v>
      </c>
      <c r="D33" s="26">
        <v>-2.81E-2</v>
      </c>
      <c r="E33" s="22">
        <v>11</v>
      </c>
      <c r="F33" s="22">
        <v>50</v>
      </c>
      <c r="G33" s="22">
        <v>94</v>
      </c>
      <c r="H33" s="22">
        <f t="shared" si="0"/>
        <v>62</v>
      </c>
      <c r="I33" s="22">
        <f t="shared" si="1"/>
        <v>32</v>
      </c>
      <c r="J33" s="22">
        <f t="shared" si="2"/>
        <v>44</v>
      </c>
      <c r="K33" s="22">
        <f t="shared" si="3"/>
        <v>0.77041602465331271</v>
      </c>
    </row>
    <row r="34" spans="1:11" ht="15.6">
      <c r="A34" s="22" t="s">
        <v>60</v>
      </c>
      <c r="B34" s="22">
        <v>33</v>
      </c>
      <c r="C34" s="26">
        <v>0.9</v>
      </c>
      <c r="D34" s="26">
        <v>-1.8100000000000002E-2</v>
      </c>
      <c r="E34" s="22">
        <v>7</v>
      </c>
      <c r="F34" s="22">
        <v>50</v>
      </c>
      <c r="G34" s="22">
        <v>94</v>
      </c>
      <c r="H34" s="22">
        <f t="shared" si="0"/>
        <v>54</v>
      </c>
      <c r="I34" s="22">
        <f t="shared" si="1"/>
        <v>40</v>
      </c>
      <c r="J34" s="22">
        <f t="shared" si="2"/>
        <v>44</v>
      </c>
      <c r="K34" s="22">
        <f t="shared" si="3"/>
        <v>0.963020030816641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83B6-FAB4-44B1-8898-6BAE1432B5E7}">
  <dimension ref="A1:L34"/>
  <sheetViews>
    <sheetView topLeftCell="A10" workbookViewId="0">
      <selection activeCell="D3" sqref="D3:E34"/>
    </sheetView>
  </sheetViews>
  <sheetFormatPr defaultColWidth="9.109375" defaultRowHeight="13.8"/>
  <cols>
    <col min="1" max="11" width="10.88671875" style="19" customWidth="1"/>
    <col min="12" max="12" width="11.5546875" style="19" customWidth="1"/>
    <col min="13" max="16384" width="9.109375" style="19"/>
  </cols>
  <sheetData>
    <row r="1" spans="1:12" ht="16.2">
      <c r="A1" s="7" t="s">
        <v>58</v>
      </c>
      <c r="B1" s="13" t="s">
        <v>69</v>
      </c>
      <c r="C1" s="7" t="s">
        <v>57</v>
      </c>
      <c r="D1" s="7" t="s">
        <v>61</v>
      </c>
      <c r="E1" s="28" t="s">
        <v>70</v>
      </c>
      <c r="F1" s="23" t="s">
        <v>63</v>
      </c>
      <c r="G1" s="27" t="s">
        <v>64</v>
      </c>
      <c r="H1" s="27" t="s">
        <v>65</v>
      </c>
      <c r="I1" s="7" t="s">
        <v>62</v>
      </c>
      <c r="J1" s="7" t="s">
        <v>66</v>
      </c>
      <c r="K1" s="27" t="s">
        <v>67</v>
      </c>
      <c r="L1" s="27" t="s">
        <v>68</v>
      </c>
    </row>
    <row r="2" spans="1:12" ht="15.6">
      <c r="A2" s="20" t="s">
        <v>59</v>
      </c>
      <c r="B2" s="20">
        <v>1</v>
      </c>
      <c r="C2" s="20">
        <v>4</v>
      </c>
      <c r="D2" s="25">
        <v>0.1</v>
      </c>
      <c r="E2" s="25">
        <v>5.8500000000000003E-2</v>
      </c>
      <c r="F2" s="20"/>
      <c r="G2" s="20"/>
      <c r="H2" s="20"/>
      <c r="I2" s="20"/>
      <c r="J2" s="20"/>
      <c r="K2" s="20"/>
      <c r="L2" s="20"/>
    </row>
    <row r="3" spans="1:12" ht="15.6">
      <c r="A3" s="21" t="s">
        <v>59</v>
      </c>
      <c r="B3" s="21">
        <v>1</v>
      </c>
      <c r="C3" s="21">
        <v>1</v>
      </c>
      <c r="D3" s="24">
        <v>0</v>
      </c>
      <c r="E3" s="24">
        <v>0</v>
      </c>
      <c r="F3" s="21">
        <v>22.5</v>
      </c>
      <c r="G3" s="21">
        <v>50</v>
      </c>
      <c r="H3" s="21">
        <v>94</v>
      </c>
      <c r="I3" s="21">
        <f t="shared" ref="I3:I34" si="0">(F3+20)*2</f>
        <v>85</v>
      </c>
      <c r="J3" s="21">
        <f t="shared" ref="J3:J34" si="1">H3-I3</f>
        <v>9</v>
      </c>
      <c r="K3" s="21">
        <f t="shared" ref="K3:K34" si="2">H3-G3</f>
        <v>44</v>
      </c>
      <c r="L3" s="24">
        <f t="shared" ref="L3:L34" si="3">J3/(K3*0.944)</f>
        <v>0.21667950693374421</v>
      </c>
    </row>
    <row r="4" spans="1:12" ht="15.6">
      <c r="A4" s="21" t="s">
        <v>59</v>
      </c>
      <c r="B4" s="21">
        <v>1</v>
      </c>
      <c r="C4" s="21">
        <v>2</v>
      </c>
      <c r="D4" s="24">
        <v>0.02</v>
      </c>
      <c r="E4" s="24">
        <v>2.93E-2</v>
      </c>
      <c r="F4" s="21">
        <v>93.5</v>
      </c>
      <c r="G4" s="21">
        <v>50</v>
      </c>
      <c r="H4" s="21">
        <v>94</v>
      </c>
      <c r="I4" s="21">
        <f t="shared" si="0"/>
        <v>227</v>
      </c>
      <c r="J4" s="21">
        <f t="shared" si="1"/>
        <v>-133</v>
      </c>
      <c r="K4" s="21">
        <f t="shared" si="2"/>
        <v>44</v>
      </c>
      <c r="L4" s="24">
        <f t="shared" si="3"/>
        <v>-3.2020416024653313</v>
      </c>
    </row>
    <row r="5" spans="1:12" ht="15.6">
      <c r="A5" s="21" t="s">
        <v>59</v>
      </c>
      <c r="B5" s="21">
        <v>1</v>
      </c>
      <c r="C5" s="21">
        <v>3</v>
      </c>
      <c r="D5" s="24">
        <v>5.2999999999999999E-2</v>
      </c>
      <c r="E5" s="24">
        <v>4.5699999999999998E-2</v>
      </c>
      <c r="F5" s="21">
        <v>85</v>
      </c>
      <c r="G5" s="21">
        <v>50</v>
      </c>
      <c r="H5" s="21">
        <v>94</v>
      </c>
      <c r="I5" s="21">
        <f t="shared" si="0"/>
        <v>210</v>
      </c>
      <c r="J5" s="21">
        <f t="shared" si="1"/>
        <v>-116</v>
      </c>
      <c r="K5" s="21">
        <f t="shared" si="2"/>
        <v>44</v>
      </c>
      <c r="L5" s="24">
        <f t="shared" si="3"/>
        <v>-2.7927580893682586</v>
      </c>
    </row>
    <row r="6" spans="1:12" ht="15.6">
      <c r="A6" s="21" t="s">
        <v>59</v>
      </c>
      <c r="B6" s="21">
        <v>1</v>
      </c>
      <c r="C6" s="21">
        <v>5</v>
      </c>
      <c r="D6" s="24">
        <v>0.15329999999999999</v>
      </c>
      <c r="E6" s="24">
        <v>6.7199999999999996E-2</v>
      </c>
      <c r="F6" s="21">
        <v>57.5</v>
      </c>
      <c r="G6" s="21">
        <v>50</v>
      </c>
      <c r="H6" s="21">
        <v>94</v>
      </c>
      <c r="I6" s="21">
        <f t="shared" si="0"/>
        <v>155</v>
      </c>
      <c r="J6" s="21">
        <f t="shared" si="1"/>
        <v>-61</v>
      </c>
      <c r="K6" s="21">
        <f t="shared" si="2"/>
        <v>44</v>
      </c>
      <c r="L6" s="24">
        <f t="shared" si="3"/>
        <v>-1.4686055469953774</v>
      </c>
    </row>
    <row r="7" spans="1:12" ht="15.6">
      <c r="A7" s="21" t="s">
        <v>59</v>
      </c>
      <c r="B7" s="21">
        <v>1</v>
      </c>
      <c r="C7" s="21">
        <v>6</v>
      </c>
      <c r="D7" s="24">
        <v>0.20669999999999999</v>
      </c>
      <c r="E7" s="24">
        <v>7.22E-2</v>
      </c>
      <c r="F7" s="21">
        <v>53</v>
      </c>
      <c r="G7" s="21">
        <v>50</v>
      </c>
      <c r="H7" s="21">
        <v>94</v>
      </c>
      <c r="I7" s="21">
        <f t="shared" si="0"/>
        <v>146</v>
      </c>
      <c r="J7" s="21">
        <f t="shared" si="1"/>
        <v>-52</v>
      </c>
      <c r="K7" s="21">
        <f t="shared" si="2"/>
        <v>44</v>
      </c>
      <c r="L7" s="24">
        <f t="shared" si="3"/>
        <v>-1.2519260400616332</v>
      </c>
    </row>
    <row r="8" spans="1:12" ht="15.6">
      <c r="A8" s="21" t="s">
        <v>59</v>
      </c>
      <c r="B8" s="21">
        <v>1</v>
      </c>
      <c r="C8" s="21">
        <v>7</v>
      </c>
      <c r="D8" s="24">
        <v>0.25330000000000003</v>
      </c>
      <c r="E8" s="24">
        <v>7.4399999999999994E-2</v>
      </c>
      <c r="F8" s="21">
        <v>50</v>
      </c>
      <c r="G8" s="21">
        <v>50</v>
      </c>
      <c r="H8" s="21">
        <v>94</v>
      </c>
      <c r="I8" s="21">
        <f t="shared" si="0"/>
        <v>140</v>
      </c>
      <c r="J8" s="21">
        <f t="shared" si="1"/>
        <v>-46</v>
      </c>
      <c r="K8" s="21">
        <f t="shared" si="2"/>
        <v>44</v>
      </c>
      <c r="L8" s="24">
        <f t="shared" si="3"/>
        <v>-1.1074730354391371</v>
      </c>
    </row>
    <row r="9" spans="1:12" ht="15.6">
      <c r="A9" s="21" t="s">
        <v>59</v>
      </c>
      <c r="B9" s="21">
        <v>1</v>
      </c>
      <c r="C9" s="21">
        <v>8</v>
      </c>
      <c r="D9" s="24">
        <v>0.3</v>
      </c>
      <c r="E9" s="24">
        <v>7.4999999999999997E-2</v>
      </c>
      <c r="F9" s="21">
        <v>47.5</v>
      </c>
      <c r="G9" s="21">
        <v>50</v>
      </c>
      <c r="H9" s="21">
        <v>94</v>
      </c>
      <c r="I9" s="21">
        <f t="shared" si="0"/>
        <v>135</v>
      </c>
      <c r="J9" s="21">
        <f t="shared" si="1"/>
        <v>-41</v>
      </c>
      <c r="K9" s="21">
        <f t="shared" si="2"/>
        <v>44</v>
      </c>
      <c r="L9" s="24">
        <f t="shared" si="3"/>
        <v>-0.98709553158705698</v>
      </c>
    </row>
    <row r="10" spans="1:12" ht="15.6">
      <c r="A10" s="21" t="s">
        <v>59</v>
      </c>
      <c r="B10" s="21">
        <v>1</v>
      </c>
      <c r="C10" s="21">
        <v>9</v>
      </c>
      <c r="D10" s="24">
        <v>0.33329999999999999</v>
      </c>
      <c r="E10" s="24">
        <v>7.4700000000000003E-2</v>
      </c>
      <c r="F10" s="21">
        <v>44.5</v>
      </c>
      <c r="G10" s="21">
        <v>50</v>
      </c>
      <c r="H10" s="21">
        <v>94</v>
      </c>
      <c r="I10" s="21">
        <f t="shared" si="0"/>
        <v>129</v>
      </c>
      <c r="J10" s="21">
        <f t="shared" si="1"/>
        <v>-35</v>
      </c>
      <c r="K10" s="21">
        <f t="shared" si="2"/>
        <v>44</v>
      </c>
      <c r="L10" s="24">
        <f t="shared" si="3"/>
        <v>-0.84264252696456088</v>
      </c>
    </row>
    <row r="11" spans="1:12" ht="15.6">
      <c r="A11" s="21" t="s">
        <v>59</v>
      </c>
      <c r="B11" s="21">
        <v>1</v>
      </c>
      <c r="C11" s="21">
        <v>10</v>
      </c>
      <c r="D11" s="24">
        <v>0.4</v>
      </c>
      <c r="E11" s="24">
        <v>7.2499999999999995E-2</v>
      </c>
      <c r="F11" s="21">
        <v>41</v>
      </c>
      <c r="G11" s="21">
        <v>50</v>
      </c>
      <c r="H11" s="21">
        <v>94</v>
      </c>
      <c r="I11" s="21">
        <f t="shared" si="0"/>
        <v>122</v>
      </c>
      <c r="J11" s="21">
        <f t="shared" si="1"/>
        <v>-28</v>
      </c>
      <c r="K11" s="21">
        <f t="shared" si="2"/>
        <v>44</v>
      </c>
      <c r="L11" s="24">
        <f t="shared" si="3"/>
        <v>-0.67411402157164868</v>
      </c>
    </row>
    <row r="12" spans="1:12" ht="15.6">
      <c r="A12" s="21" t="s">
        <v>59</v>
      </c>
      <c r="B12" s="21">
        <v>1</v>
      </c>
      <c r="C12" s="21">
        <v>11</v>
      </c>
      <c r="D12" s="24">
        <v>0.4667</v>
      </c>
      <c r="E12" s="24">
        <v>6.8599999999999994E-2</v>
      </c>
      <c r="F12" s="21">
        <v>37.5</v>
      </c>
      <c r="G12" s="21">
        <v>50</v>
      </c>
      <c r="H12" s="21">
        <v>94</v>
      </c>
      <c r="I12" s="21">
        <f t="shared" si="0"/>
        <v>115</v>
      </c>
      <c r="J12" s="21">
        <f t="shared" si="1"/>
        <v>-21</v>
      </c>
      <c r="K12" s="21">
        <f t="shared" si="2"/>
        <v>44</v>
      </c>
      <c r="L12" s="24">
        <f t="shared" si="3"/>
        <v>-0.50558551617873648</v>
      </c>
    </row>
    <row r="13" spans="1:12" ht="15.6">
      <c r="A13" s="21" t="s">
        <v>59</v>
      </c>
      <c r="B13" s="21">
        <v>1</v>
      </c>
      <c r="C13" s="21">
        <v>12</v>
      </c>
      <c r="D13" s="24">
        <v>0.5333</v>
      </c>
      <c r="E13" s="24">
        <v>6.3500000000000001E-2</v>
      </c>
      <c r="F13" s="21">
        <v>34.5</v>
      </c>
      <c r="G13" s="21">
        <v>50</v>
      </c>
      <c r="H13" s="21">
        <v>94</v>
      </c>
      <c r="I13" s="21">
        <f t="shared" si="0"/>
        <v>109</v>
      </c>
      <c r="J13" s="21">
        <f t="shared" si="1"/>
        <v>-15</v>
      </c>
      <c r="K13" s="21">
        <f t="shared" si="2"/>
        <v>44</v>
      </c>
      <c r="L13" s="24">
        <f t="shared" si="3"/>
        <v>-0.36113251155624038</v>
      </c>
    </row>
    <row r="14" spans="1:12" ht="15.6">
      <c r="A14" s="21" t="s">
        <v>59</v>
      </c>
      <c r="B14" s="21">
        <v>1</v>
      </c>
      <c r="C14" s="21">
        <v>13</v>
      </c>
      <c r="D14" s="24">
        <v>0.6</v>
      </c>
      <c r="E14" s="24">
        <v>5.7099999999999998E-2</v>
      </c>
      <c r="F14" s="21">
        <v>33</v>
      </c>
      <c r="G14" s="21">
        <v>50</v>
      </c>
      <c r="H14" s="21">
        <v>94</v>
      </c>
      <c r="I14" s="21">
        <f t="shared" si="0"/>
        <v>106</v>
      </c>
      <c r="J14" s="21">
        <f t="shared" si="1"/>
        <v>-12</v>
      </c>
      <c r="K14" s="21">
        <f t="shared" si="2"/>
        <v>44</v>
      </c>
      <c r="L14" s="24">
        <f t="shared" si="3"/>
        <v>-0.28890600924499227</v>
      </c>
    </row>
    <row r="15" spans="1:12" ht="15.6">
      <c r="A15" s="21" t="s">
        <v>59</v>
      </c>
      <c r="B15" s="21">
        <v>1</v>
      </c>
      <c r="C15" s="21">
        <v>14</v>
      </c>
      <c r="D15" s="24">
        <v>0.66669999999999996</v>
      </c>
      <c r="E15" s="24">
        <v>4.9200000000000001E-2</v>
      </c>
      <c r="F15" s="21">
        <v>31.5</v>
      </c>
      <c r="G15" s="21">
        <v>50</v>
      </c>
      <c r="H15" s="21">
        <v>94</v>
      </c>
      <c r="I15" s="21">
        <f t="shared" si="0"/>
        <v>103</v>
      </c>
      <c r="J15" s="21">
        <f t="shared" si="1"/>
        <v>-9</v>
      </c>
      <c r="K15" s="21">
        <f t="shared" si="2"/>
        <v>44</v>
      </c>
      <c r="L15" s="24">
        <f t="shared" si="3"/>
        <v>-0.21667950693374421</v>
      </c>
    </row>
    <row r="16" spans="1:12" ht="15.6">
      <c r="A16" s="21" t="s">
        <v>59</v>
      </c>
      <c r="B16" s="21">
        <v>1</v>
      </c>
      <c r="C16" s="21">
        <v>15</v>
      </c>
      <c r="D16" s="24">
        <v>0.73329999999999995</v>
      </c>
      <c r="E16" s="24">
        <v>4.1099999999999998E-2</v>
      </c>
      <c r="F16" s="21">
        <v>27.5</v>
      </c>
      <c r="G16" s="21">
        <v>50</v>
      </c>
      <c r="H16" s="21">
        <v>94</v>
      </c>
      <c r="I16" s="21">
        <f t="shared" si="0"/>
        <v>95</v>
      </c>
      <c r="J16" s="21">
        <f t="shared" si="1"/>
        <v>-1</v>
      </c>
      <c r="K16" s="21">
        <f t="shared" si="2"/>
        <v>44</v>
      </c>
      <c r="L16" s="24">
        <f t="shared" si="3"/>
        <v>-2.4075500770416022E-2</v>
      </c>
    </row>
    <row r="17" spans="1:12" ht="15.6">
      <c r="A17" s="21" t="s">
        <v>59</v>
      </c>
      <c r="B17" s="21">
        <v>1</v>
      </c>
      <c r="C17" s="21">
        <v>16</v>
      </c>
      <c r="D17" s="24">
        <v>0.8</v>
      </c>
      <c r="E17" s="24">
        <v>3.2800000000000003E-2</v>
      </c>
      <c r="F17" s="21">
        <v>21</v>
      </c>
      <c r="G17" s="21">
        <v>50</v>
      </c>
      <c r="H17" s="21">
        <v>94</v>
      </c>
      <c r="I17" s="21">
        <f t="shared" si="0"/>
        <v>82</v>
      </c>
      <c r="J17" s="21">
        <f t="shared" si="1"/>
        <v>12</v>
      </c>
      <c r="K17" s="21">
        <f t="shared" si="2"/>
        <v>44</v>
      </c>
      <c r="L17" s="24">
        <f t="shared" si="3"/>
        <v>0.28890600924499227</v>
      </c>
    </row>
    <row r="18" spans="1:12" ht="15.6">
      <c r="A18" s="21" t="s">
        <v>59</v>
      </c>
      <c r="B18" s="21">
        <v>1</v>
      </c>
      <c r="C18" s="21">
        <v>17</v>
      </c>
      <c r="D18" s="24">
        <v>0.9</v>
      </c>
      <c r="E18" s="24">
        <v>1.8100000000000002E-2</v>
      </c>
      <c r="F18" s="21">
        <v>25.5</v>
      </c>
      <c r="G18" s="21">
        <v>50</v>
      </c>
      <c r="H18" s="21">
        <v>94</v>
      </c>
      <c r="I18" s="21">
        <f t="shared" si="0"/>
        <v>91</v>
      </c>
      <c r="J18" s="21">
        <f t="shared" si="1"/>
        <v>3</v>
      </c>
      <c r="K18" s="21">
        <f t="shared" si="2"/>
        <v>44</v>
      </c>
      <c r="L18" s="24">
        <f t="shared" si="3"/>
        <v>7.2226502311248067E-2</v>
      </c>
    </row>
    <row r="19" spans="1:12" ht="15.6">
      <c r="A19" s="21" t="s">
        <v>59</v>
      </c>
      <c r="B19" s="21">
        <v>1</v>
      </c>
      <c r="C19" s="21">
        <v>18</v>
      </c>
      <c r="D19" s="24">
        <v>1</v>
      </c>
      <c r="E19" s="24">
        <v>0</v>
      </c>
      <c r="F19" s="21">
        <v>24</v>
      </c>
      <c r="G19" s="21">
        <v>50</v>
      </c>
      <c r="H19" s="21">
        <v>94</v>
      </c>
      <c r="I19" s="21">
        <f t="shared" si="0"/>
        <v>88</v>
      </c>
      <c r="J19" s="21">
        <f t="shared" si="1"/>
        <v>6</v>
      </c>
      <c r="K19" s="21">
        <f t="shared" si="2"/>
        <v>44</v>
      </c>
      <c r="L19" s="24">
        <f t="shared" si="3"/>
        <v>0.14445300462249613</v>
      </c>
    </row>
    <row r="20" spans="1:12" ht="15.6">
      <c r="A20" s="22" t="s">
        <v>60</v>
      </c>
      <c r="B20" s="22">
        <v>0</v>
      </c>
      <c r="C20" s="22">
        <v>19</v>
      </c>
      <c r="D20" s="26">
        <v>0.9</v>
      </c>
      <c r="E20" s="26">
        <v>-1.8100000000000002E-2</v>
      </c>
      <c r="F20" s="22">
        <v>24.5</v>
      </c>
      <c r="G20" s="22">
        <v>50</v>
      </c>
      <c r="H20" s="22">
        <v>94</v>
      </c>
      <c r="I20" s="22">
        <f t="shared" si="0"/>
        <v>89</v>
      </c>
      <c r="J20" s="22">
        <f t="shared" si="1"/>
        <v>5</v>
      </c>
      <c r="K20" s="22">
        <f t="shared" si="2"/>
        <v>44</v>
      </c>
      <c r="L20" s="26">
        <f t="shared" si="3"/>
        <v>0.12037750385208013</v>
      </c>
    </row>
    <row r="21" spans="1:12" ht="15.6">
      <c r="A21" s="22" t="s">
        <v>60</v>
      </c>
      <c r="B21" s="22">
        <v>0</v>
      </c>
      <c r="C21" s="22">
        <v>20</v>
      </c>
      <c r="D21" s="26">
        <v>0.83330000000000004</v>
      </c>
      <c r="E21" s="26">
        <v>-2.81E-2</v>
      </c>
      <c r="F21" s="22">
        <v>25</v>
      </c>
      <c r="G21" s="22">
        <v>50</v>
      </c>
      <c r="H21" s="22">
        <v>94</v>
      </c>
      <c r="I21" s="22">
        <f t="shared" si="0"/>
        <v>90</v>
      </c>
      <c r="J21" s="22">
        <f t="shared" si="1"/>
        <v>4</v>
      </c>
      <c r="K21" s="22">
        <f t="shared" si="2"/>
        <v>44</v>
      </c>
      <c r="L21" s="26">
        <f t="shared" si="3"/>
        <v>9.6302003081664089E-2</v>
      </c>
    </row>
    <row r="22" spans="1:12" ht="15.6">
      <c r="A22" s="22" t="s">
        <v>60</v>
      </c>
      <c r="B22" s="22">
        <v>0</v>
      </c>
      <c r="C22" s="22">
        <v>21</v>
      </c>
      <c r="D22" s="26">
        <v>0.76670000000000005</v>
      </c>
      <c r="E22" s="26">
        <v>-7.3200000000000001E-2</v>
      </c>
      <c r="F22" s="22">
        <v>23.5</v>
      </c>
      <c r="G22" s="22">
        <v>50</v>
      </c>
      <c r="H22" s="22">
        <v>94</v>
      </c>
      <c r="I22" s="22">
        <f t="shared" si="0"/>
        <v>87</v>
      </c>
      <c r="J22" s="22">
        <f t="shared" si="1"/>
        <v>7</v>
      </c>
      <c r="K22" s="22">
        <f t="shared" si="2"/>
        <v>44</v>
      </c>
      <c r="L22" s="26">
        <f t="shared" si="3"/>
        <v>0.16852850539291217</v>
      </c>
    </row>
    <row r="23" spans="1:12" ht="15.6">
      <c r="A23" s="22" t="s">
        <v>60</v>
      </c>
      <c r="B23" s="22">
        <v>0</v>
      </c>
      <c r="C23" s="22">
        <v>22</v>
      </c>
      <c r="D23" s="26">
        <v>0.7</v>
      </c>
      <c r="E23" s="26">
        <v>-4.5199999999999997E-2</v>
      </c>
      <c r="F23" s="22">
        <v>21</v>
      </c>
      <c r="G23" s="22">
        <v>50</v>
      </c>
      <c r="H23" s="22">
        <v>94</v>
      </c>
      <c r="I23" s="22">
        <f t="shared" si="0"/>
        <v>82</v>
      </c>
      <c r="J23" s="22">
        <f t="shared" si="1"/>
        <v>12</v>
      </c>
      <c r="K23" s="22">
        <f t="shared" si="2"/>
        <v>44</v>
      </c>
      <c r="L23" s="26">
        <f t="shared" si="3"/>
        <v>0.28890600924499227</v>
      </c>
    </row>
    <row r="24" spans="1:12" ht="15.6">
      <c r="A24" s="22" t="s">
        <v>60</v>
      </c>
      <c r="B24" s="22">
        <v>0</v>
      </c>
      <c r="C24" s="22">
        <v>23</v>
      </c>
      <c r="D24" s="26">
        <v>0.63329999999999997</v>
      </c>
      <c r="E24" s="26">
        <v>-5.3400000000000003E-2</v>
      </c>
      <c r="F24" s="22">
        <v>24</v>
      </c>
      <c r="G24" s="22">
        <v>50</v>
      </c>
      <c r="H24" s="22">
        <v>94</v>
      </c>
      <c r="I24" s="22">
        <f t="shared" si="0"/>
        <v>88</v>
      </c>
      <c r="J24" s="22">
        <f t="shared" si="1"/>
        <v>6</v>
      </c>
      <c r="K24" s="22">
        <f t="shared" si="2"/>
        <v>44</v>
      </c>
      <c r="L24" s="26">
        <f t="shared" si="3"/>
        <v>0.14445300462249613</v>
      </c>
    </row>
    <row r="25" spans="1:12" ht="15.6">
      <c r="A25" s="22" t="s">
        <v>60</v>
      </c>
      <c r="B25" s="22">
        <v>0</v>
      </c>
      <c r="C25" s="22">
        <v>24</v>
      </c>
      <c r="D25" s="26">
        <v>0.56669999999999998</v>
      </c>
      <c r="E25" s="26">
        <v>-6.0400000000000002E-2</v>
      </c>
      <c r="F25" s="22">
        <v>22</v>
      </c>
      <c r="G25" s="22">
        <v>50</v>
      </c>
      <c r="H25" s="22">
        <v>94</v>
      </c>
      <c r="I25" s="22">
        <f t="shared" si="0"/>
        <v>84</v>
      </c>
      <c r="J25" s="22">
        <f t="shared" si="1"/>
        <v>10</v>
      </c>
      <c r="K25" s="22">
        <f t="shared" si="2"/>
        <v>44</v>
      </c>
      <c r="L25" s="26">
        <f t="shared" si="3"/>
        <v>0.24075500770416025</v>
      </c>
    </row>
    <row r="26" spans="1:12" ht="15.6">
      <c r="A26" s="22" t="s">
        <v>60</v>
      </c>
      <c r="B26" s="22">
        <v>0</v>
      </c>
      <c r="C26" s="22">
        <v>25</v>
      </c>
      <c r="D26" s="26">
        <v>0.5</v>
      </c>
      <c r="E26" s="26">
        <v>-6.6299999999999998E-2</v>
      </c>
      <c r="F26" s="22">
        <v>21</v>
      </c>
      <c r="G26" s="22">
        <v>50</v>
      </c>
      <c r="H26" s="22">
        <v>94</v>
      </c>
      <c r="I26" s="22">
        <f t="shared" si="0"/>
        <v>82</v>
      </c>
      <c r="J26" s="22">
        <f t="shared" si="1"/>
        <v>12</v>
      </c>
      <c r="K26" s="22">
        <f t="shared" si="2"/>
        <v>44</v>
      </c>
      <c r="L26" s="26">
        <f t="shared" si="3"/>
        <v>0.28890600924499227</v>
      </c>
    </row>
    <row r="27" spans="1:12" ht="15.6">
      <c r="A27" s="22" t="s">
        <v>60</v>
      </c>
      <c r="B27" s="22">
        <v>0</v>
      </c>
      <c r="C27" s="22">
        <v>26</v>
      </c>
      <c r="D27" s="26">
        <v>0.43330000000000002</v>
      </c>
      <c r="E27" s="26">
        <v>-7.0900000000000005E-2</v>
      </c>
      <c r="F27" s="22">
        <v>24.5</v>
      </c>
      <c r="G27" s="22">
        <v>50</v>
      </c>
      <c r="H27" s="22">
        <v>94</v>
      </c>
      <c r="I27" s="22">
        <f t="shared" si="0"/>
        <v>89</v>
      </c>
      <c r="J27" s="22">
        <f t="shared" si="1"/>
        <v>5</v>
      </c>
      <c r="K27" s="22">
        <f t="shared" si="2"/>
        <v>44</v>
      </c>
      <c r="L27" s="26">
        <f t="shared" si="3"/>
        <v>0.12037750385208013</v>
      </c>
    </row>
    <row r="28" spans="1:12" ht="15.6">
      <c r="A28" s="22" t="s">
        <v>60</v>
      </c>
      <c r="B28" s="22">
        <v>0</v>
      </c>
      <c r="C28" s="22">
        <v>27</v>
      </c>
      <c r="D28" s="26">
        <v>0.36670000000000003</v>
      </c>
      <c r="E28" s="26">
        <v>-7.3800000000000004E-2</v>
      </c>
      <c r="F28" s="22">
        <v>24</v>
      </c>
      <c r="G28" s="22">
        <v>50</v>
      </c>
      <c r="H28" s="22">
        <v>94</v>
      </c>
      <c r="I28" s="22">
        <f t="shared" si="0"/>
        <v>88</v>
      </c>
      <c r="J28" s="22">
        <f t="shared" si="1"/>
        <v>6</v>
      </c>
      <c r="K28" s="22">
        <f t="shared" si="2"/>
        <v>44</v>
      </c>
      <c r="L28" s="26">
        <f t="shared" si="3"/>
        <v>0.14445300462249613</v>
      </c>
    </row>
    <row r="29" spans="1:12" ht="15.6">
      <c r="A29" s="22" t="s">
        <v>60</v>
      </c>
      <c r="B29" s="22">
        <v>0</v>
      </c>
      <c r="C29" s="22">
        <v>28</v>
      </c>
      <c r="D29" s="26">
        <v>0.3</v>
      </c>
      <c r="E29" s="26">
        <v>-7.4999999999999997E-2</v>
      </c>
      <c r="F29" s="22">
        <v>25</v>
      </c>
      <c r="G29" s="22">
        <v>50</v>
      </c>
      <c r="H29" s="22">
        <v>94</v>
      </c>
      <c r="I29" s="22">
        <f t="shared" si="0"/>
        <v>90</v>
      </c>
      <c r="J29" s="22">
        <f t="shared" si="1"/>
        <v>4</v>
      </c>
      <c r="K29" s="22">
        <f t="shared" si="2"/>
        <v>44</v>
      </c>
      <c r="L29" s="26">
        <f t="shared" si="3"/>
        <v>9.6302003081664089E-2</v>
      </c>
    </row>
    <row r="30" spans="1:12" ht="15.6">
      <c r="A30" s="22" t="s">
        <v>60</v>
      </c>
      <c r="B30" s="22">
        <v>0</v>
      </c>
      <c r="C30" s="22">
        <v>29</v>
      </c>
      <c r="D30" s="26">
        <v>0.23330000000000001</v>
      </c>
      <c r="E30" s="26">
        <v>-7.3599999999999999E-2</v>
      </c>
      <c r="F30" s="22">
        <v>21.5</v>
      </c>
      <c r="G30" s="22">
        <v>50</v>
      </c>
      <c r="H30" s="22">
        <v>94</v>
      </c>
      <c r="I30" s="22">
        <f t="shared" si="0"/>
        <v>83</v>
      </c>
      <c r="J30" s="22">
        <f t="shared" si="1"/>
        <v>11</v>
      </c>
      <c r="K30" s="22">
        <f t="shared" si="2"/>
        <v>44</v>
      </c>
      <c r="L30" s="26">
        <f t="shared" si="3"/>
        <v>0.26483050847457629</v>
      </c>
    </row>
    <row r="31" spans="1:12" ht="15.6">
      <c r="A31" s="22" t="s">
        <v>60</v>
      </c>
      <c r="B31" s="22">
        <v>0</v>
      </c>
      <c r="C31" s="22">
        <v>30</v>
      </c>
      <c r="D31" s="26">
        <v>0.18</v>
      </c>
      <c r="E31" s="26">
        <v>-7.0099999999999996E-2</v>
      </c>
      <c r="F31" s="22">
        <v>17</v>
      </c>
      <c r="G31" s="22">
        <v>50</v>
      </c>
      <c r="H31" s="22">
        <v>94</v>
      </c>
      <c r="I31" s="22">
        <f t="shared" si="0"/>
        <v>74</v>
      </c>
      <c r="J31" s="22">
        <f t="shared" si="1"/>
        <v>20</v>
      </c>
      <c r="K31" s="22">
        <f t="shared" si="2"/>
        <v>44</v>
      </c>
      <c r="L31" s="26">
        <f t="shared" si="3"/>
        <v>0.4815100154083205</v>
      </c>
    </row>
    <row r="32" spans="1:12" ht="15.6">
      <c r="A32" s="22" t="s">
        <v>60</v>
      </c>
      <c r="B32" s="22">
        <v>0</v>
      </c>
      <c r="C32" s="22">
        <v>31</v>
      </c>
      <c r="D32" s="26">
        <v>0.12</v>
      </c>
      <c r="E32" s="26">
        <v>-6.3E-2</v>
      </c>
      <c r="F32" s="22">
        <v>14.5</v>
      </c>
      <c r="G32" s="22">
        <v>50</v>
      </c>
      <c r="H32" s="22">
        <v>94</v>
      </c>
      <c r="I32" s="22">
        <f t="shared" si="0"/>
        <v>69</v>
      </c>
      <c r="J32" s="22">
        <f t="shared" si="1"/>
        <v>25</v>
      </c>
      <c r="K32" s="22">
        <f t="shared" si="2"/>
        <v>44</v>
      </c>
      <c r="L32" s="26">
        <f t="shared" si="3"/>
        <v>0.60188751926040063</v>
      </c>
    </row>
    <row r="33" spans="1:12" ht="15.6">
      <c r="A33" s="22" t="s">
        <v>60</v>
      </c>
      <c r="B33" s="22">
        <v>0</v>
      </c>
      <c r="C33" s="22">
        <v>32</v>
      </c>
      <c r="D33" s="26">
        <v>6.7000000000000004E-2</v>
      </c>
      <c r="E33" s="26">
        <v>-0.05</v>
      </c>
      <c r="F33" s="22">
        <v>11</v>
      </c>
      <c r="G33" s="22">
        <v>50</v>
      </c>
      <c r="H33" s="22">
        <v>94</v>
      </c>
      <c r="I33" s="22">
        <f t="shared" si="0"/>
        <v>62</v>
      </c>
      <c r="J33" s="22">
        <f t="shared" si="1"/>
        <v>32</v>
      </c>
      <c r="K33" s="22">
        <f t="shared" si="2"/>
        <v>44</v>
      </c>
      <c r="L33" s="26">
        <f t="shared" si="3"/>
        <v>0.77041602465331271</v>
      </c>
    </row>
    <row r="34" spans="1:12" ht="15.6">
      <c r="A34" s="22" t="s">
        <v>60</v>
      </c>
      <c r="B34" s="22">
        <v>0</v>
      </c>
      <c r="C34" s="22">
        <v>33</v>
      </c>
      <c r="D34" s="26">
        <v>3.3300000000000003E-2</v>
      </c>
      <c r="E34" s="26">
        <v>-3.7499999999999999E-2</v>
      </c>
      <c r="F34" s="22">
        <v>7</v>
      </c>
      <c r="G34" s="22">
        <v>50</v>
      </c>
      <c r="H34" s="22">
        <v>94</v>
      </c>
      <c r="I34" s="22">
        <f t="shared" si="0"/>
        <v>54</v>
      </c>
      <c r="J34" s="22">
        <f t="shared" si="1"/>
        <v>40</v>
      </c>
      <c r="K34" s="22">
        <f t="shared" si="2"/>
        <v>44</v>
      </c>
      <c r="L34" s="26">
        <f t="shared" si="3"/>
        <v>0.963020030816641</v>
      </c>
    </row>
  </sheetData>
  <sortState ref="D37:E51">
    <sortCondition descending="1" ref="D37:D5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7B83-522E-4104-BF32-6E679CD88F6A}">
  <dimension ref="A1:L65"/>
  <sheetViews>
    <sheetView topLeftCell="A43" workbookViewId="0">
      <selection activeCell="M60" sqref="M60"/>
    </sheetView>
  </sheetViews>
  <sheetFormatPr defaultRowHeight="13.8"/>
  <sheetData>
    <row r="1" spans="1:12" ht="15.6">
      <c r="A1" s="22" t="s">
        <v>60</v>
      </c>
      <c r="B1" s="22">
        <v>19</v>
      </c>
      <c r="C1" s="26">
        <v>3.3300000000000003E-2</v>
      </c>
      <c r="D1" s="22">
        <v>7</v>
      </c>
      <c r="E1" s="22">
        <v>50</v>
      </c>
      <c r="F1" s="22">
        <v>94</v>
      </c>
      <c r="G1" s="22">
        <f t="shared" ref="G1:G15" si="0">(D1+20)*2</f>
        <v>54</v>
      </c>
      <c r="H1" s="22">
        <f t="shared" ref="H1:H15" si="1">F1-G1</f>
        <v>40</v>
      </c>
      <c r="I1" s="22">
        <f t="shared" ref="I1:I15" si="2">F1-E1</f>
        <v>44</v>
      </c>
      <c r="J1" s="22">
        <f t="shared" ref="J1:J15" si="3">H1/(I1*0.944)</f>
        <v>0.963020030816641</v>
      </c>
      <c r="L1" s="26">
        <v>3.3300000000000003E-2</v>
      </c>
    </row>
    <row r="2" spans="1:12" ht="15.6">
      <c r="A2" s="22" t="s">
        <v>60</v>
      </c>
      <c r="B2" s="22">
        <v>20</v>
      </c>
      <c r="C2" s="26">
        <v>6.7000000000000004E-2</v>
      </c>
      <c r="D2" s="22">
        <v>11</v>
      </c>
      <c r="E2" s="22">
        <v>50</v>
      </c>
      <c r="F2" s="22">
        <v>94</v>
      </c>
      <c r="G2" s="22">
        <f t="shared" si="0"/>
        <v>62</v>
      </c>
      <c r="H2" s="22">
        <f t="shared" si="1"/>
        <v>32</v>
      </c>
      <c r="I2" s="22">
        <f t="shared" si="2"/>
        <v>44</v>
      </c>
      <c r="J2" s="22">
        <f t="shared" si="3"/>
        <v>0.77041602465331271</v>
      </c>
      <c r="L2" s="26">
        <v>6.7000000000000004E-2</v>
      </c>
    </row>
    <row r="3" spans="1:12" ht="15.6">
      <c r="A3" s="22" t="s">
        <v>60</v>
      </c>
      <c r="B3" s="22">
        <v>21</v>
      </c>
      <c r="C3" s="26">
        <v>0.12</v>
      </c>
      <c r="D3" s="22">
        <v>14.5</v>
      </c>
      <c r="E3" s="22">
        <v>50</v>
      </c>
      <c r="F3" s="22">
        <v>94</v>
      </c>
      <c r="G3" s="22">
        <f t="shared" si="0"/>
        <v>69</v>
      </c>
      <c r="H3" s="22">
        <f t="shared" si="1"/>
        <v>25</v>
      </c>
      <c r="I3" s="22">
        <f t="shared" si="2"/>
        <v>44</v>
      </c>
      <c r="J3" s="22">
        <f t="shared" si="3"/>
        <v>0.60188751926040063</v>
      </c>
      <c r="L3" s="26">
        <v>0.12</v>
      </c>
    </row>
    <row r="4" spans="1:12" ht="15.6">
      <c r="A4" s="22" t="s">
        <v>60</v>
      </c>
      <c r="B4" s="22">
        <v>22</v>
      </c>
      <c r="C4" s="26">
        <v>0.18</v>
      </c>
      <c r="D4" s="22">
        <v>17</v>
      </c>
      <c r="E4" s="22">
        <v>50</v>
      </c>
      <c r="F4" s="22">
        <v>94</v>
      </c>
      <c r="G4" s="22">
        <f t="shared" si="0"/>
        <v>74</v>
      </c>
      <c r="H4" s="22">
        <f t="shared" si="1"/>
        <v>20</v>
      </c>
      <c r="I4" s="22">
        <f t="shared" si="2"/>
        <v>44</v>
      </c>
      <c r="J4" s="22">
        <f t="shared" si="3"/>
        <v>0.4815100154083205</v>
      </c>
      <c r="L4" s="26">
        <v>0.18</v>
      </c>
    </row>
    <row r="5" spans="1:12" ht="15.6">
      <c r="A5" s="22" t="s">
        <v>60</v>
      </c>
      <c r="B5" s="22">
        <v>23</v>
      </c>
      <c r="C5" s="26">
        <v>0.23330000000000001</v>
      </c>
      <c r="D5" s="22">
        <v>21.5</v>
      </c>
      <c r="E5" s="22">
        <v>50</v>
      </c>
      <c r="F5" s="22">
        <v>94</v>
      </c>
      <c r="G5" s="22">
        <f t="shared" si="0"/>
        <v>83</v>
      </c>
      <c r="H5" s="22">
        <f t="shared" si="1"/>
        <v>11</v>
      </c>
      <c r="I5" s="22">
        <f t="shared" si="2"/>
        <v>44</v>
      </c>
      <c r="J5" s="22">
        <f t="shared" si="3"/>
        <v>0.26483050847457629</v>
      </c>
      <c r="L5" s="26">
        <v>0.23330000000000001</v>
      </c>
    </row>
    <row r="6" spans="1:12" ht="15.6">
      <c r="A6" s="22" t="s">
        <v>60</v>
      </c>
      <c r="B6" s="22">
        <v>24</v>
      </c>
      <c r="C6" s="26">
        <v>0.3</v>
      </c>
      <c r="D6" s="22">
        <v>25</v>
      </c>
      <c r="E6" s="22">
        <v>50</v>
      </c>
      <c r="F6" s="22">
        <v>94</v>
      </c>
      <c r="G6" s="22">
        <f t="shared" si="0"/>
        <v>90</v>
      </c>
      <c r="H6" s="22">
        <f t="shared" si="1"/>
        <v>4</v>
      </c>
      <c r="I6" s="22">
        <f t="shared" si="2"/>
        <v>44</v>
      </c>
      <c r="J6" s="22">
        <f t="shared" si="3"/>
        <v>9.6302003081664089E-2</v>
      </c>
      <c r="L6" s="26">
        <v>0.3</v>
      </c>
    </row>
    <row r="7" spans="1:12" ht="15.6">
      <c r="A7" s="22" t="s">
        <v>60</v>
      </c>
      <c r="B7" s="22">
        <v>25</v>
      </c>
      <c r="C7" s="26">
        <v>0.36670000000000003</v>
      </c>
      <c r="D7" s="22">
        <v>24</v>
      </c>
      <c r="E7" s="22">
        <v>50</v>
      </c>
      <c r="F7" s="22">
        <v>94</v>
      </c>
      <c r="G7" s="22">
        <f t="shared" si="0"/>
        <v>88</v>
      </c>
      <c r="H7" s="22">
        <f t="shared" si="1"/>
        <v>6</v>
      </c>
      <c r="I7" s="22">
        <f t="shared" si="2"/>
        <v>44</v>
      </c>
      <c r="J7" s="22">
        <f t="shared" si="3"/>
        <v>0.14445300462249613</v>
      </c>
      <c r="L7" s="26">
        <v>0.36670000000000003</v>
      </c>
    </row>
    <row r="8" spans="1:12" ht="15.6">
      <c r="A8" s="22" t="s">
        <v>60</v>
      </c>
      <c r="B8" s="22">
        <v>26</v>
      </c>
      <c r="C8" s="26">
        <v>0.43330000000000002</v>
      </c>
      <c r="D8" s="22">
        <v>24.5</v>
      </c>
      <c r="E8" s="22">
        <v>50</v>
      </c>
      <c r="F8" s="22">
        <v>94</v>
      </c>
      <c r="G8" s="22">
        <f t="shared" si="0"/>
        <v>89</v>
      </c>
      <c r="H8" s="22">
        <f t="shared" si="1"/>
        <v>5</v>
      </c>
      <c r="I8" s="22">
        <f t="shared" si="2"/>
        <v>44</v>
      </c>
      <c r="J8" s="22">
        <f t="shared" si="3"/>
        <v>0.12037750385208013</v>
      </c>
      <c r="L8" s="26">
        <v>0.43330000000000002</v>
      </c>
    </row>
    <row r="9" spans="1:12" ht="15.6">
      <c r="A9" s="22" t="s">
        <v>60</v>
      </c>
      <c r="B9" s="22">
        <v>27</v>
      </c>
      <c r="C9" s="26">
        <v>0.5</v>
      </c>
      <c r="D9" s="22">
        <v>21</v>
      </c>
      <c r="E9" s="22">
        <v>50</v>
      </c>
      <c r="F9" s="22">
        <v>94</v>
      </c>
      <c r="G9" s="22">
        <f t="shared" si="0"/>
        <v>82</v>
      </c>
      <c r="H9" s="22">
        <f t="shared" si="1"/>
        <v>12</v>
      </c>
      <c r="I9" s="22">
        <f t="shared" si="2"/>
        <v>44</v>
      </c>
      <c r="J9" s="22">
        <f t="shared" si="3"/>
        <v>0.28890600924499227</v>
      </c>
      <c r="L9" s="26">
        <v>0.5</v>
      </c>
    </row>
    <row r="10" spans="1:12" ht="15.6">
      <c r="A10" s="22" t="s">
        <v>60</v>
      </c>
      <c r="B10" s="22">
        <v>28</v>
      </c>
      <c r="C10" s="26">
        <v>0.56669999999999998</v>
      </c>
      <c r="D10" s="22">
        <v>22</v>
      </c>
      <c r="E10" s="22">
        <v>50</v>
      </c>
      <c r="F10" s="22">
        <v>94</v>
      </c>
      <c r="G10" s="22">
        <f t="shared" si="0"/>
        <v>84</v>
      </c>
      <c r="H10" s="22">
        <f t="shared" si="1"/>
        <v>10</v>
      </c>
      <c r="I10" s="22">
        <f t="shared" si="2"/>
        <v>44</v>
      </c>
      <c r="J10" s="22">
        <f t="shared" si="3"/>
        <v>0.24075500770416025</v>
      </c>
      <c r="L10" s="26">
        <v>0.56669999999999998</v>
      </c>
    </row>
    <row r="11" spans="1:12" ht="15.6">
      <c r="A11" s="22" t="s">
        <v>60</v>
      </c>
      <c r="B11" s="22">
        <v>29</v>
      </c>
      <c r="C11" s="26">
        <v>0.63329999999999997</v>
      </c>
      <c r="D11" s="22">
        <v>24</v>
      </c>
      <c r="E11" s="22">
        <v>50</v>
      </c>
      <c r="F11" s="22">
        <v>94</v>
      </c>
      <c r="G11" s="22">
        <f t="shared" si="0"/>
        <v>88</v>
      </c>
      <c r="H11" s="22">
        <f t="shared" si="1"/>
        <v>6</v>
      </c>
      <c r="I11" s="22">
        <f t="shared" si="2"/>
        <v>44</v>
      </c>
      <c r="J11" s="22">
        <f t="shared" si="3"/>
        <v>0.14445300462249613</v>
      </c>
      <c r="L11" s="26">
        <v>0.63329999999999997</v>
      </c>
    </row>
    <row r="12" spans="1:12" ht="15.6">
      <c r="A12" s="22" t="s">
        <v>60</v>
      </c>
      <c r="B12" s="22">
        <v>30</v>
      </c>
      <c r="C12" s="26">
        <v>0.7</v>
      </c>
      <c r="D12" s="22">
        <v>21</v>
      </c>
      <c r="E12" s="22">
        <v>50</v>
      </c>
      <c r="F12" s="22">
        <v>94</v>
      </c>
      <c r="G12" s="22">
        <f t="shared" si="0"/>
        <v>82</v>
      </c>
      <c r="H12" s="22">
        <f t="shared" si="1"/>
        <v>12</v>
      </c>
      <c r="I12" s="22">
        <f t="shared" si="2"/>
        <v>44</v>
      </c>
      <c r="J12" s="22">
        <f t="shared" si="3"/>
        <v>0.28890600924499227</v>
      </c>
      <c r="L12" s="26">
        <v>0.7</v>
      </c>
    </row>
    <row r="13" spans="1:12" ht="15.6">
      <c r="A13" s="22" t="s">
        <v>60</v>
      </c>
      <c r="B13" s="22">
        <v>31</v>
      </c>
      <c r="C13" s="26">
        <v>0.76670000000000005</v>
      </c>
      <c r="D13" s="22">
        <v>23.5</v>
      </c>
      <c r="E13" s="22">
        <v>50</v>
      </c>
      <c r="F13" s="22">
        <v>94</v>
      </c>
      <c r="G13" s="22">
        <f t="shared" si="0"/>
        <v>87</v>
      </c>
      <c r="H13" s="22">
        <f t="shared" si="1"/>
        <v>7</v>
      </c>
      <c r="I13" s="22">
        <f t="shared" si="2"/>
        <v>44</v>
      </c>
      <c r="J13" s="22">
        <f t="shared" si="3"/>
        <v>0.16852850539291217</v>
      </c>
      <c r="L13" s="26">
        <v>0.76670000000000005</v>
      </c>
    </row>
    <row r="14" spans="1:12" ht="15.6">
      <c r="A14" s="22" t="s">
        <v>60</v>
      </c>
      <c r="B14" s="22">
        <v>32</v>
      </c>
      <c r="C14" s="26">
        <v>0.83330000000000004</v>
      </c>
      <c r="D14" s="22">
        <v>25</v>
      </c>
      <c r="E14" s="22">
        <v>50</v>
      </c>
      <c r="F14" s="22">
        <v>94</v>
      </c>
      <c r="G14" s="22">
        <f t="shared" si="0"/>
        <v>90</v>
      </c>
      <c r="H14" s="22">
        <f t="shared" si="1"/>
        <v>4</v>
      </c>
      <c r="I14" s="22">
        <f t="shared" si="2"/>
        <v>44</v>
      </c>
      <c r="J14" s="22">
        <f t="shared" si="3"/>
        <v>9.6302003081664089E-2</v>
      </c>
      <c r="L14" s="26">
        <v>0.83330000000000004</v>
      </c>
    </row>
    <row r="15" spans="1:12" ht="15.6">
      <c r="A15" s="22" t="s">
        <v>60</v>
      </c>
      <c r="B15" s="22">
        <v>33</v>
      </c>
      <c r="C15" s="26">
        <v>0.9</v>
      </c>
      <c r="D15" s="22">
        <v>24.5</v>
      </c>
      <c r="E15" s="22">
        <v>50</v>
      </c>
      <c r="F15" s="22">
        <v>94</v>
      </c>
      <c r="G15" s="22">
        <f t="shared" si="0"/>
        <v>89</v>
      </c>
      <c r="H15" s="22">
        <f t="shared" si="1"/>
        <v>5</v>
      </c>
      <c r="I15" s="22">
        <f t="shared" si="2"/>
        <v>44</v>
      </c>
      <c r="J15" s="22">
        <f t="shared" si="3"/>
        <v>0.12037750385208013</v>
      </c>
      <c r="L15" s="26">
        <v>0.9</v>
      </c>
    </row>
    <row r="18" spans="1:2" ht="15.6">
      <c r="A18" s="24">
        <v>0</v>
      </c>
      <c r="B18" s="21">
        <v>0.21667950693374421</v>
      </c>
    </row>
    <row r="19" spans="1:2" ht="15.6">
      <c r="A19" s="24">
        <v>0.02</v>
      </c>
      <c r="B19" s="21">
        <v>-3.2020416024653313</v>
      </c>
    </row>
    <row r="20" spans="1:2" ht="15.6">
      <c r="A20" s="24">
        <v>5.2999999999999999E-2</v>
      </c>
      <c r="B20" s="21">
        <v>-2.7927580893682586</v>
      </c>
    </row>
    <row r="21" spans="1:2" ht="15.6">
      <c r="A21" s="24">
        <v>0.15329999999999999</v>
      </c>
      <c r="B21" s="21">
        <v>-1.4686055469953774</v>
      </c>
    </row>
    <row r="22" spans="1:2" ht="15.6">
      <c r="A22" s="24">
        <v>0.20669999999999999</v>
      </c>
      <c r="B22" s="21">
        <v>-1.2519260400616332</v>
      </c>
    </row>
    <row r="23" spans="1:2" ht="15.6">
      <c r="A23" s="24">
        <v>0.25330000000000003</v>
      </c>
      <c r="B23" s="21">
        <v>-1.1074730354391371</v>
      </c>
    </row>
    <row r="24" spans="1:2" ht="15.6">
      <c r="A24" s="24">
        <v>0.3</v>
      </c>
      <c r="B24" s="21">
        <v>-0.98709553158705698</v>
      </c>
    </row>
    <row r="25" spans="1:2" ht="15.6">
      <c r="A25" s="24">
        <v>0.33329999999999999</v>
      </c>
      <c r="B25" s="21">
        <v>-0.84264252696456088</v>
      </c>
    </row>
    <row r="26" spans="1:2" ht="15.6">
      <c r="A26" s="24">
        <v>0.4</v>
      </c>
      <c r="B26" s="21">
        <v>-0.67411402157164868</v>
      </c>
    </row>
    <row r="27" spans="1:2" ht="15.6">
      <c r="A27" s="24">
        <v>0.4667</v>
      </c>
      <c r="B27" s="21">
        <v>-0.50558551617873648</v>
      </c>
    </row>
    <row r="28" spans="1:2" ht="15.6">
      <c r="A28" s="24">
        <v>0.5333</v>
      </c>
      <c r="B28" s="21">
        <v>-0.36113251155624038</v>
      </c>
    </row>
    <row r="29" spans="1:2" ht="15.6">
      <c r="A29" s="24">
        <v>0.6</v>
      </c>
      <c r="B29" s="21">
        <v>-0.28890600924499227</v>
      </c>
    </row>
    <row r="30" spans="1:2" ht="15.6">
      <c r="A30" s="24">
        <v>0.66669999999999996</v>
      </c>
      <c r="B30" s="21">
        <v>-0.21667950693374421</v>
      </c>
    </row>
    <row r="31" spans="1:2" ht="15.6">
      <c r="A31" s="24">
        <v>0.73329999999999995</v>
      </c>
      <c r="B31" s="21">
        <v>-2.4075500770416022E-2</v>
      </c>
    </row>
    <row r="32" spans="1:2" ht="15.6">
      <c r="A32" s="24">
        <v>0.8</v>
      </c>
      <c r="B32" s="21">
        <v>0.28890600924499227</v>
      </c>
    </row>
    <row r="33" spans="1:2" ht="15.6">
      <c r="A33" s="24">
        <v>0.9</v>
      </c>
      <c r="B33" s="21">
        <v>7.2226502311248067E-2</v>
      </c>
    </row>
    <row r="34" spans="1:2" ht="15.6">
      <c r="A34" s="24">
        <v>1</v>
      </c>
      <c r="B34" s="21">
        <v>0.14445300462249613</v>
      </c>
    </row>
    <row r="35" spans="1:2" ht="15.6">
      <c r="A35" s="26">
        <v>3.3300000000000003E-2</v>
      </c>
      <c r="B35" s="22">
        <v>0.963020030816641</v>
      </c>
    </row>
    <row r="36" spans="1:2" ht="15.6">
      <c r="A36" s="26">
        <v>6.7000000000000004E-2</v>
      </c>
      <c r="B36" s="22">
        <v>0.77041602465331271</v>
      </c>
    </row>
    <row r="37" spans="1:2" ht="15.6">
      <c r="A37" s="26">
        <v>0.12</v>
      </c>
      <c r="B37" s="22">
        <v>0.60188751926040063</v>
      </c>
    </row>
    <row r="38" spans="1:2" ht="15.6">
      <c r="A38" s="26">
        <v>0.18</v>
      </c>
      <c r="B38" s="22">
        <v>0.4815100154083205</v>
      </c>
    </row>
    <row r="39" spans="1:2" ht="15.6">
      <c r="A39" s="26">
        <v>0.23330000000000001</v>
      </c>
      <c r="B39" s="22">
        <v>0.26483050847457629</v>
      </c>
    </row>
    <row r="40" spans="1:2" ht="15.6">
      <c r="A40" s="26">
        <v>0.3</v>
      </c>
      <c r="B40" s="22">
        <v>9.6302003081664089E-2</v>
      </c>
    </row>
    <row r="41" spans="1:2" ht="15.6">
      <c r="A41" s="26">
        <v>0.36670000000000003</v>
      </c>
      <c r="B41" s="22">
        <v>0.14445300462249613</v>
      </c>
    </row>
    <row r="42" spans="1:2" ht="15.6">
      <c r="A42" s="26">
        <v>0.43330000000000002</v>
      </c>
      <c r="B42" s="22">
        <v>0.12037750385208013</v>
      </c>
    </row>
    <row r="43" spans="1:2" ht="15.6">
      <c r="A43" s="26">
        <v>0.5</v>
      </c>
      <c r="B43" s="22">
        <v>0.28890600924499227</v>
      </c>
    </row>
    <row r="44" spans="1:2" ht="15.6">
      <c r="A44" s="26">
        <v>0.56669999999999998</v>
      </c>
      <c r="B44" s="22">
        <v>0.24075500770416025</v>
      </c>
    </row>
    <row r="45" spans="1:2" ht="15.6">
      <c r="A45" s="26">
        <v>0.63329999999999997</v>
      </c>
      <c r="B45" s="22">
        <v>0.14445300462249613</v>
      </c>
    </row>
    <row r="46" spans="1:2" ht="15.6">
      <c r="A46" s="26">
        <v>0.7</v>
      </c>
      <c r="B46" s="22">
        <v>0.28890600924499227</v>
      </c>
    </row>
    <row r="47" spans="1:2" ht="15.6">
      <c r="A47" s="26">
        <v>0.76670000000000005</v>
      </c>
      <c r="B47" s="22">
        <v>0.16852850539291217</v>
      </c>
    </row>
    <row r="48" spans="1:2" ht="15.6">
      <c r="A48" s="26">
        <v>0.83330000000000004</v>
      </c>
      <c r="B48" s="22">
        <v>9.6302003081664089E-2</v>
      </c>
    </row>
    <row r="49" spans="1:11" ht="15.6">
      <c r="A49" s="26">
        <v>0.9</v>
      </c>
      <c r="B49" s="22">
        <v>0.12037750385208013</v>
      </c>
    </row>
    <row r="51" spans="1:11" ht="15.6">
      <c r="A51" s="22" t="s">
        <v>60</v>
      </c>
      <c r="B51" s="22">
        <v>0</v>
      </c>
      <c r="C51" s="22">
        <v>33</v>
      </c>
      <c r="D51" s="26">
        <v>3.3300000000000003E-2</v>
      </c>
      <c r="E51" s="22">
        <v>7</v>
      </c>
      <c r="F51" s="22">
        <v>50</v>
      </c>
      <c r="G51" s="22">
        <v>94</v>
      </c>
      <c r="H51" s="22">
        <f t="shared" ref="H51:H65" si="4">(E51+20)*2</f>
        <v>54</v>
      </c>
      <c r="I51" s="22">
        <f t="shared" ref="I51:I65" si="5">G51-H51</f>
        <v>40</v>
      </c>
      <c r="J51" s="22">
        <f t="shared" ref="J51:J65" si="6">G51-F51</f>
        <v>44</v>
      </c>
      <c r="K51" s="26">
        <f>I51/(J51*0.944)</f>
        <v>0.963020030816641</v>
      </c>
    </row>
    <row r="52" spans="1:11" ht="15.6">
      <c r="A52" s="22" t="s">
        <v>60</v>
      </c>
      <c r="B52" s="22">
        <v>0</v>
      </c>
      <c r="C52" s="22">
        <v>32</v>
      </c>
      <c r="D52" s="26">
        <v>6.7000000000000004E-2</v>
      </c>
      <c r="E52" s="22">
        <v>11</v>
      </c>
      <c r="F52" s="22">
        <v>50</v>
      </c>
      <c r="G52" s="22">
        <v>94</v>
      </c>
      <c r="H52" s="22">
        <f t="shared" si="4"/>
        <v>62</v>
      </c>
      <c r="I52" s="22">
        <f t="shared" si="5"/>
        <v>32</v>
      </c>
      <c r="J52" s="22">
        <f t="shared" si="6"/>
        <v>44</v>
      </c>
      <c r="K52" s="26">
        <f t="shared" ref="K52:K65" si="7">I52/(J52*0.944)</f>
        <v>0.77041602465331271</v>
      </c>
    </row>
    <row r="53" spans="1:11" ht="15.6">
      <c r="A53" s="22" t="s">
        <v>60</v>
      </c>
      <c r="B53" s="22">
        <v>0</v>
      </c>
      <c r="C53" s="22">
        <v>31</v>
      </c>
      <c r="D53" s="26">
        <v>0.12</v>
      </c>
      <c r="E53" s="22">
        <v>14.5</v>
      </c>
      <c r="F53" s="22">
        <v>50</v>
      </c>
      <c r="G53" s="22">
        <v>94</v>
      </c>
      <c r="H53" s="22">
        <f t="shared" si="4"/>
        <v>69</v>
      </c>
      <c r="I53" s="22">
        <f t="shared" si="5"/>
        <v>25</v>
      </c>
      <c r="J53" s="22">
        <f t="shared" si="6"/>
        <v>44</v>
      </c>
      <c r="K53" s="26">
        <f t="shared" si="7"/>
        <v>0.60188751926040063</v>
      </c>
    </row>
    <row r="54" spans="1:11" ht="15.6">
      <c r="A54" s="22" t="s">
        <v>60</v>
      </c>
      <c r="B54" s="22">
        <v>0</v>
      </c>
      <c r="C54" s="22">
        <v>30</v>
      </c>
      <c r="D54" s="26">
        <v>0.18</v>
      </c>
      <c r="E54" s="22">
        <v>17</v>
      </c>
      <c r="F54" s="22">
        <v>50</v>
      </c>
      <c r="G54" s="22">
        <v>94</v>
      </c>
      <c r="H54" s="22">
        <f t="shared" si="4"/>
        <v>74</v>
      </c>
      <c r="I54" s="22">
        <f t="shared" si="5"/>
        <v>20</v>
      </c>
      <c r="J54" s="22">
        <f t="shared" si="6"/>
        <v>44</v>
      </c>
      <c r="K54" s="26">
        <f t="shared" si="7"/>
        <v>0.4815100154083205</v>
      </c>
    </row>
    <row r="55" spans="1:11" ht="15.6">
      <c r="A55" s="22" t="s">
        <v>60</v>
      </c>
      <c r="B55" s="22">
        <v>0</v>
      </c>
      <c r="C55" s="22">
        <v>29</v>
      </c>
      <c r="D55" s="26">
        <v>0.23330000000000001</v>
      </c>
      <c r="E55" s="22">
        <v>21.5</v>
      </c>
      <c r="F55" s="22">
        <v>50</v>
      </c>
      <c r="G55" s="22">
        <v>94</v>
      </c>
      <c r="H55" s="22">
        <f t="shared" si="4"/>
        <v>83</v>
      </c>
      <c r="I55" s="22">
        <f t="shared" si="5"/>
        <v>11</v>
      </c>
      <c r="J55" s="22">
        <f t="shared" si="6"/>
        <v>44</v>
      </c>
      <c r="K55" s="26">
        <f t="shared" si="7"/>
        <v>0.26483050847457629</v>
      </c>
    </row>
    <row r="56" spans="1:11" ht="15.6">
      <c r="A56" s="22" t="s">
        <v>60</v>
      </c>
      <c r="B56" s="22">
        <v>0</v>
      </c>
      <c r="C56" s="22">
        <v>28</v>
      </c>
      <c r="D56" s="26">
        <v>0.3</v>
      </c>
      <c r="E56" s="22">
        <v>25</v>
      </c>
      <c r="F56" s="22">
        <v>50</v>
      </c>
      <c r="G56" s="22">
        <v>94</v>
      </c>
      <c r="H56" s="22">
        <f t="shared" si="4"/>
        <v>90</v>
      </c>
      <c r="I56" s="22">
        <f t="shared" si="5"/>
        <v>4</v>
      </c>
      <c r="J56" s="22">
        <f t="shared" si="6"/>
        <v>44</v>
      </c>
      <c r="K56" s="26">
        <f t="shared" si="7"/>
        <v>9.6302003081664089E-2</v>
      </c>
    </row>
    <row r="57" spans="1:11" ht="15.6">
      <c r="A57" s="22" t="s">
        <v>60</v>
      </c>
      <c r="B57" s="22">
        <v>0</v>
      </c>
      <c r="C57" s="22">
        <v>27</v>
      </c>
      <c r="D57" s="26">
        <v>0.36670000000000003</v>
      </c>
      <c r="E57" s="22">
        <v>24</v>
      </c>
      <c r="F57" s="22">
        <v>50</v>
      </c>
      <c r="G57" s="22">
        <v>94</v>
      </c>
      <c r="H57" s="22">
        <f t="shared" si="4"/>
        <v>88</v>
      </c>
      <c r="I57" s="22">
        <f t="shared" si="5"/>
        <v>6</v>
      </c>
      <c r="J57" s="22">
        <f t="shared" si="6"/>
        <v>44</v>
      </c>
      <c r="K57" s="26">
        <f t="shared" si="7"/>
        <v>0.14445300462249613</v>
      </c>
    </row>
    <row r="58" spans="1:11" ht="15.6">
      <c r="A58" s="22" t="s">
        <v>60</v>
      </c>
      <c r="B58" s="22">
        <v>0</v>
      </c>
      <c r="C58" s="22">
        <v>26</v>
      </c>
      <c r="D58" s="26">
        <v>0.43330000000000002</v>
      </c>
      <c r="E58" s="22">
        <v>24.5</v>
      </c>
      <c r="F58" s="22">
        <v>50</v>
      </c>
      <c r="G58" s="22">
        <v>94</v>
      </c>
      <c r="H58" s="22">
        <f t="shared" si="4"/>
        <v>89</v>
      </c>
      <c r="I58" s="22">
        <f t="shared" si="5"/>
        <v>5</v>
      </c>
      <c r="J58" s="22">
        <f t="shared" si="6"/>
        <v>44</v>
      </c>
      <c r="K58" s="26">
        <f t="shared" si="7"/>
        <v>0.12037750385208013</v>
      </c>
    </row>
    <row r="59" spans="1:11" ht="15.6">
      <c r="A59" s="22" t="s">
        <v>60</v>
      </c>
      <c r="B59" s="22">
        <v>0</v>
      </c>
      <c r="C59" s="22">
        <v>25</v>
      </c>
      <c r="D59" s="26">
        <v>0.5</v>
      </c>
      <c r="E59" s="22">
        <v>21</v>
      </c>
      <c r="F59" s="22">
        <v>50</v>
      </c>
      <c r="G59" s="22">
        <v>94</v>
      </c>
      <c r="H59" s="22">
        <f t="shared" si="4"/>
        <v>82</v>
      </c>
      <c r="I59" s="22">
        <f t="shared" si="5"/>
        <v>12</v>
      </c>
      <c r="J59" s="22">
        <f t="shared" si="6"/>
        <v>44</v>
      </c>
      <c r="K59" s="26">
        <f t="shared" si="7"/>
        <v>0.28890600924499227</v>
      </c>
    </row>
    <row r="60" spans="1:11" ht="15.6">
      <c r="A60" s="22" t="s">
        <v>60</v>
      </c>
      <c r="B60" s="22">
        <v>0</v>
      </c>
      <c r="C60" s="22">
        <v>24</v>
      </c>
      <c r="D60" s="26">
        <v>0.56669999999999998</v>
      </c>
      <c r="E60" s="22">
        <v>22</v>
      </c>
      <c r="F60" s="22">
        <v>50</v>
      </c>
      <c r="G60" s="22">
        <v>94</v>
      </c>
      <c r="H60" s="22">
        <f t="shared" si="4"/>
        <v>84</v>
      </c>
      <c r="I60" s="22">
        <f t="shared" si="5"/>
        <v>10</v>
      </c>
      <c r="J60" s="22">
        <f t="shared" si="6"/>
        <v>44</v>
      </c>
      <c r="K60" s="26">
        <f t="shared" si="7"/>
        <v>0.24075500770416025</v>
      </c>
    </row>
    <row r="61" spans="1:11" ht="15.6">
      <c r="A61" s="22" t="s">
        <v>60</v>
      </c>
      <c r="B61" s="22">
        <v>0</v>
      </c>
      <c r="C61" s="22">
        <v>23</v>
      </c>
      <c r="D61" s="26">
        <v>0.63329999999999997</v>
      </c>
      <c r="E61" s="22">
        <v>24</v>
      </c>
      <c r="F61" s="22">
        <v>50</v>
      </c>
      <c r="G61" s="22">
        <v>94</v>
      </c>
      <c r="H61" s="22">
        <f t="shared" si="4"/>
        <v>88</v>
      </c>
      <c r="I61" s="22">
        <f t="shared" si="5"/>
        <v>6</v>
      </c>
      <c r="J61" s="22">
        <f t="shared" si="6"/>
        <v>44</v>
      </c>
      <c r="K61" s="26">
        <f t="shared" si="7"/>
        <v>0.14445300462249613</v>
      </c>
    </row>
    <row r="62" spans="1:11" ht="15.6">
      <c r="A62" s="22" t="s">
        <v>60</v>
      </c>
      <c r="B62" s="22">
        <v>0</v>
      </c>
      <c r="C62" s="22">
        <v>22</v>
      </c>
      <c r="D62" s="26">
        <v>0.7</v>
      </c>
      <c r="E62" s="22">
        <v>21</v>
      </c>
      <c r="F62" s="22">
        <v>50</v>
      </c>
      <c r="G62" s="22">
        <v>94</v>
      </c>
      <c r="H62" s="22">
        <f t="shared" si="4"/>
        <v>82</v>
      </c>
      <c r="I62" s="22">
        <f t="shared" si="5"/>
        <v>12</v>
      </c>
      <c r="J62" s="22">
        <f t="shared" si="6"/>
        <v>44</v>
      </c>
      <c r="K62" s="26">
        <f t="shared" si="7"/>
        <v>0.28890600924499227</v>
      </c>
    </row>
    <row r="63" spans="1:11" ht="15.6">
      <c r="A63" s="22" t="s">
        <v>60</v>
      </c>
      <c r="B63" s="22">
        <v>0</v>
      </c>
      <c r="C63" s="22">
        <v>21</v>
      </c>
      <c r="D63" s="26">
        <v>0.76670000000000005</v>
      </c>
      <c r="E63" s="22">
        <v>23.5</v>
      </c>
      <c r="F63" s="22">
        <v>50</v>
      </c>
      <c r="G63" s="22">
        <v>94</v>
      </c>
      <c r="H63" s="22">
        <f t="shared" si="4"/>
        <v>87</v>
      </c>
      <c r="I63" s="22">
        <f t="shared" si="5"/>
        <v>7</v>
      </c>
      <c r="J63" s="22">
        <f t="shared" si="6"/>
        <v>44</v>
      </c>
      <c r="K63" s="26">
        <f t="shared" si="7"/>
        <v>0.16852850539291217</v>
      </c>
    </row>
    <row r="64" spans="1:11" ht="15.6">
      <c r="A64" s="22" t="s">
        <v>60</v>
      </c>
      <c r="B64" s="22">
        <v>0</v>
      </c>
      <c r="C64" s="22">
        <v>20</v>
      </c>
      <c r="D64" s="26">
        <v>0.83330000000000004</v>
      </c>
      <c r="E64" s="22">
        <v>25</v>
      </c>
      <c r="F64" s="22">
        <v>50</v>
      </c>
      <c r="G64" s="22">
        <v>94</v>
      </c>
      <c r="H64" s="22">
        <f t="shared" si="4"/>
        <v>90</v>
      </c>
      <c r="I64" s="22">
        <f t="shared" si="5"/>
        <v>4</v>
      </c>
      <c r="J64" s="22">
        <f t="shared" si="6"/>
        <v>44</v>
      </c>
      <c r="K64" s="26">
        <f t="shared" si="7"/>
        <v>9.6302003081664089E-2</v>
      </c>
    </row>
    <row r="65" spans="1:11" ht="15.6">
      <c r="A65" s="22" t="s">
        <v>60</v>
      </c>
      <c r="B65" s="22">
        <v>0</v>
      </c>
      <c r="C65" s="22">
        <v>19</v>
      </c>
      <c r="D65" s="26">
        <v>0.9</v>
      </c>
      <c r="E65" s="22">
        <v>24.5</v>
      </c>
      <c r="F65" s="22">
        <v>50</v>
      </c>
      <c r="G65" s="22">
        <v>94</v>
      </c>
      <c r="H65" s="22">
        <f t="shared" si="4"/>
        <v>89</v>
      </c>
      <c r="I65" s="22">
        <f t="shared" si="5"/>
        <v>5</v>
      </c>
      <c r="J65" s="22">
        <f t="shared" si="6"/>
        <v>44</v>
      </c>
      <c r="K65" s="26">
        <f t="shared" si="7"/>
        <v>0.12037750385208013</v>
      </c>
    </row>
  </sheetData>
  <sortState ref="L1:L15">
    <sortCondition ref="L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5AAE-77A4-40F4-BD77-36295A11385E}">
  <dimension ref="A1:D32"/>
  <sheetViews>
    <sheetView workbookViewId="0">
      <selection activeCell="H16" sqref="H16"/>
    </sheetView>
  </sheetViews>
  <sheetFormatPr defaultRowHeight="13.8"/>
  <sheetData>
    <row r="1" spans="1:4" ht="15.6">
      <c r="A1" s="34">
        <v>1</v>
      </c>
      <c r="B1" s="24">
        <v>0</v>
      </c>
      <c r="C1" s="24">
        <v>0</v>
      </c>
      <c r="D1" s="21">
        <v>0.21667950693374421</v>
      </c>
    </row>
    <row r="2" spans="1:4" ht="15.6">
      <c r="A2" s="34">
        <v>1</v>
      </c>
      <c r="B2" s="24">
        <v>0.02</v>
      </c>
      <c r="C2" s="24">
        <v>2.93E-2</v>
      </c>
      <c r="D2" s="21">
        <v>-3.2020416024653313</v>
      </c>
    </row>
    <row r="3" spans="1:4" ht="15.6">
      <c r="A3" s="34">
        <v>1</v>
      </c>
      <c r="B3" s="24">
        <v>5.2999999999999999E-2</v>
      </c>
      <c r="C3" s="24">
        <v>4.5699999999999998E-2</v>
      </c>
      <c r="D3" s="21">
        <v>-2.7927580893682586</v>
      </c>
    </row>
    <row r="4" spans="1:4" ht="15.6">
      <c r="A4" s="34">
        <v>1</v>
      </c>
      <c r="B4" s="24">
        <v>0.15329999999999999</v>
      </c>
      <c r="C4" s="24">
        <v>6.7199999999999996E-2</v>
      </c>
      <c r="D4" s="21">
        <v>-1.4686055469953774</v>
      </c>
    </row>
    <row r="5" spans="1:4" ht="15.6">
      <c r="A5" s="34">
        <v>1</v>
      </c>
      <c r="B5" s="24">
        <v>0.20669999999999999</v>
      </c>
      <c r="C5" s="24">
        <v>7.22E-2</v>
      </c>
      <c r="D5" s="21">
        <v>-1.2519260400616332</v>
      </c>
    </row>
    <row r="6" spans="1:4" ht="15.6">
      <c r="A6" s="34">
        <v>1</v>
      </c>
      <c r="B6" s="24">
        <v>0.25330000000000003</v>
      </c>
      <c r="C6" s="24">
        <v>7.4399999999999994E-2</v>
      </c>
      <c r="D6" s="21">
        <v>-1.1074730354391371</v>
      </c>
    </row>
    <row r="7" spans="1:4" ht="15.6">
      <c r="A7" s="34">
        <v>1</v>
      </c>
      <c r="B7" s="24">
        <v>0.3</v>
      </c>
      <c r="C7" s="24">
        <v>7.4999999999999997E-2</v>
      </c>
      <c r="D7" s="21">
        <v>-0.98709553158705698</v>
      </c>
    </row>
    <row r="8" spans="1:4" ht="15.6">
      <c r="A8" s="34">
        <v>1</v>
      </c>
      <c r="B8" s="24">
        <v>0.33329999999999999</v>
      </c>
      <c r="C8" s="24">
        <v>7.4700000000000003E-2</v>
      </c>
      <c r="D8" s="21">
        <v>-0.84264252696456088</v>
      </c>
    </row>
    <row r="9" spans="1:4" ht="15.6">
      <c r="A9" s="34">
        <v>1</v>
      </c>
      <c r="B9" s="24">
        <v>0.4</v>
      </c>
      <c r="C9" s="24">
        <v>7.2499999999999995E-2</v>
      </c>
      <c r="D9" s="21">
        <v>-0.67411402157164868</v>
      </c>
    </row>
    <row r="10" spans="1:4" ht="15.6">
      <c r="A10" s="34">
        <v>1</v>
      </c>
      <c r="B10" s="24">
        <v>0.4667</v>
      </c>
      <c r="C10" s="24">
        <v>6.8599999999999994E-2</v>
      </c>
      <c r="D10" s="21">
        <v>-0.50558551617873648</v>
      </c>
    </row>
    <row r="11" spans="1:4" ht="15.6">
      <c r="A11" s="34">
        <v>1</v>
      </c>
      <c r="B11" s="24">
        <v>0.5333</v>
      </c>
      <c r="C11" s="24">
        <v>6.3500000000000001E-2</v>
      </c>
      <c r="D11" s="21">
        <v>-0.36113251155624038</v>
      </c>
    </row>
    <row r="12" spans="1:4" ht="15.6">
      <c r="A12" s="34">
        <v>1</v>
      </c>
      <c r="B12" s="24">
        <v>0.6</v>
      </c>
      <c r="C12" s="24">
        <v>5.7099999999999998E-2</v>
      </c>
      <c r="D12" s="21">
        <v>-0.28890600924499227</v>
      </c>
    </row>
    <row r="13" spans="1:4" ht="15.6">
      <c r="A13" s="34">
        <v>1</v>
      </c>
      <c r="B13" s="24">
        <v>0.66669999999999996</v>
      </c>
      <c r="C13" s="24">
        <v>4.9200000000000001E-2</v>
      </c>
      <c r="D13" s="21">
        <v>-0.21667950693374421</v>
      </c>
    </row>
    <row r="14" spans="1:4" ht="15.6">
      <c r="A14" s="34">
        <v>1</v>
      </c>
      <c r="B14" s="24">
        <v>0.73329999999999995</v>
      </c>
      <c r="C14" s="24">
        <v>4.1099999999999998E-2</v>
      </c>
      <c r="D14" s="21">
        <v>-2.4075500770416022E-2</v>
      </c>
    </row>
    <row r="15" spans="1:4" ht="15.6">
      <c r="A15" s="34">
        <v>1</v>
      </c>
      <c r="B15" s="24">
        <v>0.8</v>
      </c>
      <c r="C15" s="24">
        <v>3.2800000000000003E-2</v>
      </c>
      <c r="D15" s="21">
        <v>0.28890600924499227</v>
      </c>
    </row>
    <row r="16" spans="1:4" ht="15.6">
      <c r="A16" s="34">
        <v>1</v>
      </c>
      <c r="B16" s="24">
        <v>0.9</v>
      </c>
      <c r="C16" s="24">
        <v>1.8100000000000002E-2</v>
      </c>
      <c r="D16" s="21">
        <v>7.2226502311248067E-2</v>
      </c>
    </row>
    <row r="17" spans="1:4" ht="15.6">
      <c r="A17" s="34">
        <v>1</v>
      </c>
      <c r="B17" s="24">
        <v>1</v>
      </c>
      <c r="C17" s="24">
        <v>0</v>
      </c>
      <c r="D17" s="21">
        <v>0.14445300462249613</v>
      </c>
    </row>
    <row r="18" spans="1:4" ht="15.6">
      <c r="A18" s="35">
        <v>0</v>
      </c>
      <c r="B18" s="26">
        <v>0.9</v>
      </c>
      <c r="C18" s="26">
        <v>-1.8100000000000002E-2</v>
      </c>
      <c r="D18" s="22">
        <v>0.12037750385208013</v>
      </c>
    </row>
    <row r="19" spans="1:4" ht="15.6">
      <c r="A19" s="35">
        <v>0</v>
      </c>
      <c r="B19" s="26">
        <v>0.83330000000000004</v>
      </c>
      <c r="C19" s="26">
        <v>-2.81E-2</v>
      </c>
      <c r="D19" s="22">
        <v>9.6302003081664089E-2</v>
      </c>
    </row>
    <row r="20" spans="1:4" ht="15.6">
      <c r="A20" s="35">
        <v>0</v>
      </c>
      <c r="B20" s="26">
        <v>0.76670000000000005</v>
      </c>
      <c r="C20" s="26">
        <v>-7.3200000000000001E-2</v>
      </c>
      <c r="D20" s="22">
        <v>0.16852850539291217</v>
      </c>
    </row>
    <row r="21" spans="1:4" ht="15.6">
      <c r="A21" s="35">
        <v>0</v>
      </c>
      <c r="B21" s="26">
        <v>0.7</v>
      </c>
      <c r="C21" s="26">
        <v>-4.5199999999999997E-2</v>
      </c>
      <c r="D21" s="22">
        <v>0.28890600924499227</v>
      </c>
    </row>
    <row r="22" spans="1:4" ht="15.6">
      <c r="A22" s="35">
        <v>0</v>
      </c>
      <c r="B22" s="26">
        <v>0.63329999999999997</v>
      </c>
      <c r="C22" s="26">
        <v>-5.3400000000000003E-2</v>
      </c>
      <c r="D22" s="22">
        <v>0.14445300462249613</v>
      </c>
    </row>
    <row r="23" spans="1:4" ht="15.6">
      <c r="A23" s="35">
        <v>0</v>
      </c>
      <c r="B23" s="26">
        <v>0.56669999999999998</v>
      </c>
      <c r="C23" s="26">
        <v>-6.0400000000000002E-2</v>
      </c>
      <c r="D23" s="22">
        <v>0.24075500770416025</v>
      </c>
    </row>
    <row r="24" spans="1:4" ht="15.6">
      <c r="A24" s="35">
        <v>0</v>
      </c>
      <c r="B24" s="26">
        <v>0.5</v>
      </c>
      <c r="C24" s="26">
        <v>-6.6299999999999998E-2</v>
      </c>
      <c r="D24" s="22">
        <v>0.28890600924499227</v>
      </c>
    </row>
    <row r="25" spans="1:4" ht="15.6">
      <c r="A25" s="35">
        <v>0</v>
      </c>
      <c r="B25" s="26">
        <v>0.43330000000000002</v>
      </c>
      <c r="C25" s="26">
        <v>-7.0900000000000005E-2</v>
      </c>
      <c r="D25" s="22">
        <v>0.12037750385208013</v>
      </c>
    </row>
    <row r="26" spans="1:4" ht="15.6">
      <c r="A26" s="35">
        <v>0</v>
      </c>
      <c r="B26" s="26">
        <v>0.36670000000000003</v>
      </c>
      <c r="C26" s="26">
        <v>-7.3800000000000004E-2</v>
      </c>
      <c r="D26" s="22">
        <v>0.14445300462249613</v>
      </c>
    </row>
    <row r="27" spans="1:4" ht="15.6">
      <c r="A27" s="35">
        <v>0</v>
      </c>
      <c r="B27" s="26">
        <v>0.3</v>
      </c>
      <c r="C27" s="26">
        <v>-7.4999999999999997E-2</v>
      </c>
      <c r="D27" s="22">
        <v>9.6302003081664089E-2</v>
      </c>
    </row>
    <row r="28" spans="1:4" ht="15.6">
      <c r="A28" s="35">
        <v>0</v>
      </c>
      <c r="B28" s="26">
        <v>0.23330000000000001</v>
      </c>
      <c r="C28" s="26">
        <v>-7.3599999999999999E-2</v>
      </c>
      <c r="D28" s="22">
        <v>0.26483050847457629</v>
      </c>
    </row>
    <row r="29" spans="1:4" ht="15.6">
      <c r="A29" s="35">
        <v>0</v>
      </c>
      <c r="B29" s="26">
        <v>0.18</v>
      </c>
      <c r="C29" s="26">
        <v>-7.0099999999999996E-2</v>
      </c>
      <c r="D29" s="22">
        <v>0.4815100154083205</v>
      </c>
    </row>
    <row r="30" spans="1:4" ht="15.6">
      <c r="A30" s="35">
        <v>0</v>
      </c>
      <c r="B30" s="26">
        <v>0.12</v>
      </c>
      <c r="C30" s="26">
        <v>-6.3E-2</v>
      </c>
      <c r="D30" s="22">
        <v>0.60188751926040063</v>
      </c>
    </row>
    <row r="31" spans="1:4" ht="15.6">
      <c r="A31" s="35">
        <v>0</v>
      </c>
      <c r="B31" s="26">
        <v>6.7000000000000004E-2</v>
      </c>
      <c r="C31" s="26">
        <v>-0.05</v>
      </c>
      <c r="D31" s="22">
        <v>0.77041602465331271</v>
      </c>
    </row>
    <row r="32" spans="1:4" ht="15.6">
      <c r="A32" s="35">
        <v>0</v>
      </c>
      <c r="B32" s="26">
        <v>3.3300000000000003E-2</v>
      </c>
      <c r="C32" s="26">
        <v>-3.7499999999999999E-2</v>
      </c>
      <c r="D32" s="22">
        <v>0.963020030816641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tabSelected="1" topLeftCell="G34" zoomScale="130" zoomScaleNormal="130" workbookViewId="0">
      <selection activeCell="O46" sqref="O46"/>
    </sheetView>
  </sheetViews>
  <sheetFormatPr defaultRowHeight="13.8"/>
  <cols>
    <col min="1" max="3" width="10.33203125" customWidth="1"/>
    <col min="4" max="5" width="12.77734375" customWidth="1"/>
    <col min="6" max="6" width="25.77734375" customWidth="1"/>
    <col min="7" max="9" width="12.77734375" customWidth="1"/>
    <col min="10" max="14" width="13.77734375" customWidth="1"/>
    <col min="15" max="15" width="14.44140625" bestFit="1" customWidth="1"/>
  </cols>
  <sheetData>
    <row r="1" spans="1:15" ht="26.4" customHeight="1">
      <c r="A1" s="7" t="s">
        <v>51</v>
      </c>
      <c r="B1" s="7" t="s">
        <v>42</v>
      </c>
      <c r="C1" s="7" t="s">
        <v>43</v>
      </c>
      <c r="D1" s="7" t="s">
        <v>53</v>
      </c>
      <c r="E1" s="7" t="s">
        <v>54</v>
      </c>
      <c r="F1" s="7" t="s">
        <v>55</v>
      </c>
      <c r="G1" s="7" t="s">
        <v>44</v>
      </c>
      <c r="H1" s="7" t="s">
        <v>46</v>
      </c>
      <c r="I1" s="7" t="s">
        <v>45</v>
      </c>
      <c r="J1" s="7" t="s">
        <v>47</v>
      </c>
      <c r="K1" s="7" t="s">
        <v>48</v>
      </c>
      <c r="L1" s="7" t="s">
        <v>49</v>
      </c>
      <c r="M1" s="7" t="s">
        <v>50</v>
      </c>
      <c r="N1" s="13" t="s">
        <v>52</v>
      </c>
      <c r="O1" s="18" t="s">
        <v>56</v>
      </c>
    </row>
    <row r="2" spans="1:15" s="16" customFormat="1" ht="15.6">
      <c r="A2" s="14">
        <v>1</v>
      </c>
      <c r="B2" s="14">
        <v>-8</v>
      </c>
      <c r="C2" s="14">
        <v>241.2</v>
      </c>
      <c r="D2" s="15">
        <f>G2*C2*0.02616</f>
        <v>-2.7558079657919996</v>
      </c>
      <c r="E2" s="15">
        <f>H2*C2*0.02616</f>
        <v>-0.53095006742399986</v>
      </c>
      <c r="F2" s="15">
        <f t="shared" ref="F2:F11" si="0">I2*C2*0.02616*0.12456</f>
        <v>0.13339104220477441</v>
      </c>
      <c r="G2" s="17">
        <v>-0.436751</v>
      </c>
      <c r="H2" s="15">
        <v>-8.4147E-2</v>
      </c>
      <c r="I2" s="15">
        <v>0.16972000000000001</v>
      </c>
      <c r="J2" s="14">
        <v>3.8700000000000002E-3</v>
      </c>
      <c r="K2" s="14">
        <v>2.3618E-2</v>
      </c>
      <c r="L2" s="14">
        <v>6.5490000000000001E-3</v>
      </c>
      <c r="M2" s="14">
        <v>97567</v>
      </c>
      <c r="N2" s="14">
        <v>14.52</v>
      </c>
      <c r="O2" s="14">
        <f>G2/H2</f>
        <v>5.1903335828965975</v>
      </c>
    </row>
    <row r="3" spans="1:15" s="16" customFormat="1" ht="15.6">
      <c r="A3" s="14">
        <v>2</v>
      </c>
      <c r="B3" s="14">
        <v>-4</v>
      </c>
      <c r="C3" s="14">
        <v>241.1</v>
      </c>
      <c r="D3" s="15">
        <f t="shared" ref="D3:D10" si="1">G3*C3*0.02616</f>
        <v>-1.1320056413040001</v>
      </c>
      <c r="E3" s="15">
        <f t="shared" ref="E3:E10" si="2">H3*C3*0.02616</f>
        <v>-0.23894105558399997</v>
      </c>
      <c r="F3" s="15">
        <f t="shared" si="0"/>
        <v>5.8218506642908806E-2</v>
      </c>
      <c r="G3" s="17">
        <v>-0.179479</v>
      </c>
      <c r="H3" s="15">
        <v>-3.7884000000000001E-2</v>
      </c>
      <c r="I3" s="15">
        <v>7.4105000000000004E-2</v>
      </c>
      <c r="J3" s="14">
        <v>-1.3270000000000001E-3</v>
      </c>
      <c r="K3" s="14">
        <v>3.6372000000000002E-2</v>
      </c>
      <c r="L3" s="14">
        <v>1.2559000000000001E-2</v>
      </c>
      <c r="M3" s="14">
        <v>97532</v>
      </c>
      <c r="N3" s="14">
        <v>14.52</v>
      </c>
      <c r="O3" s="14">
        <f t="shared" ref="O3:O10" si="3">G3/H3</f>
        <v>4.7375937071059022</v>
      </c>
    </row>
    <row r="4" spans="1:15" s="16" customFormat="1" ht="15.6">
      <c r="A4" s="14">
        <v>3</v>
      </c>
      <c r="B4" s="14">
        <v>0</v>
      </c>
      <c r="C4" s="14">
        <v>241.2</v>
      </c>
      <c r="D4" s="15">
        <f t="shared" si="1"/>
        <v>0.45931499884799992</v>
      </c>
      <c r="E4" s="15">
        <f t="shared" si="2"/>
        <v>0.23700209731199998</v>
      </c>
      <c r="F4" s="15">
        <f t="shared" si="0"/>
        <v>-1.8553867153712638E-2</v>
      </c>
      <c r="G4" s="17">
        <v>7.2793999999999998E-2</v>
      </c>
      <c r="H4" s="15">
        <v>3.7560999999999997E-2</v>
      </c>
      <c r="I4" s="15">
        <v>-2.3607E-2</v>
      </c>
      <c r="J4" s="14">
        <v>2.9429999999999999E-3</v>
      </c>
      <c r="K4" s="14">
        <v>3.5864E-2</v>
      </c>
      <c r="L4" s="14">
        <v>1.2959E-2</v>
      </c>
      <c r="M4" s="14">
        <v>97567</v>
      </c>
      <c r="N4" s="14">
        <v>14.52</v>
      </c>
      <c r="O4" s="14">
        <f t="shared" si="3"/>
        <v>1.9380208194670003</v>
      </c>
    </row>
    <row r="5" spans="1:15" s="16" customFormat="1" ht="15.6">
      <c r="A5" s="14">
        <v>4</v>
      </c>
      <c r="B5" s="14">
        <v>4</v>
      </c>
      <c r="C5" s="14">
        <v>241.2</v>
      </c>
      <c r="D5" s="15">
        <f t="shared" si="1"/>
        <v>2.0131580669760001</v>
      </c>
      <c r="E5" s="15">
        <f t="shared" si="2"/>
        <v>0.96423717427199995</v>
      </c>
      <c r="F5" s="15">
        <f t="shared" si="0"/>
        <v>-9.7382062770094077E-2</v>
      </c>
      <c r="G5" s="17">
        <v>0.31905299999999998</v>
      </c>
      <c r="H5" s="15">
        <v>0.15281600000000001</v>
      </c>
      <c r="I5" s="15">
        <v>-0.123904</v>
      </c>
      <c r="J5" s="14">
        <v>1.7179999999999999E-3</v>
      </c>
      <c r="K5" s="14">
        <v>2.2977000000000001E-2</v>
      </c>
      <c r="L5" s="14">
        <v>8.9589999999999999E-3</v>
      </c>
      <c r="M5" s="14">
        <v>97555</v>
      </c>
      <c r="N5" s="14">
        <v>14.51</v>
      </c>
      <c r="O5" s="14">
        <f t="shared" si="3"/>
        <v>2.0878245733431053</v>
      </c>
    </row>
    <row r="6" spans="1:15" s="16" customFormat="1" ht="15.6">
      <c r="A6" s="14">
        <v>5</v>
      </c>
      <c r="B6" s="14">
        <v>8</v>
      </c>
      <c r="C6" s="14">
        <v>241.2</v>
      </c>
      <c r="D6" s="15">
        <f t="shared" si="1"/>
        <v>3.3688484271360002</v>
      </c>
      <c r="E6" s="15">
        <f t="shared" si="2"/>
        <v>1.8525675507839996</v>
      </c>
      <c r="F6" s="15">
        <f t="shared" si="0"/>
        <v>-0.16884671446462465</v>
      </c>
      <c r="G6" s="17">
        <v>0.53390800000000005</v>
      </c>
      <c r="H6" s="15">
        <v>0.29360199999999997</v>
      </c>
      <c r="I6" s="15">
        <v>-0.214832</v>
      </c>
      <c r="J6" s="14">
        <v>-5.7499999999999999E-4</v>
      </c>
      <c r="K6" s="14">
        <v>2.0257000000000001E-2</v>
      </c>
      <c r="L6" s="14">
        <v>8.8380000000000004E-3</v>
      </c>
      <c r="M6" s="14">
        <v>97573</v>
      </c>
      <c r="N6" s="14">
        <v>14.51</v>
      </c>
      <c r="O6" s="14">
        <f t="shared" si="3"/>
        <v>1.8184753509853477</v>
      </c>
    </row>
    <row r="7" spans="1:15" s="16" customFormat="1" ht="15.6">
      <c r="A7" s="14">
        <v>6</v>
      </c>
      <c r="B7" s="14">
        <v>12</v>
      </c>
      <c r="C7" s="14">
        <v>241.1</v>
      </c>
      <c r="D7" s="15">
        <f t="shared" si="1"/>
        <v>4.4652724711919998</v>
      </c>
      <c r="E7" s="15">
        <f t="shared" si="2"/>
        <v>2.7404742791759999</v>
      </c>
      <c r="F7" s="15">
        <f t="shared" si="0"/>
        <v>-0.23502191668919423</v>
      </c>
      <c r="G7" s="17">
        <v>0.70796700000000001</v>
      </c>
      <c r="H7" s="15">
        <v>0.43450100000000003</v>
      </c>
      <c r="I7" s="15">
        <v>-0.29915399999999998</v>
      </c>
      <c r="J7" s="14">
        <v>2.039E-3</v>
      </c>
      <c r="K7" s="14">
        <v>9.0880000000000006E-3</v>
      </c>
      <c r="L7" s="14">
        <v>5.2009999999999999E-3</v>
      </c>
      <c r="M7" s="14">
        <v>97537</v>
      </c>
      <c r="N7" s="14">
        <v>14.5</v>
      </c>
      <c r="O7" s="14">
        <f t="shared" si="3"/>
        <v>1.629379449069162</v>
      </c>
    </row>
    <row r="8" spans="1:15" s="16" customFormat="1" ht="15.6">
      <c r="A8" s="14">
        <v>7</v>
      </c>
      <c r="B8" s="14">
        <v>16</v>
      </c>
      <c r="C8" s="14">
        <v>241.2</v>
      </c>
      <c r="D8" s="15">
        <f t="shared" si="1"/>
        <v>5.8840450945919986</v>
      </c>
      <c r="E8" s="15">
        <f t="shared" si="2"/>
        <v>3.9384585901439997</v>
      </c>
      <c r="F8" s="15">
        <f t="shared" si="0"/>
        <v>-0.32117595224426498</v>
      </c>
      <c r="G8" s="17">
        <v>0.93252599999999997</v>
      </c>
      <c r="H8" s="15">
        <v>0.62418200000000001</v>
      </c>
      <c r="I8" s="15">
        <v>-0.40864800000000001</v>
      </c>
      <c r="J8" s="14">
        <v>3.5500000000000001E-4</v>
      </c>
      <c r="K8" s="14">
        <v>1.3010000000000001E-3</v>
      </c>
      <c r="L8" s="14">
        <v>3.5049999999999999E-3</v>
      </c>
      <c r="M8" s="14">
        <v>97543</v>
      </c>
      <c r="N8" s="14">
        <v>14.48</v>
      </c>
      <c r="O8" s="14">
        <f t="shared" si="3"/>
        <v>1.493996943199259</v>
      </c>
    </row>
    <row r="9" spans="1:15" s="16" customFormat="1" ht="15.6">
      <c r="A9" s="14">
        <v>8</v>
      </c>
      <c r="B9" s="14">
        <v>20</v>
      </c>
      <c r="C9" s="14">
        <v>241.2</v>
      </c>
      <c r="D9" s="15">
        <f t="shared" si="1"/>
        <v>6.595871659488</v>
      </c>
      <c r="E9" s="15">
        <f t="shared" si="2"/>
        <v>4.883009213375999</v>
      </c>
      <c r="F9" s="15">
        <f t="shared" si="0"/>
        <v>-0.37223897376231935</v>
      </c>
      <c r="G9" s="17">
        <v>1.045339</v>
      </c>
      <c r="H9" s="15">
        <v>0.77387799999999995</v>
      </c>
      <c r="I9" s="15">
        <v>-0.47361799999999998</v>
      </c>
      <c r="J9" s="14">
        <v>9.7000000000000005E-4</v>
      </c>
      <c r="K9" s="14">
        <v>-1.1670000000000001E-3</v>
      </c>
      <c r="L9" s="14">
        <v>3.173E-3</v>
      </c>
      <c r="M9" s="14">
        <v>97555</v>
      </c>
      <c r="N9" s="14">
        <v>14.48</v>
      </c>
      <c r="O9" s="14">
        <f t="shared" si="3"/>
        <v>1.3507800971212518</v>
      </c>
    </row>
    <row r="10" spans="1:15" s="16" customFormat="1" ht="15.6">
      <c r="A10" s="14">
        <v>9</v>
      </c>
      <c r="B10" s="14">
        <v>24</v>
      </c>
      <c r="C10" s="14">
        <v>241.2</v>
      </c>
      <c r="D10" s="15">
        <f t="shared" si="1"/>
        <v>7.5468267215999996</v>
      </c>
      <c r="E10" s="15">
        <f t="shared" si="2"/>
        <v>5.9929710338879998</v>
      </c>
      <c r="F10" s="15">
        <f t="shared" si="0"/>
        <v>-0.45406477387415806</v>
      </c>
      <c r="G10" s="17">
        <v>1.1960500000000001</v>
      </c>
      <c r="H10" s="15">
        <v>0.94978899999999999</v>
      </c>
      <c r="I10" s="15">
        <v>-0.57772900000000005</v>
      </c>
      <c r="J10" s="14">
        <v>-2.2980000000000001E-3</v>
      </c>
      <c r="K10" s="14">
        <v>1.4909999999999999E-3</v>
      </c>
      <c r="L10" s="14">
        <v>4.1440000000000001E-3</v>
      </c>
      <c r="M10" s="14">
        <v>97557</v>
      </c>
      <c r="N10" s="14">
        <v>14.47</v>
      </c>
      <c r="O10" s="14">
        <f t="shared" si="3"/>
        <v>1.2592796926475249</v>
      </c>
    </row>
    <row r="11" spans="1:15" ht="15.6">
      <c r="A11" s="15"/>
      <c r="B11" s="15"/>
      <c r="C11" s="15">
        <v>241.2</v>
      </c>
      <c r="D11" s="15"/>
      <c r="E11" s="15"/>
      <c r="F11" s="15">
        <f t="shared" si="0"/>
        <v>3.1437907660799999E-4</v>
      </c>
      <c r="G11" s="15"/>
      <c r="H11" s="15"/>
      <c r="I11" s="15">
        <v>4.0000000000000002E-4</v>
      </c>
      <c r="J11" s="15"/>
      <c r="K11" s="15"/>
      <c r="L11" s="15"/>
      <c r="M11" s="15"/>
      <c r="N11" s="15"/>
      <c r="O11" s="14"/>
    </row>
    <row r="36" spans="3:5" ht="15.6">
      <c r="C36" s="7" t="s">
        <v>46</v>
      </c>
      <c r="D36" s="7" t="s">
        <v>44</v>
      </c>
      <c r="E36" s="7" t="s">
        <v>45</v>
      </c>
    </row>
    <row r="37" spans="3:5" ht="15.6">
      <c r="C37" s="17">
        <v>-8.4147E-2</v>
      </c>
      <c r="D37" s="17">
        <v>-0.436751</v>
      </c>
      <c r="E37" s="17">
        <v>0.16972000000000001</v>
      </c>
    </row>
    <row r="38" spans="3:5" ht="15.6">
      <c r="C38" s="17">
        <v>-3.7884000000000001E-2</v>
      </c>
      <c r="D38" s="17">
        <v>-0.179479</v>
      </c>
      <c r="E38" s="17">
        <v>7.4105000000000004E-2</v>
      </c>
    </row>
    <row r="39" spans="3:5" ht="15.6">
      <c r="C39" s="17">
        <v>3.7560999999999997E-2</v>
      </c>
      <c r="D39" s="17">
        <v>7.2793999999999998E-2</v>
      </c>
      <c r="E39" s="17">
        <v>-2.3607E-2</v>
      </c>
    </row>
    <row r="40" spans="3:5" ht="15.6">
      <c r="C40" s="17">
        <v>0.15281600000000001</v>
      </c>
      <c r="D40" s="17">
        <v>0.31905299999999998</v>
      </c>
      <c r="E40" s="17">
        <v>-0.123904</v>
      </c>
    </row>
    <row r="41" spans="3:5" ht="15.6">
      <c r="C41" s="17">
        <v>0.29360199999999997</v>
      </c>
      <c r="D41" s="17">
        <v>0.53390800000000005</v>
      </c>
      <c r="E41" s="17">
        <v>-0.214832</v>
      </c>
    </row>
    <row r="42" spans="3:5" ht="15.6">
      <c r="C42" s="17">
        <v>0.43450100000000003</v>
      </c>
      <c r="D42" s="17">
        <v>0.70796700000000001</v>
      </c>
      <c r="E42" s="17">
        <v>-0.29915399999999998</v>
      </c>
    </row>
    <row r="43" spans="3:5" ht="15.6">
      <c r="C43" s="17">
        <v>0.62418200000000001</v>
      </c>
      <c r="D43" s="17">
        <v>0.93252599999999997</v>
      </c>
      <c r="E43" s="17">
        <v>-0.40864800000000001</v>
      </c>
    </row>
    <row r="44" spans="3:5" ht="15.6">
      <c r="C44" s="17">
        <v>0.77387799999999995</v>
      </c>
      <c r="D44" s="17">
        <v>1.045339</v>
      </c>
      <c r="E44" s="17">
        <v>-0.47361799999999998</v>
      </c>
    </row>
    <row r="45" spans="3:5" ht="15.6">
      <c r="C45" s="17">
        <v>0.94978899999999999</v>
      </c>
      <c r="D45" s="17">
        <v>1.1960500000000001</v>
      </c>
      <c r="E45" s="17">
        <v>-0.57772900000000005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实验三数据</vt:lpstr>
      <vt:lpstr>实验四数据</vt:lpstr>
      <vt:lpstr>实验四数据 (2)</vt:lpstr>
      <vt:lpstr>实验五数据</vt:lpstr>
      <vt:lpstr>实验六数据</vt:lpstr>
      <vt:lpstr>实验六数据 (2)</vt:lpstr>
      <vt:lpstr>Sheet2</vt:lpstr>
      <vt:lpstr>Sheet3</vt:lpstr>
      <vt:lpstr>实验七数据</vt:lpstr>
      <vt:lpstr>实验八数据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2020-01-01T08:12:22Z</dcterms:created>
  <dcterms:modified xsi:type="dcterms:W3CDTF">2020-01-02T10:51:01Z</dcterms:modified>
</cp:coreProperties>
</file>