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36" windowWidth="18696" windowHeight="9264" firstSheet="2" activeTab="6"/>
  </bookViews>
  <sheets>
    <sheet name="AEO sales data" sheetId="2" r:id="rId1"/>
    <sheet name="AEO FE data" sheetId="1" r:id="rId2"/>
    <sheet name="AEO price data" sheetId="9" r:id="rId3"/>
    <sheet name="Sales shares by size" sheetId="3" r:id="rId4"/>
    <sheet name="Fuel economy ratios" sheetId="6" r:id="rId5"/>
    <sheet name="Conventional prices" sheetId="11" r:id="rId6"/>
    <sheet name="Vehicle costs" sheetId="7" r:id="rId7"/>
    <sheet name="Energy" sheetId="8" r:id="rId8"/>
    <sheet name="Vehicle efficiency" sheetId="12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U39" i="7" l="1"/>
  <c r="T39" i="7"/>
  <c r="R39" i="7"/>
  <c r="U38" i="7"/>
  <c r="T38" i="7"/>
  <c r="R38" i="7"/>
  <c r="U37" i="7"/>
  <c r="T37" i="7"/>
  <c r="R37" i="7"/>
  <c r="U36" i="7"/>
  <c r="T36" i="7"/>
  <c r="R36" i="7"/>
  <c r="U35" i="7"/>
  <c r="T35" i="7"/>
  <c r="R35" i="7"/>
  <c r="U34" i="7"/>
  <c r="T34" i="7"/>
  <c r="R34" i="7"/>
  <c r="U33" i="7"/>
  <c r="T33" i="7"/>
  <c r="R33" i="7"/>
  <c r="U32" i="7"/>
  <c r="T32" i="7"/>
  <c r="R32" i="7"/>
  <c r="U31" i="7"/>
  <c r="T31" i="7"/>
  <c r="R31" i="7"/>
  <c r="U30" i="7"/>
  <c r="T30" i="7"/>
  <c r="R30" i="7"/>
  <c r="U29" i="7"/>
  <c r="T29" i="7"/>
  <c r="R29" i="7"/>
  <c r="U28" i="7"/>
  <c r="T28" i="7"/>
  <c r="R28" i="7"/>
  <c r="U27" i="7"/>
  <c r="T27" i="7"/>
  <c r="R27" i="7"/>
  <c r="U26" i="7"/>
  <c r="T26" i="7"/>
  <c r="R26" i="7"/>
  <c r="U25" i="7"/>
  <c r="T25" i="7"/>
  <c r="R25" i="7"/>
  <c r="U24" i="7"/>
  <c r="T24" i="7"/>
  <c r="R24" i="7"/>
  <c r="U23" i="7"/>
  <c r="T23" i="7"/>
  <c r="R23" i="7"/>
  <c r="U22" i="7"/>
  <c r="T22" i="7"/>
  <c r="R22" i="7"/>
  <c r="U21" i="7"/>
  <c r="T21" i="7"/>
  <c r="R21" i="7"/>
  <c r="U20" i="7"/>
  <c r="T20" i="7"/>
  <c r="R20" i="7"/>
  <c r="U19" i="7"/>
  <c r="T19" i="7"/>
  <c r="R19" i="7"/>
  <c r="U18" i="7"/>
  <c r="T18" i="7"/>
  <c r="R18" i="7"/>
  <c r="U17" i="7"/>
  <c r="T17" i="7"/>
  <c r="R17" i="7"/>
  <c r="U16" i="7"/>
  <c r="T16" i="7"/>
  <c r="R16" i="7"/>
  <c r="U15" i="7"/>
  <c r="T15" i="7"/>
  <c r="R15" i="7"/>
  <c r="U14" i="7"/>
  <c r="T14" i="7"/>
  <c r="R14" i="7"/>
  <c r="U13" i="7"/>
  <c r="T13" i="7"/>
  <c r="R13" i="7"/>
  <c r="U12" i="7"/>
  <c r="T12" i="7"/>
  <c r="R12" i="7"/>
  <c r="U11" i="7"/>
  <c r="T11" i="7"/>
  <c r="R11" i="7"/>
  <c r="U10" i="7"/>
  <c r="T10" i="7"/>
  <c r="R10" i="7"/>
  <c r="U9" i="7"/>
  <c r="T9" i="7"/>
  <c r="R9" i="7"/>
  <c r="U8" i="7"/>
  <c r="T8" i="7"/>
  <c r="R8" i="7"/>
  <c r="U7" i="7"/>
  <c r="T7" i="7"/>
  <c r="R7" i="7"/>
  <c r="U6" i="7"/>
  <c r="T6" i="7"/>
  <c r="R6" i="7"/>
  <c r="U5" i="7"/>
  <c r="T5" i="7"/>
  <c r="R5" i="7"/>
  <c r="U4" i="7"/>
  <c r="T4" i="7"/>
  <c r="R4" i="7"/>
  <c r="U3" i="7"/>
  <c r="T3" i="7"/>
  <c r="R3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3" i="7"/>
  <c r="J3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3" i="7"/>
  <c r="O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31" i="7"/>
  <c r="P32" i="7"/>
  <c r="P33" i="7"/>
  <c r="P34" i="7"/>
  <c r="P35" i="7"/>
  <c r="P36" i="7"/>
  <c r="P37" i="7"/>
  <c r="P38" i="7"/>
  <c r="P39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31" i="7"/>
  <c r="K32" i="7"/>
  <c r="K33" i="7"/>
  <c r="K34" i="7"/>
  <c r="K35" i="7"/>
  <c r="K36" i="7"/>
  <c r="K37" i="7"/>
  <c r="K38" i="7"/>
  <c r="K3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C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31" i="7"/>
  <c r="O32" i="7"/>
  <c r="O33" i="7"/>
  <c r="O34" i="7"/>
  <c r="O35" i="7"/>
  <c r="O36" i="7"/>
  <c r="O37" i="7"/>
  <c r="O38" i="7"/>
  <c r="O39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31" i="7"/>
  <c r="J32" i="7"/>
  <c r="J33" i="7"/>
  <c r="J34" i="7"/>
  <c r="J35" i="7"/>
  <c r="J36" i="7"/>
  <c r="J37" i="7"/>
  <c r="J38" i="7"/>
  <c r="J39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3" i="7"/>
  <c r="D3" i="7"/>
  <c r="B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31" i="7"/>
  <c r="E32" i="7"/>
  <c r="E33" i="7"/>
  <c r="E34" i="7"/>
  <c r="E35" i="7"/>
  <c r="E36" i="7"/>
  <c r="E37" i="7"/>
  <c r="E38" i="7"/>
  <c r="E39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3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31" i="7"/>
  <c r="D32" i="7"/>
  <c r="D33" i="7"/>
  <c r="D34" i="7"/>
  <c r="D35" i="7"/>
  <c r="D36" i="7"/>
  <c r="D37" i="7"/>
  <c r="D38" i="7"/>
  <c r="D39" i="7"/>
  <c r="M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31" i="7"/>
  <c r="C32" i="7"/>
  <c r="C33" i="7"/>
  <c r="C34" i="7"/>
  <c r="C35" i="7"/>
  <c r="C36" i="7"/>
  <c r="C37" i="7"/>
  <c r="C38" i="7"/>
  <c r="C39" i="7"/>
  <c r="Q3" i="7"/>
  <c r="L3" i="7"/>
  <c r="G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31" i="7"/>
  <c r="B32" i="7"/>
  <c r="B33" i="7"/>
  <c r="B34" i="7"/>
  <c r="B35" i="7"/>
  <c r="B36" i="7"/>
  <c r="B37" i="7"/>
  <c r="B38" i="7"/>
  <c r="B39" i="7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33" i="11" s="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35" i="11"/>
  <c r="D29" i="11"/>
  <c r="D30" i="11"/>
  <c r="D32" i="11"/>
  <c r="D33" i="11"/>
  <c r="D34" i="11"/>
  <c r="D36" i="11"/>
  <c r="D37" i="11"/>
  <c r="D38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36" i="11" s="1"/>
  <c r="B35" i="11"/>
  <c r="B29" i="11"/>
  <c r="B30" i="11"/>
  <c r="B32" i="11"/>
  <c r="B33" i="11"/>
  <c r="B34" i="11"/>
  <c r="B37" i="11"/>
  <c r="B38" i="11"/>
  <c r="B2" i="11"/>
  <c r="E30" i="11"/>
  <c r="E31" i="11"/>
  <c r="E32" i="11"/>
  <c r="E35" i="11"/>
  <c r="E36" i="11"/>
  <c r="E37" i="11"/>
  <c r="E38" i="11"/>
  <c r="E29" i="11"/>
  <c r="E34" i="11" l="1"/>
  <c r="D31" i="11"/>
  <c r="B31" i="11"/>
  <c r="C30" i="11"/>
  <c r="C31" i="11"/>
  <c r="C32" i="11"/>
  <c r="C33" i="11"/>
  <c r="C34" i="11"/>
  <c r="C35" i="11"/>
  <c r="C36" i="11"/>
  <c r="C37" i="11"/>
  <c r="C38" i="11"/>
  <c r="C29" i="11"/>
  <c r="AH79" i="6" l="1"/>
  <c r="AG79" i="6"/>
  <c r="AF79" i="6"/>
  <c r="AH78" i="6"/>
  <c r="AG78" i="6"/>
  <c r="AF78" i="6"/>
  <c r="AH77" i="6"/>
  <c r="AG77" i="6"/>
  <c r="AF77" i="6"/>
  <c r="AH76" i="6"/>
  <c r="AG76" i="6"/>
  <c r="AF76" i="6"/>
  <c r="AH75" i="6"/>
  <c r="AG75" i="6"/>
  <c r="AF75" i="6"/>
  <c r="AH74" i="6"/>
  <c r="AG74" i="6"/>
  <c r="AF74" i="6"/>
  <c r="AH73" i="6"/>
  <c r="AG73" i="6"/>
  <c r="AF73" i="6"/>
  <c r="AH72" i="6"/>
  <c r="AG72" i="6"/>
  <c r="AF72" i="6"/>
  <c r="AH71" i="6"/>
  <c r="AG71" i="6"/>
  <c r="AF71" i="6"/>
  <c r="AH70" i="6"/>
  <c r="AG70" i="6"/>
  <c r="AF70" i="6"/>
  <c r="AH69" i="6"/>
  <c r="AG69" i="6"/>
  <c r="AF69" i="6"/>
  <c r="AH68" i="6"/>
  <c r="AG68" i="6"/>
  <c r="AF68" i="6"/>
  <c r="AH67" i="6"/>
  <c r="AG67" i="6"/>
  <c r="AF67" i="6"/>
  <c r="AH66" i="6"/>
  <c r="AG66" i="6"/>
  <c r="AF66" i="6"/>
  <c r="AH65" i="6"/>
  <c r="AG65" i="6"/>
  <c r="AF65" i="6"/>
  <c r="AH64" i="6"/>
  <c r="AG64" i="6"/>
  <c r="AF64" i="6"/>
  <c r="AH63" i="6"/>
  <c r="AG63" i="6"/>
  <c r="AF63" i="6"/>
  <c r="AH62" i="6"/>
  <c r="AG62" i="6"/>
  <c r="AF62" i="6"/>
  <c r="AH61" i="6"/>
  <c r="AG61" i="6"/>
  <c r="AF61" i="6"/>
  <c r="AH60" i="6"/>
  <c r="AG60" i="6"/>
  <c r="AF60" i="6"/>
  <c r="AH59" i="6"/>
  <c r="AG59" i="6"/>
  <c r="AF59" i="6"/>
  <c r="AH58" i="6"/>
  <c r="AG58" i="6"/>
  <c r="AF58" i="6"/>
  <c r="AH57" i="6"/>
  <c r="AG57" i="6"/>
  <c r="AF57" i="6"/>
  <c r="AH56" i="6"/>
  <c r="AG56" i="6"/>
  <c r="AF56" i="6"/>
  <c r="AH55" i="6"/>
  <c r="AG55" i="6"/>
  <c r="AF55" i="6"/>
  <c r="AH54" i="6"/>
  <c r="AG54" i="6"/>
  <c r="AF54" i="6"/>
  <c r="AH53" i="6"/>
  <c r="AG53" i="6"/>
  <c r="AF53" i="6"/>
  <c r="AH52" i="6"/>
  <c r="AG52" i="6"/>
  <c r="AF52" i="6"/>
  <c r="AH51" i="6"/>
  <c r="AG51" i="6"/>
  <c r="AF51" i="6"/>
  <c r="AH50" i="6"/>
  <c r="AG50" i="6"/>
  <c r="AF50" i="6"/>
  <c r="AH49" i="6"/>
  <c r="AG49" i="6"/>
  <c r="AF49" i="6"/>
  <c r="AH48" i="6"/>
  <c r="AG48" i="6"/>
  <c r="AF48" i="6"/>
  <c r="AH47" i="6"/>
  <c r="AG47" i="6"/>
  <c r="AF47" i="6"/>
  <c r="AH46" i="6"/>
  <c r="AG46" i="6"/>
  <c r="AF46" i="6"/>
  <c r="AH45" i="6"/>
  <c r="AG45" i="6"/>
  <c r="AF45" i="6"/>
  <c r="AH44" i="6"/>
  <c r="AG44" i="6"/>
  <c r="AF44" i="6"/>
  <c r="AH43" i="6"/>
  <c r="AG43" i="6"/>
  <c r="AF43" i="6"/>
  <c r="AE79" i="6"/>
  <c r="AD79" i="6"/>
  <c r="AC79" i="6"/>
  <c r="AE78" i="6"/>
  <c r="AD78" i="6"/>
  <c r="AC78" i="6"/>
  <c r="AE77" i="6"/>
  <c r="AD77" i="6"/>
  <c r="AC77" i="6"/>
  <c r="AE76" i="6"/>
  <c r="AD76" i="6"/>
  <c r="AC76" i="6"/>
  <c r="AE75" i="6"/>
  <c r="AD75" i="6"/>
  <c r="AC75" i="6"/>
  <c r="AE74" i="6"/>
  <c r="AD74" i="6"/>
  <c r="AC74" i="6"/>
  <c r="AE73" i="6"/>
  <c r="AD73" i="6"/>
  <c r="AC73" i="6"/>
  <c r="AE72" i="6"/>
  <c r="AD72" i="6"/>
  <c r="AC72" i="6"/>
  <c r="AE71" i="6"/>
  <c r="AD71" i="6"/>
  <c r="AC71" i="6"/>
  <c r="AE70" i="6"/>
  <c r="AD70" i="6"/>
  <c r="AC70" i="6"/>
  <c r="AE69" i="6"/>
  <c r="AD69" i="6"/>
  <c r="AC69" i="6"/>
  <c r="AE68" i="6"/>
  <c r="AD68" i="6"/>
  <c r="AC68" i="6"/>
  <c r="AE67" i="6"/>
  <c r="AD67" i="6"/>
  <c r="AC67" i="6"/>
  <c r="AE66" i="6"/>
  <c r="AD66" i="6"/>
  <c r="AC66" i="6"/>
  <c r="AE65" i="6"/>
  <c r="AD65" i="6"/>
  <c r="AC65" i="6"/>
  <c r="AE64" i="6"/>
  <c r="AD64" i="6"/>
  <c r="AC64" i="6"/>
  <c r="AE63" i="6"/>
  <c r="AD63" i="6"/>
  <c r="AC63" i="6"/>
  <c r="AE62" i="6"/>
  <c r="AD62" i="6"/>
  <c r="AC62" i="6"/>
  <c r="AE61" i="6"/>
  <c r="AD61" i="6"/>
  <c r="AC61" i="6"/>
  <c r="AE60" i="6"/>
  <c r="AD60" i="6"/>
  <c r="AC60" i="6"/>
  <c r="AE59" i="6"/>
  <c r="AD59" i="6"/>
  <c r="AC59" i="6"/>
  <c r="AE58" i="6"/>
  <c r="AD58" i="6"/>
  <c r="AC58" i="6"/>
  <c r="AE57" i="6"/>
  <c r="AD57" i="6"/>
  <c r="AC57" i="6"/>
  <c r="AE56" i="6"/>
  <c r="AD56" i="6"/>
  <c r="AC56" i="6"/>
  <c r="AE55" i="6"/>
  <c r="AD55" i="6"/>
  <c r="AC55" i="6"/>
  <c r="AE54" i="6"/>
  <c r="AD54" i="6"/>
  <c r="AC54" i="6"/>
  <c r="AE53" i="6"/>
  <c r="AD53" i="6"/>
  <c r="AC53" i="6"/>
  <c r="AE52" i="6"/>
  <c r="AD52" i="6"/>
  <c r="AC52" i="6"/>
  <c r="AE51" i="6"/>
  <c r="AD51" i="6"/>
  <c r="AC51" i="6"/>
  <c r="AE50" i="6"/>
  <c r="AD50" i="6"/>
  <c r="AC50" i="6"/>
  <c r="AE49" i="6"/>
  <c r="AD49" i="6"/>
  <c r="AC49" i="6"/>
  <c r="AE48" i="6"/>
  <c r="AD48" i="6"/>
  <c r="AC48" i="6"/>
  <c r="AE47" i="6"/>
  <c r="AD47" i="6"/>
  <c r="AC47" i="6"/>
  <c r="AE46" i="6"/>
  <c r="AD46" i="6"/>
  <c r="AC46" i="6"/>
  <c r="AE45" i="6"/>
  <c r="AD45" i="6"/>
  <c r="AC45" i="6"/>
  <c r="AE44" i="6"/>
  <c r="AD44" i="6"/>
  <c r="AC44" i="6"/>
  <c r="AE43" i="6"/>
  <c r="AD43" i="6"/>
  <c r="AC43" i="6"/>
  <c r="AB79" i="6"/>
  <c r="AA79" i="6"/>
  <c r="Z79" i="6"/>
  <c r="AB78" i="6"/>
  <c r="AA78" i="6"/>
  <c r="Z78" i="6"/>
  <c r="AB77" i="6"/>
  <c r="AA77" i="6"/>
  <c r="Z77" i="6"/>
  <c r="AB76" i="6"/>
  <c r="AA76" i="6"/>
  <c r="Z76" i="6"/>
  <c r="AB75" i="6"/>
  <c r="AA75" i="6"/>
  <c r="Z75" i="6"/>
  <c r="AB74" i="6"/>
  <c r="AA74" i="6"/>
  <c r="Z74" i="6"/>
  <c r="AB73" i="6"/>
  <c r="AA73" i="6"/>
  <c r="Z73" i="6"/>
  <c r="AB72" i="6"/>
  <c r="AA72" i="6"/>
  <c r="Z72" i="6"/>
  <c r="AB71" i="6"/>
  <c r="AA71" i="6"/>
  <c r="Z71" i="6"/>
  <c r="AB70" i="6"/>
  <c r="AA70" i="6"/>
  <c r="Z70" i="6"/>
  <c r="AB69" i="6"/>
  <c r="AA69" i="6"/>
  <c r="Z69" i="6"/>
  <c r="AB68" i="6"/>
  <c r="AA68" i="6"/>
  <c r="Z68" i="6"/>
  <c r="AB67" i="6"/>
  <c r="AA67" i="6"/>
  <c r="Z67" i="6"/>
  <c r="AB66" i="6"/>
  <c r="AA66" i="6"/>
  <c r="Z66" i="6"/>
  <c r="AB65" i="6"/>
  <c r="AA65" i="6"/>
  <c r="Z65" i="6"/>
  <c r="AB64" i="6"/>
  <c r="AA64" i="6"/>
  <c r="Z64" i="6"/>
  <c r="AB63" i="6"/>
  <c r="AA63" i="6"/>
  <c r="Z63" i="6"/>
  <c r="AB62" i="6"/>
  <c r="AA62" i="6"/>
  <c r="Z62" i="6"/>
  <c r="AB61" i="6"/>
  <c r="AA61" i="6"/>
  <c r="Z61" i="6"/>
  <c r="AB60" i="6"/>
  <c r="AA60" i="6"/>
  <c r="Z60" i="6"/>
  <c r="AB59" i="6"/>
  <c r="AA59" i="6"/>
  <c r="Z59" i="6"/>
  <c r="AB58" i="6"/>
  <c r="AA58" i="6"/>
  <c r="Z58" i="6"/>
  <c r="AB57" i="6"/>
  <c r="AA57" i="6"/>
  <c r="Z57" i="6"/>
  <c r="AB56" i="6"/>
  <c r="AA56" i="6"/>
  <c r="Z56" i="6"/>
  <c r="AB55" i="6"/>
  <c r="AA55" i="6"/>
  <c r="Z55" i="6"/>
  <c r="AB54" i="6"/>
  <c r="AA54" i="6"/>
  <c r="Z54" i="6"/>
  <c r="AB53" i="6"/>
  <c r="AA53" i="6"/>
  <c r="Z53" i="6"/>
  <c r="AB52" i="6"/>
  <c r="AA52" i="6"/>
  <c r="Z52" i="6"/>
  <c r="AB51" i="6"/>
  <c r="AA51" i="6"/>
  <c r="Z51" i="6"/>
  <c r="AB50" i="6"/>
  <c r="AA50" i="6"/>
  <c r="Z50" i="6"/>
  <c r="AB49" i="6"/>
  <c r="AA49" i="6"/>
  <c r="Z49" i="6"/>
  <c r="AB48" i="6"/>
  <c r="AA48" i="6"/>
  <c r="Z48" i="6"/>
  <c r="AB47" i="6"/>
  <c r="AA47" i="6"/>
  <c r="Z47" i="6"/>
  <c r="AB46" i="6"/>
  <c r="AA46" i="6"/>
  <c r="Z46" i="6"/>
  <c r="AB45" i="6"/>
  <c r="AA45" i="6"/>
  <c r="Z45" i="6"/>
  <c r="AB44" i="6"/>
  <c r="AA44" i="6"/>
  <c r="Z44" i="6"/>
  <c r="AB43" i="6"/>
  <c r="AA43" i="6"/>
  <c r="Z43" i="6"/>
  <c r="Y79" i="6"/>
  <c r="X79" i="6"/>
  <c r="W79" i="6"/>
  <c r="Y78" i="6"/>
  <c r="X78" i="6"/>
  <c r="W78" i="6"/>
  <c r="Y77" i="6"/>
  <c r="X77" i="6"/>
  <c r="W77" i="6"/>
  <c r="Y76" i="6"/>
  <c r="X76" i="6"/>
  <c r="W76" i="6"/>
  <c r="Y75" i="6"/>
  <c r="X75" i="6"/>
  <c r="W75" i="6"/>
  <c r="Y74" i="6"/>
  <c r="X74" i="6"/>
  <c r="W74" i="6"/>
  <c r="Y73" i="6"/>
  <c r="X73" i="6"/>
  <c r="W73" i="6"/>
  <c r="Y72" i="6"/>
  <c r="X72" i="6"/>
  <c r="W72" i="6"/>
  <c r="Y71" i="6"/>
  <c r="X71" i="6"/>
  <c r="W71" i="6"/>
  <c r="Y70" i="6"/>
  <c r="X70" i="6"/>
  <c r="W70" i="6"/>
  <c r="Y69" i="6"/>
  <c r="X69" i="6"/>
  <c r="W69" i="6"/>
  <c r="Y68" i="6"/>
  <c r="X68" i="6"/>
  <c r="W68" i="6"/>
  <c r="Y67" i="6"/>
  <c r="X67" i="6"/>
  <c r="W67" i="6"/>
  <c r="Y66" i="6"/>
  <c r="X66" i="6"/>
  <c r="W66" i="6"/>
  <c r="Y65" i="6"/>
  <c r="X65" i="6"/>
  <c r="W65" i="6"/>
  <c r="Y64" i="6"/>
  <c r="X64" i="6"/>
  <c r="W64" i="6"/>
  <c r="Y63" i="6"/>
  <c r="X63" i="6"/>
  <c r="W63" i="6"/>
  <c r="Y62" i="6"/>
  <c r="X62" i="6"/>
  <c r="W62" i="6"/>
  <c r="Y61" i="6"/>
  <c r="X61" i="6"/>
  <c r="W61" i="6"/>
  <c r="Y60" i="6"/>
  <c r="X60" i="6"/>
  <c r="W60" i="6"/>
  <c r="Y59" i="6"/>
  <c r="X59" i="6"/>
  <c r="W59" i="6"/>
  <c r="Y58" i="6"/>
  <c r="X58" i="6"/>
  <c r="W58" i="6"/>
  <c r="Y57" i="6"/>
  <c r="X57" i="6"/>
  <c r="W57" i="6"/>
  <c r="Y56" i="6"/>
  <c r="X56" i="6"/>
  <c r="W56" i="6"/>
  <c r="Y55" i="6"/>
  <c r="X55" i="6"/>
  <c r="W55" i="6"/>
  <c r="Y54" i="6"/>
  <c r="X54" i="6"/>
  <c r="W54" i="6"/>
  <c r="Y53" i="6"/>
  <c r="X53" i="6"/>
  <c r="W53" i="6"/>
  <c r="Y52" i="6"/>
  <c r="X52" i="6"/>
  <c r="W52" i="6"/>
  <c r="Y51" i="6"/>
  <c r="X51" i="6"/>
  <c r="W51" i="6"/>
  <c r="Y50" i="6"/>
  <c r="X50" i="6"/>
  <c r="W50" i="6"/>
  <c r="Y49" i="6"/>
  <c r="X49" i="6"/>
  <c r="W49" i="6"/>
  <c r="Y48" i="6"/>
  <c r="X48" i="6"/>
  <c r="W48" i="6"/>
  <c r="Y47" i="6"/>
  <c r="X47" i="6"/>
  <c r="W47" i="6"/>
  <c r="Y46" i="6"/>
  <c r="X46" i="6"/>
  <c r="W46" i="6"/>
  <c r="Y45" i="6"/>
  <c r="X45" i="6"/>
  <c r="W45" i="6"/>
  <c r="Y44" i="6"/>
  <c r="X44" i="6"/>
  <c r="W44" i="6"/>
  <c r="Y43" i="6"/>
  <c r="X43" i="6"/>
  <c r="W43" i="6"/>
  <c r="V79" i="6"/>
  <c r="U79" i="6"/>
  <c r="T79" i="6"/>
  <c r="V78" i="6"/>
  <c r="U78" i="6"/>
  <c r="T78" i="6"/>
  <c r="V77" i="6"/>
  <c r="U77" i="6"/>
  <c r="T77" i="6"/>
  <c r="V76" i="6"/>
  <c r="U76" i="6"/>
  <c r="T76" i="6"/>
  <c r="V75" i="6"/>
  <c r="U75" i="6"/>
  <c r="T75" i="6"/>
  <c r="V74" i="6"/>
  <c r="U74" i="6"/>
  <c r="T74" i="6"/>
  <c r="V73" i="6"/>
  <c r="U73" i="6"/>
  <c r="T73" i="6"/>
  <c r="V72" i="6"/>
  <c r="U72" i="6"/>
  <c r="T72" i="6"/>
  <c r="V71" i="6"/>
  <c r="U71" i="6"/>
  <c r="T71" i="6"/>
  <c r="V70" i="6"/>
  <c r="U70" i="6"/>
  <c r="T70" i="6"/>
  <c r="V69" i="6"/>
  <c r="U69" i="6"/>
  <c r="T69" i="6"/>
  <c r="V68" i="6"/>
  <c r="U68" i="6"/>
  <c r="T68" i="6"/>
  <c r="V67" i="6"/>
  <c r="U67" i="6"/>
  <c r="T67" i="6"/>
  <c r="V66" i="6"/>
  <c r="U66" i="6"/>
  <c r="T66" i="6"/>
  <c r="V65" i="6"/>
  <c r="U65" i="6"/>
  <c r="T65" i="6"/>
  <c r="V64" i="6"/>
  <c r="U64" i="6"/>
  <c r="T64" i="6"/>
  <c r="V63" i="6"/>
  <c r="U63" i="6"/>
  <c r="T63" i="6"/>
  <c r="V62" i="6"/>
  <c r="U62" i="6"/>
  <c r="T62" i="6"/>
  <c r="V61" i="6"/>
  <c r="U61" i="6"/>
  <c r="T61" i="6"/>
  <c r="V60" i="6"/>
  <c r="U60" i="6"/>
  <c r="T60" i="6"/>
  <c r="V59" i="6"/>
  <c r="U59" i="6"/>
  <c r="T59" i="6"/>
  <c r="V58" i="6"/>
  <c r="U58" i="6"/>
  <c r="T58" i="6"/>
  <c r="V57" i="6"/>
  <c r="U57" i="6"/>
  <c r="T57" i="6"/>
  <c r="V56" i="6"/>
  <c r="U56" i="6"/>
  <c r="T56" i="6"/>
  <c r="V55" i="6"/>
  <c r="U55" i="6"/>
  <c r="T55" i="6"/>
  <c r="V54" i="6"/>
  <c r="U54" i="6"/>
  <c r="T54" i="6"/>
  <c r="V53" i="6"/>
  <c r="U53" i="6"/>
  <c r="T53" i="6"/>
  <c r="V52" i="6"/>
  <c r="U52" i="6"/>
  <c r="T52" i="6"/>
  <c r="V51" i="6"/>
  <c r="U51" i="6"/>
  <c r="T51" i="6"/>
  <c r="V50" i="6"/>
  <c r="U50" i="6"/>
  <c r="T50" i="6"/>
  <c r="V49" i="6"/>
  <c r="U49" i="6"/>
  <c r="T49" i="6"/>
  <c r="V48" i="6"/>
  <c r="U48" i="6"/>
  <c r="T48" i="6"/>
  <c r="V47" i="6"/>
  <c r="U47" i="6"/>
  <c r="T47" i="6"/>
  <c r="V46" i="6"/>
  <c r="U46" i="6"/>
  <c r="T46" i="6"/>
  <c r="V45" i="6"/>
  <c r="U45" i="6"/>
  <c r="T45" i="6"/>
  <c r="V44" i="6"/>
  <c r="U44" i="6"/>
  <c r="T44" i="6"/>
  <c r="V43" i="6"/>
  <c r="U43" i="6"/>
  <c r="T43" i="6"/>
  <c r="S79" i="6"/>
  <c r="R79" i="6"/>
  <c r="Q79" i="6"/>
  <c r="S78" i="6"/>
  <c r="R78" i="6"/>
  <c r="Q78" i="6"/>
  <c r="S77" i="6"/>
  <c r="R77" i="6"/>
  <c r="Q77" i="6"/>
  <c r="S76" i="6"/>
  <c r="R76" i="6"/>
  <c r="Q76" i="6"/>
  <c r="S75" i="6"/>
  <c r="R75" i="6"/>
  <c r="Q75" i="6"/>
  <c r="S74" i="6"/>
  <c r="R74" i="6"/>
  <c r="Q74" i="6"/>
  <c r="S73" i="6"/>
  <c r="R73" i="6"/>
  <c r="Q73" i="6"/>
  <c r="S72" i="6"/>
  <c r="R72" i="6"/>
  <c r="Q72" i="6"/>
  <c r="S71" i="6"/>
  <c r="R71" i="6"/>
  <c r="Q71" i="6"/>
  <c r="S70" i="6"/>
  <c r="R70" i="6"/>
  <c r="Q70" i="6"/>
  <c r="S69" i="6"/>
  <c r="R69" i="6"/>
  <c r="Q69" i="6"/>
  <c r="S68" i="6"/>
  <c r="R68" i="6"/>
  <c r="Q68" i="6"/>
  <c r="S67" i="6"/>
  <c r="R67" i="6"/>
  <c r="Q67" i="6"/>
  <c r="S66" i="6"/>
  <c r="R66" i="6"/>
  <c r="Q66" i="6"/>
  <c r="S65" i="6"/>
  <c r="R65" i="6"/>
  <c r="Q65" i="6"/>
  <c r="S64" i="6"/>
  <c r="R64" i="6"/>
  <c r="Q64" i="6"/>
  <c r="S63" i="6"/>
  <c r="R63" i="6"/>
  <c r="Q63" i="6"/>
  <c r="S62" i="6"/>
  <c r="R62" i="6"/>
  <c r="Q62" i="6"/>
  <c r="S61" i="6"/>
  <c r="R61" i="6"/>
  <c r="Q61" i="6"/>
  <c r="S60" i="6"/>
  <c r="R60" i="6"/>
  <c r="Q60" i="6"/>
  <c r="S59" i="6"/>
  <c r="R59" i="6"/>
  <c r="Q59" i="6"/>
  <c r="S58" i="6"/>
  <c r="R58" i="6"/>
  <c r="Q58" i="6"/>
  <c r="S57" i="6"/>
  <c r="R57" i="6"/>
  <c r="Q57" i="6"/>
  <c r="S56" i="6"/>
  <c r="R56" i="6"/>
  <c r="Q56" i="6"/>
  <c r="S55" i="6"/>
  <c r="R55" i="6"/>
  <c r="Q55" i="6"/>
  <c r="S54" i="6"/>
  <c r="R54" i="6"/>
  <c r="Q54" i="6"/>
  <c r="S53" i="6"/>
  <c r="R53" i="6"/>
  <c r="Q53" i="6"/>
  <c r="S52" i="6"/>
  <c r="R52" i="6"/>
  <c r="Q52" i="6"/>
  <c r="S51" i="6"/>
  <c r="R51" i="6"/>
  <c r="Q51" i="6"/>
  <c r="S50" i="6"/>
  <c r="R50" i="6"/>
  <c r="Q50" i="6"/>
  <c r="S49" i="6"/>
  <c r="R49" i="6"/>
  <c r="Q49" i="6"/>
  <c r="S48" i="6"/>
  <c r="R48" i="6"/>
  <c r="Q48" i="6"/>
  <c r="S47" i="6"/>
  <c r="R47" i="6"/>
  <c r="Q47" i="6"/>
  <c r="S46" i="6"/>
  <c r="R46" i="6"/>
  <c r="Q46" i="6"/>
  <c r="S45" i="6"/>
  <c r="R45" i="6"/>
  <c r="Q45" i="6"/>
  <c r="S44" i="6"/>
  <c r="R44" i="6"/>
  <c r="Q44" i="6"/>
  <c r="S43" i="6"/>
  <c r="R43" i="6"/>
  <c r="Q43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J79" i="6"/>
  <c r="I79" i="6"/>
  <c r="H79" i="6"/>
  <c r="J78" i="6"/>
  <c r="I78" i="6"/>
  <c r="H78" i="6"/>
  <c r="J77" i="6"/>
  <c r="I77" i="6"/>
  <c r="H77" i="6"/>
  <c r="J76" i="6"/>
  <c r="I76" i="6"/>
  <c r="H76" i="6"/>
  <c r="J75" i="6"/>
  <c r="I75" i="6"/>
  <c r="H75" i="6"/>
  <c r="J74" i="6"/>
  <c r="I74" i="6"/>
  <c r="H74" i="6"/>
  <c r="J73" i="6"/>
  <c r="I73" i="6"/>
  <c r="H73" i="6"/>
  <c r="J72" i="6"/>
  <c r="I72" i="6"/>
  <c r="H72" i="6"/>
  <c r="J71" i="6"/>
  <c r="I71" i="6"/>
  <c r="H71" i="6"/>
  <c r="J70" i="6"/>
  <c r="I70" i="6"/>
  <c r="H70" i="6"/>
  <c r="J69" i="6"/>
  <c r="I69" i="6"/>
  <c r="H69" i="6"/>
  <c r="J68" i="6"/>
  <c r="I68" i="6"/>
  <c r="H68" i="6"/>
  <c r="J67" i="6"/>
  <c r="I67" i="6"/>
  <c r="H67" i="6"/>
  <c r="J66" i="6"/>
  <c r="I66" i="6"/>
  <c r="H66" i="6"/>
  <c r="J65" i="6"/>
  <c r="I65" i="6"/>
  <c r="H65" i="6"/>
  <c r="J64" i="6"/>
  <c r="I64" i="6"/>
  <c r="H64" i="6"/>
  <c r="J63" i="6"/>
  <c r="I63" i="6"/>
  <c r="H63" i="6"/>
  <c r="J62" i="6"/>
  <c r="I62" i="6"/>
  <c r="H62" i="6"/>
  <c r="J61" i="6"/>
  <c r="I61" i="6"/>
  <c r="H61" i="6"/>
  <c r="J60" i="6"/>
  <c r="I60" i="6"/>
  <c r="H60" i="6"/>
  <c r="J59" i="6"/>
  <c r="I59" i="6"/>
  <c r="H59" i="6"/>
  <c r="J58" i="6"/>
  <c r="I58" i="6"/>
  <c r="H58" i="6"/>
  <c r="J57" i="6"/>
  <c r="I57" i="6"/>
  <c r="H57" i="6"/>
  <c r="J56" i="6"/>
  <c r="I56" i="6"/>
  <c r="H56" i="6"/>
  <c r="J55" i="6"/>
  <c r="I55" i="6"/>
  <c r="H55" i="6"/>
  <c r="J54" i="6"/>
  <c r="I54" i="6"/>
  <c r="H54" i="6"/>
  <c r="J53" i="6"/>
  <c r="I53" i="6"/>
  <c r="H53" i="6"/>
  <c r="J52" i="6"/>
  <c r="I52" i="6"/>
  <c r="H52" i="6"/>
  <c r="J51" i="6"/>
  <c r="I51" i="6"/>
  <c r="H51" i="6"/>
  <c r="J50" i="6"/>
  <c r="I50" i="6"/>
  <c r="H50" i="6"/>
  <c r="J49" i="6"/>
  <c r="I49" i="6"/>
  <c r="H49" i="6"/>
  <c r="J48" i="6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I43" i="6"/>
  <c r="H43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43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B30" i="6"/>
  <c r="AF4" i="6"/>
  <c r="AG4" i="6"/>
  <c r="AH4" i="6"/>
  <c r="AF5" i="6"/>
  <c r="AG5" i="6"/>
  <c r="AH5" i="6"/>
  <c r="AF6" i="6"/>
  <c r="AG6" i="6"/>
  <c r="AH6" i="6"/>
  <c r="AF7" i="6"/>
  <c r="AG7" i="6"/>
  <c r="AH7" i="6"/>
  <c r="AF8" i="6"/>
  <c r="AG8" i="6"/>
  <c r="AH8" i="6"/>
  <c r="AF9" i="6"/>
  <c r="AG9" i="6"/>
  <c r="AH9" i="6"/>
  <c r="AF10" i="6"/>
  <c r="AG10" i="6"/>
  <c r="AH10" i="6"/>
  <c r="AF11" i="6"/>
  <c r="AG11" i="6"/>
  <c r="AH11" i="6"/>
  <c r="AF12" i="6"/>
  <c r="AG12" i="6"/>
  <c r="AH12" i="6"/>
  <c r="AF13" i="6"/>
  <c r="AG13" i="6"/>
  <c r="AH13" i="6"/>
  <c r="AF14" i="6"/>
  <c r="AG14" i="6"/>
  <c r="AH14" i="6"/>
  <c r="AF15" i="6"/>
  <c r="AG15" i="6"/>
  <c r="AH15" i="6"/>
  <c r="AF16" i="6"/>
  <c r="AG16" i="6"/>
  <c r="AH16" i="6"/>
  <c r="AF17" i="6"/>
  <c r="AG17" i="6"/>
  <c r="AH17" i="6"/>
  <c r="AF18" i="6"/>
  <c r="AG18" i="6"/>
  <c r="AH18" i="6"/>
  <c r="AF19" i="6"/>
  <c r="AG19" i="6"/>
  <c r="AH19" i="6"/>
  <c r="AF20" i="6"/>
  <c r="AG20" i="6"/>
  <c r="AH20" i="6"/>
  <c r="AF21" i="6"/>
  <c r="AG21" i="6"/>
  <c r="AH21" i="6"/>
  <c r="AF22" i="6"/>
  <c r="AG22" i="6"/>
  <c r="AH22" i="6"/>
  <c r="AF23" i="6"/>
  <c r="AG23" i="6"/>
  <c r="AH23" i="6"/>
  <c r="AF24" i="6"/>
  <c r="AG24" i="6"/>
  <c r="AH24" i="6"/>
  <c r="AF25" i="6"/>
  <c r="AG25" i="6"/>
  <c r="AH25" i="6"/>
  <c r="AF26" i="6"/>
  <c r="AG26" i="6"/>
  <c r="AH26" i="6"/>
  <c r="AF27" i="6"/>
  <c r="AG27" i="6"/>
  <c r="AH27" i="6"/>
  <c r="AF28" i="6"/>
  <c r="AG28" i="6"/>
  <c r="AH28" i="6"/>
  <c r="AF29" i="6"/>
  <c r="AG29" i="6"/>
  <c r="AH29" i="6"/>
  <c r="AG3" i="6"/>
  <c r="AH3" i="6"/>
  <c r="AF3" i="6"/>
  <c r="AB12" i="6"/>
  <c r="AB11" i="6" s="1"/>
  <c r="AB10" i="6" s="1"/>
  <c r="AB9" i="6" s="1"/>
  <c r="AB8" i="6" s="1"/>
  <c r="AB7" i="6" s="1"/>
  <c r="AB6" i="6" s="1"/>
  <c r="AB5" i="6" s="1"/>
  <c r="AB4" i="6" s="1"/>
  <c r="AB3" i="6" s="1"/>
  <c r="AB13" i="6"/>
  <c r="AA8" i="6"/>
  <c r="AA7" i="6" s="1"/>
  <c r="AA6" i="6" s="1"/>
  <c r="AA5" i="6" s="1"/>
  <c r="AA4" i="6" s="1"/>
  <c r="AA3" i="6" s="1"/>
  <c r="AA9" i="6"/>
  <c r="Z5" i="6"/>
  <c r="Z4" i="6" s="1"/>
  <c r="Z3" i="6" s="1"/>
  <c r="Z6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" i="6"/>
  <c r="W12" i="6"/>
  <c r="W11" i="6" s="1"/>
  <c r="W10" i="6" s="1"/>
  <c r="W9" i="6" s="1"/>
  <c r="W8" i="6" s="1"/>
  <c r="W7" i="6" s="1"/>
  <c r="W6" i="6" s="1"/>
  <c r="W5" i="6" s="1"/>
  <c r="W4" i="6" s="1"/>
  <c r="W3" i="6" s="1"/>
  <c r="W13" i="6"/>
  <c r="X5" i="6"/>
  <c r="X4" i="6" s="1"/>
  <c r="X3" i="6" s="1"/>
  <c r="X6" i="6"/>
  <c r="Y4" i="6"/>
  <c r="Y5" i="6"/>
  <c r="Y6" i="6"/>
  <c r="X7" i="6"/>
  <c r="Y7" i="6"/>
  <c r="X8" i="6"/>
  <c r="Y8" i="6"/>
  <c r="X9" i="6"/>
  <c r="Y9" i="6"/>
  <c r="X10" i="6"/>
  <c r="Y10" i="6"/>
  <c r="X11" i="6"/>
  <c r="Y11" i="6"/>
  <c r="X12" i="6"/>
  <c r="Y12" i="6"/>
  <c r="X13" i="6"/>
  <c r="Y13" i="6"/>
  <c r="W14" i="6"/>
  <c r="X14" i="6"/>
  <c r="Y14" i="6"/>
  <c r="W15" i="6"/>
  <c r="X15" i="6"/>
  <c r="Y15" i="6"/>
  <c r="W16" i="6"/>
  <c r="X16" i="6"/>
  <c r="Y16" i="6"/>
  <c r="W17" i="6"/>
  <c r="X17" i="6"/>
  <c r="Y17" i="6"/>
  <c r="W18" i="6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W29" i="6"/>
  <c r="X29" i="6"/>
  <c r="Y29" i="6"/>
  <c r="Y3" i="6"/>
  <c r="T4" i="6"/>
  <c r="U4" i="6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U3" i="6"/>
  <c r="T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" i="6"/>
  <c r="Q4" i="6"/>
  <c r="S4" i="6"/>
  <c r="Q5" i="6"/>
  <c r="S5" i="6"/>
  <c r="Q6" i="6"/>
  <c r="S6" i="6"/>
  <c r="Q7" i="6"/>
  <c r="S7" i="6"/>
  <c r="Q8" i="6"/>
  <c r="S8" i="6"/>
  <c r="Q9" i="6"/>
  <c r="S9" i="6"/>
  <c r="Q10" i="6"/>
  <c r="S10" i="6"/>
  <c r="Q11" i="6"/>
  <c r="S11" i="6"/>
  <c r="Q12" i="6"/>
  <c r="S12" i="6"/>
  <c r="Q13" i="6"/>
  <c r="S13" i="6"/>
  <c r="Q14" i="6"/>
  <c r="S14" i="6"/>
  <c r="Q15" i="6"/>
  <c r="S15" i="6"/>
  <c r="Q16" i="6"/>
  <c r="S16" i="6"/>
  <c r="Q17" i="6"/>
  <c r="S17" i="6"/>
  <c r="Q18" i="6"/>
  <c r="S18" i="6"/>
  <c r="Q19" i="6"/>
  <c r="S19" i="6"/>
  <c r="Q20" i="6"/>
  <c r="S20" i="6"/>
  <c r="Q21" i="6"/>
  <c r="S21" i="6"/>
  <c r="Q22" i="6"/>
  <c r="S22" i="6"/>
  <c r="Q23" i="6"/>
  <c r="S23" i="6"/>
  <c r="Q24" i="6"/>
  <c r="S24" i="6"/>
  <c r="Q25" i="6"/>
  <c r="S25" i="6"/>
  <c r="Q26" i="6"/>
  <c r="S26" i="6"/>
  <c r="Q27" i="6"/>
  <c r="S27" i="6"/>
  <c r="Q28" i="6"/>
  <c r="S28" i="6"/>
  <c r="Q29" i="6"/>
  <c r="S29" i="6"/>
  <c r="S3" i="6"/>
  <c r="Q3" i="6"/>
  <c r="N4" i="6"/>
  <c r="O4" i="6"/>
  <c r="P4" i="6"/>
  <c r="N5" i="6"/>
  <c r="O5" i="6"/>
  <c r="P5" i="6"/>
  <c r="N6" i="6"/>
  <c r="O6" i="6"/>
  <c r="P6" i="6"/>
  <c r="N7" i="6"/>
  <c r="O7" i="6"/>
  <c r="P7" i="6"/>
  <c r="N8" i="6"/>
  <c r="O8" i="6"/>
  <c r="P8" i="6"/>
  <c r="N9" i="6"/>
  <c r="O9" i="6"/>
  <c r="P9" i="6"/>
  <c r="N10" i="6"/>
  <c r="O10" i="6"/>
  <c r="P10" i="6"/>
  <c r="N11" i="6"/>
  <c r="O11" i="6"/>
  <c r="P11" i="6"/>
  <c r="N12" i="6"/>
  <c r="O12" i="6"/>
  <c r="P12" i="6"/>
  <c r="N13" i="6"/>
  <c r="O13" i="6"/>
  <c r="P13" i="6"/>
  <c r="N14" i="6"/>
  <c r="O14" i="6"/>
  <c r="P14" i="6"/>
  <c r="N15" i="6"/>
  <c r="O15" i="6"/>
  <c r="P15" i="6"/>
  <c r="N16" i="6"/>
  <c r="O16" i="6"/>
  <c r="P16" i="6"/>
  <c r="N17" i="6"/>
  <c r="O17" i="6"/>
  <c r="P17" i="6"/>
  <c r="N18" i="6"/>
  <c r="O18" i="6"/>
  <c r="P18" i="6"/>
  <c r="N19" i="6"/>
  <c r="O19" i="6"/>
  <c r="P19" i="6"/>
  <c r="N20" i="6"/>
  <c r="O20" i="6"/>
  <c r="P20" i="6"/>
  <c r="N21" i="6"/>
  <c r="O21" i="6"/>
  <c r="P21" i="6"/>
  <c r="N22" i="6"/>
  <c r="O22" i="6"/>
  <c r="P22" i="6"/>
  <c r="N23" i="6"/>
  <c r="O23" i="6"/>
  <c r="P23" i="6"/>
  <c r="N24" i="6"/>
  <c r="O24" i="6"/>
  <c r="P24" i="6"/>
  <c r="N25" i="6"/>
  <c r="O25" i="6"/>
  <c r="P25" i="6"/>
  <c r="N26" i="6"/>
  <c r="O26" i="6"/>
  <c r="P26" i="6"/>
  <c r="N27" i="6"/>
  <c r="O27" i="6"/>
  <c r="P27" i="6"/>
  <c r="N28" i="6"/>
  <c r="O28" i="6"/>
  <c r="P28" i="6"/>
  <c r="N29" i="6"/>
  <c r="O29" i="6"/>
  <c r="P29" i="6"/>
  <c r="O3" i="6"/>
  <c r="P3" i="6"/>
  <c r="N3" i="6"/>
  <c r="M3" i="6"/>
  <c r="K4" i="6"/>
  <c r="L4" i="6"/>
  <c r="M4" i="6"/>
  <c r="K5" i="6"/>
  <c r="L5" i="6"/>
  <c r="M5" i="6"/>
  <c r="K6" i="6"/>
  <c r="L6" i="6"/>
  <c r="M6" i="6"/>
  <c r="K7" i="6"/>
  <c r="L7" i="6"/>
  <c r="M7" i="6"/>
  <c r="K8" i="6"/>
  <c r="L8" i="6"/>
  <c r="M8" i="6"/>
  <c r="K9" i="6"/>
  <c r="L9" i="6"/>
  <c r="M9" i="6"/>
  <c r="K10" i="6"/>
  <c r="L10" i="6"/>
  <c r="M10" i="6"/>
  <c r="K11" i="6"/>
  <c r="L11" i="6"/>
  <c r="M11" i="6"/>
  <c r="K12" i="6"/>
  <c r="L12" i="6"/>
  <c r="M12" i="6"/>
  <c r="K13" i="6"/>
  <c r="L13" i="6"/>
  <c r="M13" i="6"/>
  <c r="K14" i="6"/>
  <c r="L14" i="6"/>
  <c r="M14" i="6"/>
  <c r="K15" i="6"/>
  <c r="L15" i="6"/>
  <c r="M15" i="6"/>
  <c r="K16" i="6"/>
  <c r="L16" i="6"/>
  <c r="M16" i="6"/>
  <c r="K17" i="6"/>
  <c r="L17" i="6"/>
  <c r="M17" i="6"/>
  <c r="K18" i="6"/>
  <c r="L18" i="6"/>
  <c r="M18" i="6"/>
  <c r="K19" i="6"/>
  <c r="L19" i="6"/>
  <c r="M19" i="6"/>
  <c r="K20" i="6"/>
  <c r="L20" i="6"/>
  <c r="M20" i="6"/>
  <c r="K21" i="6"/>
  <c r="L21" i="6"/>
  <c r="M21" i="6"/>
  <c r="K22" i="6"/>
  <c r="L22" i="6"/>
  <c r="M22" i="6"/>
  <c r="K23" i="6"/>
  <c r="L23" i="6"/>
  <c r="M23" i="6"/>
  <c r="K24" i="6"/>
  <c r="L24" i="6"/>
  <c r="M24" i="6"/>
  <c r="K25" i="6"/>
  <c r="L25" i="6"/>
  <c r="M25" i="6"/>
  <c r="K26" i="6"/>
  <c r="L26" i="6"/>
  <c r="M26" i="6"/>
  <c r="K27" i="6"/>
  <c r="L27" i="6"/>
  <c r="M27" i="6"/>
  <c r="K28" i="6"/>
  <c r="L28" i="6"/>
  <c r="M28" i="6"/>
  <c r="K29" i="6"/>
  <c r="L29" i="6"/>
  <c r="M29" i="6"/>
  <c r="L3" i="6"/>
  <c r="K3" i="6"/>
  <c r="J3" i="6"/>
  <c r="J4" i="6"/>
  <c r="J5" i="6"/>
  <c r="J6" i="6"/>
  <c r="J7" i="6"/>
  <c r="J8" i="6"/>
  <c r="H4" i="6"/>
  <c r="I4" i="6"/>
  <c r="H5" i="6"/>
  <c r="I5" i="6"/>
  <c r="H6" i="6"/>
  <c r="I6" i="6"/>
  <c r="H7" i="6"/>
  <c r="I7" i="6"/>
  <c r="H8" i="6"/>
  <c r="I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I3" i="6"/>
  <c r="H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F3" i="6"/>
  <c r="G3" i="6"/>
  <c r="E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C3" i="6"/>
  <c r="D3" i="6"/>
  <c r="B3" i="6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D2" i="3"/>
  <c r="C2" i="3"/>
  <c r="B30" i="3"/>
  <c r="B31" i="3"/>
  <c r="B32" i="3"/>
  <c r="B33" i="3"/>
  <c r="B34" i="3"/>
  <c r="B35" i="3"/>
  <c r="B36" i="3"/>
  <c r="B37" i="3"/>
  <c r="B38" i="3"/>
  <c r="B2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</calcChain>
</file>

<file path=xl/sharedStrings.xml><?xml version="1.0" encoding="utf-8"?>
<sst xmlns="http://schemas.openxmlformats.org/spreadsheetml/2006/main" count="235" uniqueCount="31">
  <si>
    <t>Gasoline</t>
  </si>
  <si>
    <t>Diesel</t>
  </si>
  <si>
    <t>PHEV 10</t>
  </si>
  <si>
    <t>PHEV 40</t>
  </si>
  <si>
    <t>FFV</t>
  </si>
  <si>
    <t>CNG</t>
  </si>
  <si>
    <t>EV 100</t>
  </si>
  <si>
    <t>EV 200</t>
  </si>
  <si>
    <t>Diesel HEV</t>
  </si>
  <si>
    <t>Gasoline HEV</t>
  </si>
  <si>
    <t>Fuel Cell</t>
  </si>
  <si>
    <t>Minicompact</t>
  </si>
  <si>
    <t>Subcompact</t>
  </si>
  <si>
    <t>Compact</t>
  </si>
  <si>
    <t>Midsize</t>
  </si>
  <si>
    <t>Large</t>
  </si>
  <si>
    <t>Sales shares</t>
  </si>
  <si>
    <t>FCV</t>
  </si>
  <si>
    <t>BEV</t>
  </si>
  <si>
    <t>Liquids</t>
  </si>
  <si>
    <t>Hybrids</t>
  </si>
  <si>
    <t>NG</t>
  </si>
  <si>
    <t>Light trucks &amp; SUVs</t>
  </si>
  <si>
    <t>Gasoline trucks</t>
  </si>
  <si>
    <t>Gasoline cars</t>
  </si>
  <si>
    <t>Small pickup</t>
  </si>
  <si>
    <t>Large pickup</t>
  </si>
  <si>
    <t>Small van</t>
  </si>
  <si>
    <t>Large van</t>
  </si>
  <si>
    <t>Small utility</t>
  </si>
  <si>
    <t>Large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</si>
</sst>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5" fillId="0" borderId="13" applyNumberFormat="0" applyFill="0" applyAlignment="0" applyProtection="0"/>
    <xf numFmtId="0" fontId="6" fillId="0" borderId="1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5" applyNumberFormat="0" applyAlignment="0" applyProtection="0"/>
    <xf numFmtId="0" fontId="11" fillId="6" borderId="16" applyNumberFormat="0" applyAlignment="0" applyProtection="0"/>
    <xf numFmtId="0" fontId="12" fillId="6" borderId="15" applyNumberFormat="0" applyAlignment="0" applyProtection="0"/>
    <xf numFmtId="0" fontId="13" fillId="0" borderId="17" applyNumberFormat="0" applyFill="0" applyAlignment="0" applyProtection="0"/>
    <xf numFmtId="0" fontId="14" fillId="7" borderId="18" applyNumberFormat="0" applyAlignment="0" applyProtection="0"/>
    <xf numFmtId="0" fontId="15" fillId="0" borderId="0" applyNumberFormat="0" applyFill="0" applyBorder="0" applyAlignment="0" applyProtection="0"/>
    <xf numFmtId="0" fontId="1" fillId="8" borderId="1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20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7">
    <xf numFmtId="0" fontId="0" fillId="0" borderId="0" xfId="0"/>
    <xf numFmtId="164" fontId="2" fillId="0" borderId="0" xfId="0" applyNumberFormat="1" applyFont="1"/>
    <xf numFmtId="0" fontId="2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1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43" fontId="0" fillId="0" borderId="0" xfId="1" applyFont="1" applyBorder="1"/>
    <xf numFmtId="2" fontId="0" fillId="0" borderId="0" xfId="0" applyNumberFormat="1"/>
    <xf numFmtId="0" fontId="0" fillId="0" borderId="0" xfId="0" applyFill="1" applyBorder="1"/>
    <xf numFmtId="2" fontId="0" fillId="0" borderId="0" xfId="1" applyNumberFormat="1" applyFont="1" applyBorder="1"/>
    <xf numFmtId="2" fontId="0" fillId="0" borderId="0" xfId="1" applyNumberFormat="1" applyFont="1"/>
    <xf numFmtId="0" fontId="2" fillId="0" borderId="0" xfId="0" applyNumberFormat="1" applyFont="1" applyBorder="1"/>
    <xf numFmtId="164" fontId="2" fillId="0" borderId="0" xfId="0" applyNumberFormat="1" applyFont="1" applyBorder="1"/>
    <xf numFmtId="0" fontId="0" fillId="0" borderId="0" xfId="0" applyBorder="1" applyAlignment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165" fontId="0" fillId="0" borderId="0" xfId="1" applyNumberFormat="1" applyFont="1" applyBorder="1"/>
    <xf numFmtId="165" fontId="0" fillId="0" borderId="0" xfId="1" applyNumberFormat="1" applyFont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9" xfId="0" applyNumberFormat="1" applyBorder="1"/>
    <xf numFmtId="11" fontId="0" fillId="0" borderId="0" xfId="0" applyNumberFormat="1" applyBorder="1"/>
    <xf numFmtId="11" fontId="0" fillId="0" borderId="10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0" fontId="0" fillId="0" borderId="1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gh%20Efficien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Model Input"/>
      <sheetName val="Model Results"/>
      <sheetName val="Light Vehicle MPG (gge)"/>
      <sheetName val="Hydrogen Results"/>
      <sheetName val="Feedstock Energy Results"/>
      <sheetName val="Fuel Energy Results"/>
      <sheetName val="LDV C &amp; Energy by Vehicle Tech"/>
      <sheetName val="Fuel $ Data"/>
      <sheetName val="Carbon Coefficients"/>
      <sheetName val="Population-GDP data"/>
      <sheetName val="Util Mix"/>
      <sheetName val="Auto-LT data"/>
      <sheetName val="LV VMT Data"/>
      <sheetName val="Upstream Energy Use Rates"/>
      <sheetName val="auto ICE"/>
      <sheetName val="auto EV A"/>
      <sheetName val="auto EV B"/>
      <sheetName val="auto ETOH"/>
      <sheetName val="auto Dsl"/>
      <sheetName val="auto CNG"/>
      <sheetName val="auto SI HEV Gas"/>
      <sheetName val="auto SI HEV E85"/>
      <sheetName val="auto D HEV"/>
      <sheetName val="auto SI PHEV A"/>
      <sheetName val="auto SI PHEV B"/>
      <sheetName val="auto D PHEV"/>
      <sheetName val="auto FCV"/>
      <sheetName val="LT ICE"/>
      <sheetName val="LT EV A"/>
      <sheetName val="LT EV B"/>
      <sheetName val="LT ETOH"/>
      <sheetName val="LT Dsl"/>
      <sheetName val="LT CNG"/>
      <sheetName val="LT SI HEV GAS"/>
      <sheetName val="LT SI HEV E85"/>
      <sheetName val="LT D HEV"/>
      <sheetName val="LT SI PHEV A"/>
      <sheetName val="LT SI PHEV B"/>
      <sheetName val="LT D PHEV"/>
      <sheetName val="LT FCV"/>
      <sheetName val="Lt Veh Energy by Fuel Type"/>
      <sheetName val="Lt Veh Incremental Cost Summary"/>
      <sheetName val="Hvy Trk Data"/>
      <sheetName val="Class 3-6G"/>
      <sheetName val="Class 3-6D"/>
      <sheetName val="Class 3-6 NG"/>
      <sheetName val="Class 3-6 HEV"/>
      <sheetName val="Class 7&amp;8SU"/>
      <sheetName val="Class 7&amp;8SU NG"/>
      <sheetName val="Class 7&amp;8SU HEV"/>
      <sheetName val="Class 7&amp;8C_Dsl"/>
      <sheetName val="Class 7&amp;8C_NG"/>
      <sheetName val="HVY TRK 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4">
          <cell r="D54">
            <v>7069.9663130000008</v>
          </cell>
        </row>
        <row r="55">
          <cell r="D55">
            <v>6805.421996</v>
          </cell>
        </row>
        <row r="56">
          <cell r="D56">
            <v>7006.2007990000002</v>
          </cell>
        </row>
        <row r="57">
          <cell r="D57">
            <v>7053.9813529999992</v>
          </cell>
        </row>
        <row r="58">
          <cell r="D58">
            <v>6968.436588999999</v>
          </cell>
        </row>
        <row r="59">
          <cell r="D59">
            <v>6958.2851310000005</v>
          </cell>
        </row>
        <row r="60">
          <cell r="D60">
            <v>7006.0422889999991</v>
          </cell>
        </row>
        <row r="61">
          <cell r="D61">
            <v>6926.8936650000005</v>
          </cell>
        </row>
        <row r="62">
          <cell r="D62">
            <v>6864.3134799422805</v>
          </cell>
        </row>
        <row r="63">
          <cell r="D63">
            <v>6855.8702137611772</v>
          </cell>
        </row>
        <row r="64">
          <cell r="D64">
            <v>6876.026034453007</v>
          </cell>
        </row>
        <row r="65">
          <cell r="D65">
            <v>6938.3724846468413</v>
          </cell>
        </row>
        <row r="66">
          <cell r="D66">
            <v>6968.1372870761597</v>
          </cell>
        </row>
        <row r="67">
          <cell r="D67">
            <v>7082.9377766927792</v>
          </cell>
        </row>
        <row r="68">
          <cell r="D68">
            <v>7146.3176828812493</v>
          </cell>
        </row>
        <row r="69">
          <cell r="D69">
            <v>7168.9381844947029</v>
          </cell>
        </row>
        <row r="70">
          <cell r="D70">
            <v>7172.4234810000016</v>
          </cell>
        </row>
        <row r="71">
          <cell r="D71">
            <v>7167.7810660374207</v>
          </cell>
        </row>
        <row r="72">
          <cell r="D72">
            <v>7194.924780287779</v>
          </cell>
        </row>
        <row r="73">
          <cell r="D73">
            <v>7241.7982770476274</v>
          </cell>
        </row>
        <row r="74">
          <cell r="D74">
            <v>7311.0136429907025</v>
          </cell>
        </row>
        <row r="75">
          <cell r="D75">
            <v>7389.0135503965475</v>
          </cell>
        </row>
        <row r="76">
          <cell r="D76">
            <v>7471.511656711763</v>
          </cell>
        </row>
        <row r="77">
          <cell r="D77">
            <v>7544.9588267857462</v>
          </cell>
        </row>
        <row r="78">
          <cell r="D78">
            <v>7622.5812882161308</v>
          </cell>
        </row>
        <row r="79">
          <cell r="D79">
            <v>7697.0153180701409</v>
          </cell>
        </row>
        <row r="80">
          <cell r="D80">
            <v>7762.2549649999992</v>
          </cell>
        </row>
        <row r="81">
          <cell r="D81">
            <v>7810.9593750293243</v>
          </cell>
        </row>
        <row r="82">
          <cell r="D82">
            <v>7862.8141207036397</v>
          </cell>
        </row>
        <row r="83">
          <cell r="D83">
            <v>7913.9572990995275</v>
          </cell>
        </row>
        <row r="84">
          <cell r="D84">
            <v>7965.0665649394286</v>
          </cell>
        </row>
        <row r="85">
          <cell r="D85">
            <v>8014.5878806587907</v>
          </cell>
        </row>
        <row r="86">
          <cell r="D86">
            <v>8052.8747415191319</v>
          </cell>
        </row>
        <row r="87">
          <cell r="D87">
            <v>8095.1326220901465</v>
          </cell>
        </row>
        <row r="88">
          <cell r="D88">
            <v>8137.7720889582224</v>
          </cell>
        </row>
        <row r="89">
          <cell r="D89">
            <v>8180.8971412018336</v>
          </cell>
        </row>
        <row r="90">
          <cell r="D90">
            <v>8225.6911825740681</v>
          </cell>
        </row>
      </sheetData>
      <sheetData sheetId="16">
        <row r="54">
          <cell r="D54">
            <v>25.007653999999999</v>
          </cell>
          <cell r="AY54">
            <v>14320.877557503465</v>
          </cell>
        </row>
        <row r="55">
          <cell r="D55">
            <v>20.319884999999999</v>
          </cell>
          <cell r="AY55">
            <v>14049.618205567651</v>
          </cell>
        </row>
        <row r="56">
          <cell r="D56">
            <v>13.869583</v>
          </cell>
          <cell r="AY56">
            <v>13778.358853631837</v>
          </cell>
        </row>
        <row r="57">
          <cell r="D57">
            <v>13.112667999999999</v>
          </cell>
          <cell r="AY57">
            <v>13507.099501696022</v>
          </cell>
        </row>
        <row r="58">
          <cell r="D58">
            <v>16.206947</v>
          </cell>
          <cell r="AY58">
            <v>13235.840149760208</v>
          </cell>
        </row>
        <row r="59">
          <cell r="D59">
            <v>11.613523000000001</v>
          </cell>
          <cell r="AY59">
            <v>12964.580797824394</v>
          </cell>
        </row>
        <row r="60">
          <cell r="D60">
            <v>11.337429999999999</v>
          </cell>
          <cell r="AY60">
            <v>12693.32144588858</v>
          </cell>
        </row>
        <row r="61">
          <cell r="D61">
            <v>12.380176000000001</v>
          </cell>
          <cell r="AY61">
            <v>12283.803347721401</v>
          </cell>
        </row>
        <row r="62">
          <cell r="D62">
            <v>14.978044000000001</v>
          </cell>
          <cell r="AY62">
            <v>11874.285249554223</v>
          </cell>
        </row>
        <row r="63">
          <cell r="D63">
            <v>17.427379999999999</v>
          </cell>
          <cell r="AY63">
            <v>11464.767151387045</v>
          </cell>
        </row>
        <row r="64">
          <cell r="D64">
            <v>20.560406</v>
          </cell>
          <cell r="AY64">
            <v>11055.249053219866</v>
          </cell>
        </row>
        <row r="65">
          <cell r="D65">
            <v>24.07329</v>
          </cell>
          <cell r="AY65">
            <v>10645.730955052688</v>
          </cell>
        </row>
        <row r="66">
          <cell r="D66">
            <v>29.412868</v>
          </cell>
          <cell r="AY66">
            <v>10236.21285688551</v>
          </cell>
        </row>
        <row r="67">
          <cell r="D67">
            <v>36.208705999999999</v>
          </cell>
          <cell r="AY67">
            <v>9826.6947587183313</v>
          </cell>
        </row>
        <row r="68">
          <cell r="D68">
            <v>43.472014999999999</v>
          </cell>
          <cell r="AY68">
            <v>9417.176660551153</v>
          </cell>
        </row>
        <row r="69">
          <cell r="D69">
            <v>50.520022999999995</v>
          </cell>
          <cell r="AY69">
            <v>9007.6585623839746</v>
          </cell>
        </row>
        <row r="70">
          <cell r="D70">
            <v>56.845355999999995</v>
          </cell>
          <cell r="AY70">
            <v>8598.1404642167963</v>
          </cell>
        </row>
        <row r="71">
          <cell r="D71">
            <v>60.12420307365332</v>
          </cell>
          <cell r="AY71">
            <v>8545.3727098555282</v>
          </cell>
        </row>
        <row r="72">
          <cell r="D72">
            <v>63.689376151462284</v>
          </cell>
          <cell r="AY72">
            <v>8492.6049554942601</v>
          </cell>
        </row>
        <row r="73">
          <cell r="D73">
            <v>67.472922496510677</v>
          </cell>
          <cell r="AY73">
            <v>8439.837201132992</v>
          </cell>
        </row>
        <row r="74">
          <cell r="D74">
            <v>71.528152668858993</v>
          </cell>
          <cell r="AY74">
            <v>8387.069446771724</v>
          </cell>
        </row>
        <row r="75">
          <cell r="D75">
            <v>75.747661338501402</v>
          </cell>
          <cell r="AY75">
            <v>8334.3016924104559</v>
          </cell>
        </row>
        <row r="76">
          <cell r="D76">
            <v>80.098171587591665</v>
          </cell>
          <cell r="AY76">
            <v>8281.5339380491878</v>
          </cell>
        </row>
        <row r="77">
          <cell r="D77">
            <v>84.434753651225762</v>
          </cell>
          <cell r="AY77">
            <v>8228.7661836879197</v>
          </cell>
        </row>
        <row r="78">
          <cell r="D78">
            <v>88.899220033000674</v>
          </cell>
          <cell r="AY78">
            <v>8175.9984293266516</v>
          </cell>
        </row>
        <row r="79">
          <cell r="D79">
            <v>93.408467378689792</v>
          </cell>
          <cell r="AY79">
            <v>8123.2306749653835</v>
          </cell>
        </row>
        <row r="80">
          <cell r="D80">
            <v>97.882576</v>
          </cell>
          <cell r="AY80">
            <v>8070.4629206041163</v>
          </cell>
        </row>
        <row r="81">
          <cell r="D81">
            <v>101.2130599416454</v>
          </cell>
          <cell r="AY81">
            <v>7840.555378543705</v>
          </cell>
        </row>
        <row r="82">
          <cell r="D82">
            <v>104.62169134834173</v>
          </cell>
          <cell r="AY82">
            <v>7610.6478364832938</v>
          </cell>
        </row>
        <row r="83">
          <cell r="D83">
            <v>108.05907803171975</v>
          </cell>
          <cell r="AY83">
            <v>7380.7402944228825</v>
          </cell>
        </row>
        <row r="84">
          <cell r="D84">
            <v>111.53401460263493</v>
          </cell>
          <cell r="AY84">
            <v>7150.8327523624712</v>
          </cell>
        </row>
        <row r="85">
          <cell r="D85">
            <v>115.02421143951418</v>
          </cell>
          <cell r="AY85">
            <v>6920.9252103020599</v>
          </cell>
        </row>
        <row r="86">
          <cell r="D86">
            <v>118.38623960420669</v>
          </cell>
          <cell r="AY86">
            <v>6691.0176682416486</v>
          </cell>
        </row>
        <row r="87">
          <cell r="D87">
            <v>121.83721830094623</v>
          </cell>
          <cell r="AY87">
            <v>6461.1101261812373</v>
          </cell>
        </row>
        <row r="88">
          <cell r="D88">
            <v>125.32607406960761</v>
          </cell>
          <cell r="AY88">
            <v>6231.202584120826</v>
          </cell>
        </row>
        <row r="89">
          <cell r="D89">
            <v>128.85488730351329</v>
          </cell>
          <cell r="AY89">
            <v>6001.2950420604147</v>
          </cell>
        </row>
        <row r="90">
          <cell r="D90">
            <v>132.44326463391994</v>
          </cell>
          <cell r="AY90">
            <v>5771.3874999999998</v>
          </cell>
        </row>
      </sheetData>
      <sheetData sheetId="17">
        <row r="54">
          <cell r="D54">
            <v>2.2932999999999999E-2</v>
          </cell>
          <cell r="AY54">
            <v>46842.606721163866</v>
          </cell>
        </row>
        <row r="55">
          <cell r="D55">
            <v>2.4850000000000001E-2</v>
          </cell>
          <cell r="AY55">
            <v>44337.870124792666</v>
          </cell>
        </row>
        <row r="56">
          <cell r="D56">
            <v>1.3772E-2</v>
          </cell>
          <cell r="AY56">
            <v>41833.133528421466</v>
          </cell>
        </row>
        <row r="57">
          <cell r="D57">
            <v>1.6281E-2</v>
          </cell>
          <cell r="AY57">
            <v>39328.396932050266</v>
          </cell>
        </row>
        <row r="58">
          <cell r="D58">
            <v>2.9037E-2</v>
          </cell>
          <cell r="AY58">
            <v>36823.660335679066</v>
          </cell>
        </row>
        <row r="59">
          <cell r="D59">
            <v>2.7407999999999998E-2</v>
          </cell>
          <cell r="AY59">
            <v>34318.923739307866</v>
          </cell>
        </row>
        <row r="60">
          <cell r="D60">
            <v>3.2175000000000002E-2</v>
          </cell>
          <cell r="AY60">
            <v>31814.187142936655</v>
          </cell>
        </row>
        <row r="61">
          <cell r="D61">
            <v>4.1457000000000001E-2</v>
          </cell>
          <cell r="AY61">
            <v>30509.793459200169</v>
          </cell>
        </row>
        <row r="62">
          <cell r="D62">
            <v>5.9178000000000001E-2</v>
          </cell>
          <cell r="AY62">
            <v>29205.399775463684</v>
          </cell>
        </row>
        <row r="63">
          <cell r="D63">
            <v>8.1706000000000001E-2</v>
          </cell>
          <cell r="AY63">
            <v>27901.006091727199</v>
          </cell>
        </row>
        <row r="64">
          <cell r="D64">
            <v>0.111322</v>
          </cell>
          <cell r="AY64">
            <v>26596.612407990713</v>
          </cell>
        </row>
        <row r="65">
          <cell r="D65">
            <v>0.15684699999999999</v>
          </cell>
          <cell r="AY65">
            <v>25292.218724254228</v>
          </cell>
        </row>
        <row r="66">
          <cell r="D66">
            <v>0.21768999999999999</v>
          </cell>
          <cell r="AY66">
            <v>23987.825040517742</v>
          </cell>
        </row>
        <row r="67">
          <cell r="D67">
            <v>0.29538999999999999</v>
          </cell>
          <cell r="AY67">
            <v>22683.431356781257</v>
          </cell>
        </row>
        <row r="68">
          <cell r="D68">
            <v>0.38256400000000007</v>
          </cell>
          <cell r="AY68">
            <v>21379.037673044772</v>
          </cell>
        </row>
        <row r="69">
          <cell r="D69">
            <v>0.47145300000000001</v>
          </cell>
          <cell r="AY69">
            <v>20074.643989308286</v>
          </cell>
        </row>
        <row r="70">
          <cell r="D70">
            <v>0.55342899999999995</v>
          </cell>
          <cell r="AY70">
            <v>18770.250305571804</v>
          </cell>
        </row>
        <row r="71">
          <cell r="D71">
            <v>0.5887336668505726</v>
          </cell>
          <cell r="AY71">
            <v>18675.465354420416</v>
          </cell>
        </row>
        <row r="72">
          <cell r="D72">
            <v>0.62686101675932837</v>
          </cell>
          <cell r="AY72">
            <v>18580.680403269027</v>
          </cell>
        </row>
        <row r="73">
          <cell r="D73">
            <v>0.66717764220371356</v>
          </cell>
          <cell r="AY73">
            <v>18485.895452117638</v>
          </cell>
        </row>
        <row r="74">
          <cell r="D74">
            <v>0.71023582747936731</v>
          </cell>
          <cell r="AY74">
            <v>18391.11050096625</v>
          </cell>
        </row>
        <row r="75">
          <cell r="D75">
            <v>0.75498995189548423</v>
          </cell>
          <cell r="AY75">
            <v>18296.325549814861</v>
          </cell>
        </row>
        <row r="76">
          <cell r="D76">
            <v>0.80111675030905916</v>
          </cell>
          <cell r="AY76">
            <v>18201.540598663472</v>
          </cell>
        </row>
        <row r="77">
          <cell r="D77">
            <v>0.84716692469375321</v>
          </cell>
          <cell r="AY77">
            <v>18106.755647512084</v>
          </cell>
        </row>
        <row r="78">
          <cell r="D78">
            <v>0.89455885502407151</v>
          </cell>
          <cell r="AY78">
            <v>18011.970696360695</v>
          </cell>
        </row>
        <row r="79">
          <cell r="D79">
            <v>0.94245822935219636</v>
          </cell>
          <cell r="AY79">
            <v>17917.185745209306</v>
          </cell>
        </row>
        <row r="80">
          <cell r="D80">
            <v>0.99005399999999999</v>
          </cell>
          <cell r="AY80">
            <v>17822.40079405791</v>
          </cell>
        </row>
        <row r="81">
          <cell r="D81">
            <v>1.0202227942768383</v>
          </cell>
          <cell r="AY81">
            <v>16963.582714652119</v>
          </cell>
        </row>
        <row r="82">
          <cell r="D82">
            <v>1.0511322652709238</v>
          </cell>
          <cell r="AY82">
            <v>16104.764635246327</v>
          </cell>
        </row>
        <row r="83">
          <cell r="D83">
            <v>1.0822837232257956</v>
          </cell>
          <cell r="AY83">
            <v>15245.946555840535</v>
          </cell>
        </row>
        <row r="84">
          <cell r="D84">
            <v>1.1137658001572937</v>
          </cell>
          <cell r="AY84">
            <v>14387.128476434744</v>
          </cell>
        </row>
        <row r="85">
          <cell r="D85">
            <v>1.1453565309953606</v>
          </cell>
          <cell r="AY85">
            <v>13528.310397028952</v>
          </cell>
        </row>
        <row r="86">
          <cell r="D86">
            <v>1.1756333897697091</v>
          </cell>
          <cell r="AY86">
            <v>12669.49231762316</v>
          </cell>
        </row>
        <row r="87">
          <cell r="D87">
            <v>1.2067596069209328</v>
          </cell>
          <cell r="AY87">
            <v>11810.674238217369</v>
          </cell>
        </row>
        <row r="88">
          <cell r="D88">
            <v>1.2382261146612015</v>
          </cell>
          <cell r="AY88">
            <v>10951.856158811577</v>
          </cell>
        </row>
        <row r="89">
          <cell r="D89">
            <v>1.2700529596386469</v>
          </cell>
          <cell r="AY89">
            <v>10093.038079405786</v>
          </cell>
        </row>
        <row r="90">
          <cell r="D90">
            <v>1.3024323909228004</v>
          </cell>
          <cell r="AY90">
            <v>9234.2199999999975</v>
          </cell>
        </row>
      </sheetData>
      <sheetData sheetId="18">
        <row r="54">
          <cell r="D54">
            <v>352.56484999999998</v>
          </cell>
          <cell r="AY54">
            <v>52.954929413801921</v>
          </cell>
        </row>
        <row r="55">
          <cell r="D55">
            <v>341.26297</v>
          </cell>
          <cell r="AY55">
            <v>123.90753676725245</v>
          </cell>
        </row>
        <row r="56">
          <cell r="D56">
            <v>350.94006300000001</v>
          </cell>
          <cell r="AY56">
            <v>194.86014412070298</v>
          </cell>
        </row>
        <row r="57">
          <cell r="D57">
            <v>354.40454099999999</v>
          </cell>
          <cell r="AY57">
            <v>265.81275147415352</v>
          </cell>
        </row>
        <row r="58">
          <cell r="D58">
            <v>350.39694200000002</v>
          </cell>
          <cell r="AY58">
            <v>336.76535882760402</v>
          </cell>
        </row>
        <row r="59">
          <cell r="D59">
            <v>350.44937099999999</v>
          </cell>
          <cell r="AY59">
            <v>407.71796618105452</v>
          </cell>
        </row>
        <row r="60">
          <cell r="D60">
            <v>353.11788899999999</v>
          </cell>
          <cell r="AY60">
            <v>478.67057353450508</v>
          </cell>
        </row>
        <row r="61">
          <cell r="D61">
            <v>349.566711</v>
          </cell>
          <cell r="AY61">
            <v>623.86245076802459</v>
          </cell>
        </row>
        <row r="62">
          <cell r="D62">
            <v>349.90550005772121</v>
          </cell>
          <cell r="AY62">
            <v>769.05432800154404</v>
          </cell>
        </row>
        <row r="63">
          <cell r="D63">
            <v>350.45986523882311</v>
          </cell>
          <cell r="AY63">
            <v>914.2462052350636</v>
          </cell>
        </row>
        <row r="64">
          <cell r="D64">
            <v>351.03949254699307</v>
          </cell>
          <cell r="AY64">
            <v>1059.4380824685832</v>
          </cell>
        </row>
        <row r="65">
          <cell r="D65">
            <v>355.84097335316176</v>
          </cell>
          <cell r="AY65">
            <v>1204.6299597021027</v>
          </cell>
        </row>
        <row r="66">
          <cell r="D66">
            <v>354.72039692383925</v>
          </cell>
          <cell r="AY66">
            <v>1349.8218369356223</v>
          </cell>
        </row>
        <row r="67">
          <cell r="D67">
            <v>359.85866430722018</v>
          </cell>
          <cell r="AY67">
            <v>1495.0137141691418</v>
          </cell>
        </row>
        <row r="68">
          <cell r="D68">
            <v>362.5726231187511</v>
          </cell>
          <cell r="AY68">
            <v>1640.2055914026614</v>
          </cell>
        </row>
        <row r="69">
          <cell r="D69">
            <v>363.14963350529894</v>
          </cell>
          <cell r="AY69">
            <v>1785.397468636181</v>
          </cell>
        </row>
        <row r="70">
          <cell r="D70">
            <v>361.69546499999996</v>
          </cell>
          <cell r="AY70">
            <v>1930.5893458697001</v>
          </cell>
        </row>
        <row r="71">
          <cell r="D71">
            <v>361.40532438090003</v>
          </cell>
          <cell r="AY71">
            <v>1932.1979858152345</v>
          </cell>
        </row>
        <row r="72">
          <cell r="D72">
            <v>362.7175332237336</v>
          </cell>
          <cell r="AY72">
            <v>1933.8066257607688</v>
          </cell>
        </row>
        <row r="73">
          <cell r="D73">
            <v>365.02364011311045</v>
          </cell>
          <cell r="AY73">
            <v>1935.4152657063032</v>
          </cell>
        </row>
        <row r="74">
          <cell r="D74">
            <v>368.45481795366914</v>
          </cell>
          <cell r="AY74">
            <v>1937.0239056518376</v>
          </cell>
        </row>
        <row r="75">
          <cell r="D75">
            <v>372.3273885878815</v>
          </cell>
          <cell r="AY75">
            <v>1938.632545597372</v>
          </cell>
        </row>
        <row r="76">
          <cell r="D76">
            <v>376.42518590882031</v>
          </cell>
          <cell r="AY76">
            <v>1940.2411855429064</v>
          </cell>
        </row>
        <row r="77">
          <cell r="D77">
            <v>380.06558011030671</v>
          </cell>
          <cell r="AY77">
            <v>1941.8498254884407</v>
          </cell>
        </row>
        <row r="78">
          <cell r="D78">
            <v>383.91492664433474</v>
          </cell>
          <cell r="AY78">
            <v>1943.4584654339751</v>
          </cell>
        </row>
        <row r="79">
          <cell r="D79">
            <v>387.6023011822607</v>
          </cell>
          <cell r="AY79">
            <v>1945.0671053795095</v>
          </cell>
        </row>
        <row r="80">
          <cell r="D80">
            <v>390.825378</v>
          </cell>
          <cell r="AY80">
            <v>1946.6757453250432</v>
          </cell>
        </row>
        <row r="81">
          <cell r="D81">
            <v>393.44696039028065</v>
          </cell>
          <cell r="AY81">
            <v>1659.6659707925387</v>
          </cell>
        </row>
        <row r="82">
          <cell r="D82">
            <v>396.22955577673775</v>
          </cell>
          <cell r="AY82">
            <v>1372.6561962600344</v>
          </cell>
        </row>
        <row r="83">
          <cell r="D83">
            <v>398.97867619326024</v>
          </cell>
          <cell r="AY83">
            <v>1085.6464217275302</v>
          </cell>
        </row>
        <row r="84">
          <cell r="D84">
            <v>401.72845673626705</v>
          </cell>
          <cell r="AY84">
            <v>798.63664719502583</v>
          </cell>
        </row>
        <row r="85">
          <cell r="D85">
            <v>404.40048455317094</v>
          </cell>
          <cell r="AY85">
            <v>511.62687266252146</v>
          </cell>
        </row>
        <row r="86">
          <cell r="D86">
            <v>406.50770512063468</v>
          </cell>
          <cell r="AY86">
            <v>224.6170981300171</v>
          </cell>
        </row>
        <row r="87">
          <cell r="D87">
            <v>408.81728800205804</v>
          </cell>
          <cell r="AY87">
            <v>-62.392676402487268</v>
          </cell>
        </row>
        <row r="88">
          <cell r="D88">
            <v>411.14814491153055</v>
          </cell>
          <cell r="AY88">
            <v>-349.40245093499163</v>
          </cell>
        </row>
        <row r="89">
          <cell r="D89">
            <v>413.50556008549773</v>
          </cell>
          <cell r="AY89">
            <v>-636.412225467496</v>
          </cell>
        </row>
        <row r="90">
          <cell r="D90">
            <v>415.9494092692554</v>
          </cell>
          <cell r="AY90">
            <v>-923.42200000000082</v>
          </cell>
        </row>
      </sheetData>
      <sheetData sheetId="19">
        <row r="54">
          <cell r="D54">
            <v>216.563492</v>
          </cell>
          <cell r="AY54">
            <v>1444.4064191079374</v>
          </cell>
        </row>
        <row r="55">
          <cell r="D55">
            <v>194.28128100000001</v>
          </cell>
          <cell r="AY55">
            <v>1459.2247738849214</v>
          </cell>
        </row>
        <row r="56">
          <cell r="D56">
            <v>204.728195</v>
          </cell>
          <cell r="AY56">
            <v>1474.0431286619055</v>
          </cell>
        </row>
        <row r="57">
          <cell r="D57">
            <v>253.682312</v>
          </cell>
          <cell r="AY57">
            <v>1488.8614834388895</v>
          </cell>
        </row>
        <row r="58">
          <cell r="D58">
            <v>290.90194700000001</v>
          </cell>
          <cell r="AY58">
            <v>1503.6798382158736</v>
          </cell>
        </row>
        <row r="59">
          <cell r="D59">
            <v>310.17297400000001</v>
          </cell>
          <cell r="AY59">
            <v>1518.4981929928576</v>
          </cell>
        </row>
        <row r="60">
          <cell r="D60">
            <v>337.21603399999998</v>
          </cell>
          <cell r="AY60">
            <v>1533.3165477698417</v>
          </cell>
        </row>
        <row r="61">
          <cell r="D61">
            <v>369.009705</v>
          </cell>
          <cell r="AY61">
            <v>1594.4795047419241</v>
          </cell>
        </row>
        <row r="62">
          <cell r="D62">
            <v>412.885132</v>
          </cell>
          <cell r="AY62">
            <v>1655.6424617140065</v>
          </cell>
        </row>
        <row r="63">
          <cell r="D63">
            <v>463.85769699999997</v>
          </cell>
          <cell r="AY63">
            <v>1716.8054186860888</v>
          </cell>
        </row>
        <row r="64">
          <cell r="D64">
            <v>507.87640400000004</v>
          </cell>
          <cell r="AY64">
            <v>1777.9683756581712</v>
          </cell>
        </row>
        <row r="65">
          <cell r="D65">
            <v>565.264771</v>
          </cell>
          <cell r="AY65">
            <v>1839.1313326302536</v>
          </cell>
        </row>
        <row r="66">
          <cell r="D66">
            <v>583.61340299999995</v>
          </cell>
          <cell r="AY66">
            <v>1900.294289602336</v>
          </cell>
        </row>
        <row r="67">
          <cell r="D67">
            <v>594.47277799999995</v>
          </cell>
          <cell r="AY67">
            <v>1961.4572465744184</v>
          </cell>
        </row>
        <row r="68">
          <cell r="D68">
            <v>598.60351600000001</v>
          </cell>
          <cell r="AY68">
            <v>2022.6202035465008</v>
          </cell>
        </row>
        <row r="69">
          <cell r="D69">
            <v>598.13305700000001</v>
          </cell>
          <cell r="AY69">
            <v>2083.7831605185829</v>
          </cell>
        </row>
        <row r="70">
          <cell r="D70">
            <v>595.87145999999984</v>
          </cell>
          <cell r="AY70">
            <v>2144.9461174906651</v>
          </cell>
        </row>
        <row r="71">
          <cell r="D71">
            <v>593.49381853107172</v>
          </cell>
          <cell r="AY71">
            <v>2147.1196834142934</v>
          </cell>
        </row>
        <row r="72">
          <cell r="D72">
            <v>593.73624002971337</v>
          </cell>
          <cell r="AY72">
            <v>2149.2932493379217</v>
          </cell>
        </row>
        <row r="73">
          <cell r="D73">
            <v>595.58052422968694</v>
          </cell>
          <cell r="AY73">
            <v>2151.46681526155</v>
          </cell>
        </row>
        <row r="74">
          <cell r="D74">
            <v>599.22408805615112</v>
          </cell>
          <cell r="AY74">
            <v>2153.6403811851783</v>
          </cell>
        </row>
        <row r="75">
          <cell r="D75">
            <v>603.54058785497409</v>
          </cell>
          <cell r="AY75">
            <v>2155.8139471088066</v>
          </cell>
        </row>
        <row r="76">
          <cell r="D76">
            <v>608.17350499853876</v>
          </cell>
          <cell r="AY76">
            <v>2157.9875130324349</v>
          </cell>
        </row>
        <row r="77">
          <cell r="D77">
            <v>612.01975925577278</v>
          </cell>
          <cell r="AY77">
            <v>2160.1610789560632</v>
          </cell>
        </row>
        <row r="78">
          <cell r="D78">
            <v>616.15593956448322</v>
          </cell>
          <cell r="AY78">
            <v>2162.3346448796915</v>
          </cell>
        </row>
        <row r="79">
          <cell r="D79">
            <v>619.98514598045404</v>
          </cell>
          <cell r="AY79">
            <v>2164.5082108033198</v>
          </cell>
        </row>
        <row r="80">
          <cell r="D80">
            <v>623.02783199999999</v>
          </cell>
          <cell r="AY80">
            <v>2166.6817767269476</v>
          </cell>
        </row>
        <row r="81">
          <cell r="D81">
            <v>623.38542360816541</v>
          </cell>
          <cell r="AY81">
            <v>1926.9280490542528</v>
          </cell>
        </row>
        <row r="82">
          <cell r="D82">
            <v>623.94563658407253</v>
          </cell>
          <cell r="AY82">
            <v>1687.174321381558</v>
          </cell>
        </row>
        <row r="83">
          <cell r="D83">
            <v>624.39940657327168</v>
          </cell>
          <cell r="AY83">
            <v>1447.4205937088632</v>
          </cell>
        </row>
        <row r="84">
          <cell r="D84">
            <v>624.80079868629184</v>
          </cell>
          <cell r="AY84">
            <v>1207.6668660361684</v>
          </cell>
        </row>
        <row r="85">
          <cell r="D85">
            <v>625.02860126221105</v>
          </cell>
          <cell r="AY85">
            <v>967.91313836347354</v>
          </cell>
        </row>
        <row r="86">
          <cell r="D86">
            <v>624.33703464737107</v>
          </cell>
          <cell r="AY86">
            <v>728.15941069077871</v>
          </cell>
        </row>
        <row r="87">
          <cell r="D87">
            <v>623.91336674681145</v>
          </cell>
          <cell r="AY87">
            <v>488.40568301808395</v>
          </cell>
        </row>
        <row r="88">
          <cell r="D88">
            <v>623.47709332648185</v>
          </cell>
          <cell r="AY88">
            <v>248.65195534538918</v>
          </cell>
        </row>
        <row r="89">
          <cell r="D89">
            <v>623.0355563258338</v>
          </cell>
          <cell r="AY89">
            <v>8.8982276726944178</v>
          </cell>
        </row>
        <row r="90">
          <cell r="D90">
            <v>622.67761604658415</v>
          </cell>
          <cell r="AY90">
            <v>-230.85550000000021</v>
          </cell>
        </row>
      </sheetData>
      <sheetData sheetId="20">
        <row r="54">
          <cell r="D54">
            <v>15.894162000000001</v>
          </cell>
          <cell r="AY54">
            <v>4842.7413364204449</v>
          </cell>
        </row>
        <row r="55">
          <cell r="D55">
            <v>15.030951</v>
          </cell>
          <cell r="AY55">
            <v>5136.0495948441721</v>
          </cell>
        </row>
        <row r="56">
          <cell r="D56">
            <v>14.624746999999999</v>
          </cell>
          <cell r="AY56">
            <v>5429.3578532678994</v>
          </cell>
        </row>
        <row r="57">
          <cell r="D57">
            <v>15.178121999999998</v>
          </cell>
          <cell r="AY57">
            <v>5722.6661116916266</v>
          </cell>
        </row>
        <row r="58">
          <cell r="D58">
            <v>15.219221000000001</v>
          </cell>
          <cell r="AY58">
            <v>6015.9743701153538</v>
          </cell>
        </row>
        <row r="59">
          <cell r="D59">
            <v>15.115855</v>
          </cell>
          <cell r="AY59">
            <v>6309.2826285390811</v>
          </cell>
        </row>
        <row r="60">
          <cell r="D60">
            <v>15.351806</v>
          </cell>
          <cell r="AY60">
            <v>6602.5908869628065</v>
          </cell>
        </row>
        <row r="61">
          <cell r="D61">
            <v>15.328583999999999</v>
          </cell>
          <cell r="AY61">
            <v>6758.2958556004432</v>
          </cell>
        </row>
        <row r="62">
          <cell r="D62">
            <v>15.421730999999999</v>
          </cell>
          <cell r="AY62">
            <v>6914.00082423808</v>
          </cell>
        </row>
        <row r="63">
          <cell r="D63">
            <v>15.617346999999999</v>
          </cell>
          <cell r="AY63">
            <v>7069.7057928757167</v>
          </cell>
        </row>
        <row r="64">
          <cell r="D64">
            <v>15.861879</v>
          </cell>
          <cell r="AY64">
            <v>7225.4107615133535</v>
          </cell>
        </row>
        <row r="65">
          <cell r="D65">
            <v>16.240516</v>
          </cell>
          <cell r="AY65">
            <v>7381.1157301509902</v>
          </cell>
        </row>
        <row r="66">
          <cell r="D66">
            <v>16.480364999999999</v>
          </cell>
          <cell r="AY66">
            <v>7536.8206987886269</v>
          </cell>
        </row>
        <row r="67">
          <cell r="D67">
            <v>16.893757999999998</v>
          </cell>
          <cell r="AY67">
            <v>7692.5256674262637</v>
          </cell>
        </row>
        <row r="68">
          <cell r="D68">
            <v>17.172813000000001</v>
          </cell>
          <cell r="AY68">
            <v>7848.2306360639004</v>
          </cell>
        </row>
        <row r="69">
          <cell r="D69">
            <v>17.343616999999998</v>
          </cell>
          <cell r="AY69">
            <v>8003.9356047015372</v>
          </cell>
        </row>
        <row r="70">
          <cell r="D70">
            <v>17.460523999999999</v>
          </cell>
          <cell r="AY70">
            <v>8159.6405733391766</v>
          </cell>
        </row>
        <row r="71">
          <cell r="D71">
            <v>17.559712179418611</v>
          </cell>
          <cell r="AY71">
            <v>8161.8833951272536</v>
          </cell>
        </row>
        <row r="72">
          <cell r="D72">
            <v>17.737426865979128</v>
          </cell>
          <cell r="AY72">
            <v>8164.1262169153306</v>
          </cell>
        </row>
        <row r="73">
          <cell r="D73">
            <v>17.965237877477971</v>
          </cell>
          <cell r="AY73">
            <v>8166.3690387034076</v>
          </cell>
        </row>
        <row r="74">
          <cell r="D74">
            <v>18.250590702421803</v>
          </cell>
          <cell r="AY74">
            <v>8168.6118604914845</v>
          </cell>
        </row>
        <row r="75">
          <cell r="D75">
            <v>18.560482888754954</v>
          </cell>
          <cell r="AY75">
            <v>8170.8546822795615</v>
          </cell>
        </row>
        <row r="76">
          <cell r="D76">
            <v>18.884502927618509</v>
          </cell>
          <cell r="AY76">
            <v>8173.0975040676385</v>
          </cell>
        </row>
        <row r="77">
          <cell r="D77">
            <v>19.188415691441936</v>
          </cell>
          <cell r="AY77">
            <v>8175.3403258557155</v>
          </cell>
        </row>
        <row r="78">
          <cell r="D78">
            <v>19.505651626606149</v>
          </cell>
          <cell r="AY78">
            <v>8177.5831476437925</v>
          </cell>
        </row>
        <row r="79">
          <cell r="D79">
            <v>19.817460018698437</v>
          </cell>
          <cell r="AY79">
            <v>8179.8259694318695</v>
          </cell>
        </row>
        <row r="80">
          <cell r="D80">
            <v>20.108143000000002</v>
          </cell>
          <cell r="AY80">
            <v>8182.0687912199428</v>
          </cell>
        </row>
        <row r="81">
          <cell r="D81">
            <v>20.342943585701903</v>
          </cell>
          <cell r="AY81">
            <v>7825.5729120979486</v>
          </cell>
        </row>
        <row r="82">
          <cell r="D82">
            <v>20.58744168752704</v>
          </cell>
          <cell r="AY82">
            <v>7469.0770329759544</v>
          </cell>
        </row>
        <row r="83">
          <cell r="D83">
            <v>20.831605307683599</v>
          </cell>
          <cell r="AY83">
            <v>7112.5811538539601</v>
          </cell>
        </row>
        <row r="84">
          <cell r="D84">
            <v>21.0771998841802</v>
          </cell>
          <cell r="AY84">
            <v>6756.0852747319659</v>
          </cell>
        </row>
        <row r="85">
          <cell r="D85">
            <v>21.320091975276121</v>
          </cell>
          <cell r="AY85">
            <v>6399.5893956099717</v>
          </cell>
        </row>
        <row r="86">
          <cell r="D86">
            <v>21.534421018818612</v>
          </cell>
          <cell r="AY86">
            <v>6043.0935164879775</v>
          </cell>
        </row>
        <row r="87">
          <cell r="D87">
            <v>21.760591726662483</v>
          </cell>
          <cell r="AY87">
            <v>5686.5976373659832</v>
          </cell>
        </row>
        <row r="88">
          <cell r="D88">
            <v>21.989073288423764</v>
          </cell>
          <cell r="AY88">
            <v>5330.101758243989</v>
          </cell>
        </row>
        <row r="89">
          <cell r="D89">
            <v>22.220165866354886</v>
          </cell>
          <cell r="AY89">
            <v>4973.6058791219948</v>
          </cell>
        </row>
        <row r="90">
          <cell r="D90">
            <v>22.457122387975222</v>
          </cell>
          <cell r="AY90">
            <v>4617.1099999999988</v>
          </cell>
        </row>
      </sheetData>
      <sheetData sheetId="21">
        <row r="54">
          <cell r="D54">
            <v>397.75402800000001</v>
          </cell>
          <cell r="AY54">
            <v>2870.2440565843135</v>
          </cell>
        </row>
        <row r="55">
          <cell r="D55">
            <v>351.87344400000001</v>
          </cell>
          <cell r="AY55">
            <v>3119.4486427833008</v>
          </cell>
        </row>
        <row r="56">
          <cell r="D56">
            <v>357.977509</v>
          </cell>
          <cell r="AY56">
            <v>3368.6532289822881</v>
          </cell>
        </row>
        <row r="57">
          <cell r="D57">
            <v>370.50103799999999</v>
          </cell>
          <cell r="AY57">
            <v>3617.8578151812753</v>
          </cell>
        </row>
        <row r="58">
          <cell r="D58">
            <v>371.32714800000002</v>
          </cell>
          <cell r="AY58">
            <v>3867.0624013802626</v>
          </cell>
        </row>
        <row r="59">
          <cell r="D59">
            <v>380.48007200000001</v>
          </cell>
          <cell r="AY59">
            <v>4116.2669875792499</v>
          </cell>
        </row>
        <row r="60">
          <cell r="D60">
            <v>387.326752</v>
          </cell>
          <cell r="AY60">
            <v>4365.471573778239</v>
          </cell>
        </row>
        <row r="61">
          <cell r="D61">
            <v>393.75070199999999</v>
          </cell>
          <cell r="AY61">
            <v>4355.5238231594922</v>
          </cell>
        </row>
        <row r="62">
          <cell r="D62">
            <v>410.01709</v>
          </cell>
          <cell r="AY62">
            <v>4345.5760725407454</v>
          </cell>
        </row>
        <row r="63">
          <cell r="D63">
            <v>440.42581200000001</v>
          </cell>
          <cell r="AY63">
            <v>4335.6283219219986</v>
          </cell>
        </row>
        <row r="64">
          <cell r="D64">
            <v>461.77398699999998</v>
          </cell>
          <cell r="AY64">
            <v>4325.6805713032518</v>
          </cell>
        </row>
        <row r="65">
          <cell r="D65">
            <v>502.49551400000001</v>
          </cell>
          <cell r="AY65">
            <v>4315.732820684505</v>
          </cell>
        </row>
        <row r="66">
          <cell r="D66">
            <v>529.51873799999998</v>
          </cell>
          <cell r="AY66">
            <v>4305.7850700657582</v>
          </cell>
        </row>
        <row r="67">
          <cell r="D67">
            <v>562.923767</v>
          </cell>
          <cell r="AY67">
            <v>4295.8373194470114</v>
          </cell>
        </row>
        <row r="68">
          <cell r="D68">
            <v>590.67144800000005</v>
          </cell>
          <cell r="AY68">
            <v>4285.8895688282646</v>
          </cell>
        </row>
        <row r="69">
          <cell r="D69">
            <v>611.780396</v>
          </cell>
          <cell r="AY69">
            <v>4275.9418182095178</v>
          </cell>
        </row>
        <row r="70">
          <cell r="D70">
            <v>627.15093999999999</v>
          </cell>
          <cell r="AY70">
            <v>4265.9940675907756</v>
          </cell>
        </row>
        <row r="71">
          <cell r="D71">
            <v>633.88367198540254</v>
          </cell>
          <cell r="AY71">
            <v>4248.53749252947</v>
          </cell>
        </row>
        <row r="72">
          <cell r="D72">
            <v>643.46982949113135</v>
          </cell>
          <cell r="AY72">
            <v>4231.0809174681644</v>
          </cell>
        </row>
        <row r="73">
          <cell r="D73">
            <v>654.91463956757229</v>
          </cell>
          <cell r="AY73">
            <v>4213.6243424068589</v>
          </cell>
        </row>
        <row r="74">
          <cell r="D74">
            <v>668.51670760698607</v>
          </cell>
          <cell r="AY74">
            <v>4196.1677673455533</v>
          </cell>
        </row>
        <row r="75">
          <cell r="D75">
            <v>683.09068621831705</v>
          </cell>
          <cell r="AY75">
            <v>4178.7111922842478</v>
          </cell>
        </row>
        <row r="76">
          <cell r="D76">
            <v>698.2632767152935</v>
          </cell>
          <cell r="AY76">
            <v>4161.2546172229422</v>
          </cell>
        </row>
        <row r="77">
          <cell r="D77">
            <v>712.76891717396109</v>
          </cell>
          <cell r="AY77">
            <v>4143.7980421616367</v>
          </cell>
        </row>
        <row r="78">
          <cell r="D78">
            <v>727.84373325963281</v>
          </cell>
          <cell r="AY78">
            <v>4126.3414671003311</v>
          </cell>
        </row>
        <row r="79">
          <cell r="D79">
            <v>742.79057712201143</v>
          </cell>
          <cell r="AY79">
            <v>4108.8848920390255</v>
          </cell>
        </row>
        <row r="80">
          <cell r="D80">
            <v>757.01470900000004</v>
          </cell>
          <cell r="AY80">
            <v>4091.4283169777209</v>
          </cell>
        </row>
        <row r="81">
          <cell r="D81">
            <v>764.44056982567713</v>
          </cell>
          <cell r="AY81">
            <v>3751.542135279949</v>
          </cell>
        </row>
        <row r="82">
          <cell r="D82">
            <v>772.21151809452886</v>
          </cell>
          <cell r="AY82">
            <v>3411.6559535821771</v>
          </cell>
        </row>
        <row r="83">
          <cell r="D83">
            <v>779.95023830730497</v>
          </cell>
          <cell r="AY83">
            <v>3071.7697718844051</v>
          </cell>
        </row>
        <row r="84">
          <cell r="D84">
            <v>787.72306444295782</v>
          </cell>
          <cell r="AY84">
            <v>2731.8835901866332</v>
          </cell>
        </row>
        <row r="85">
          <cell r="D85">
            <v>795.3757857442348</v>
          </cell>
          <cell r="AY85">
            <v>2391.9974084888613</v>
          </cell>
        </row>
        <row r="86">
          <cell r="D86">
            <v>801.94616370819779</v>
          </cell>
          <cell r="AY86">
            <v>2052.1112267910894</v>
          </cell>
        </row>
        <row r="87">
          <cell r="D87">
            <v>808.94211384811376</v>
          </cell>
          <cell r="AY87">
            <v>1712.2250450933175</v>
          </cell>
        </row>
        <row r="88">
          <cell r="D88">
            <v>816.00785218178726</v>
          </cell>
          <cell r="AY88">
            <v>1372.3388633955456</v>
          </cell>
        </row>
        <row r="89">
          <cell r="D89">
            <v>823.15427876232354</v>
          </cell>
          <cell r="AY89">
            <v>1032.4526816977736</v>
          </cell>
        </row>
        <row r="90">
          <cell r="D90">
            <v>830.50141939580021</v>
          </cell>
          <cell r="AY90">
            <v>692.56650000000059</v>
          </cell>
        </row>
      </sheetData>
      <sheetData sheetId="22">
        <row r="54">
          <cell r="D54">
            <v>0</v>
          </cell>
          <cell r="AY54">
            <v>8793.2680884773908</v>
          </cell>
        </row>
        <row r="55">
          <cell r="D55">
            <v>0</v>
          </cell>
          <cell r="AY55">
            <v>9091.5009110230585</v>
          </cell>
        </row>
        <row r="56">
          <cell r="D56">
            <v>0</v>
          </cell>
          <cell r="AY56">
            <v>9389.7337335687262</v>
          </cell>
        </row>
        <row r="57">
          <cell r="D57">
            <v>0</v>
          </cell>
          <cell r="AY57">
            <v>9687.9665561143938</v>
          </cell>
        </row>
        <row r="58">
          <cell r="D58">
            <v>0</v>
          </cell>
          <cell r="AY58">
            <v>9986.1993786600615</v>
          </cell>
        </row>
        <row r="59">
          <cell r="D59">
            <v>0</v>
          </cell>
          <cell r="AY59">
            <v>10284.432201205729</v>
          </cell>
        </row>
        <row r="60">
          <cell r="D60">
            <v>0</v>
          </cell>
          <cell r="AY60">
            <v>10582.665023751404</v>
          </cell>
        </row>
        <row r="61">
          <cell r="D61">
            <v>0</v>
          </cell>
          <cell r="AY61">
            <v>10583.205861047685</v>
          </cell>
        </row>
        <row r="62">
          <cell r="D62">
            <v>0</v>
          </cell>
          <cell r="AY62">
            <v>10583.746698343966</v>
          </cell>
        </row>
        <row r="63">
          <cell r="D63">
            <v>0</v>
          </cell>
          <cell r="AY63">
            <v>10584.287535640247</v>
          </cell>
        </row>
        <row r="64">
          <cell r="D64">
            <v>0</v>
          </cell>
          <cell r="AY64">
            <v>10584.828372936528</v>
          </cell>
        </row>
        <row r="65">
          <cell r="D65">
            <v>0</v>
          </cell>
          <cell r="AY65">
            <v>10585.36921023281</v>
          </cell>
        </row>
        <row r="66">
          <cell r="D66">
            <v>0</v>
          </cell>
          <cell r="AY66">
            <v>10585.910047529091</v>
          </cell>
        </row>
        <row r="67">
          <cell r="D67">
            <v>0</v>
          </cell>
          <cell r="AY67">
            <v>10586.450884825372</v>
          </cell>
        </row>
        <row r="68">
          <cell r="D68">
            <v>0</v>
          </cell>
          <cell r="AY68">
            <v>10586.991722121653</v>
          </cell>
        </row>
        <row r="69">
          <cell r="D69">
            <v>0</v>
          </cell>
          <cell r="AY69">
            <v>10587.532559417934</v>
          </cell>
        </row>
        <row r="70">
          <cell r="D70">
            <v>0</v>
          </cell>
          <cell r="AY70">
            <v>10588.07339671421</v>
          </cell>
        </row>
        <row r="71">
          <cell r="D71">
            <v>0</v>
          </cell>
          <cell r="AY71">
            <v>10570.88299276718</v>
          </cell>
        </row>
        <row r="72">
          <cell r="D72">
            <v>0</v>
          </cell>
          <cell r="AY72">
            <v>10553.692588820148</v>
          </cell>
        </row>
        <row r="73">
          <cell r="D73">
            <v>0</v>
          </cell>
          <cell r="AY73">
            <v>10536.502184873116</v>
          </cell>
        </row>
        <row r="74">
          <cell r="D74">
            <v>0</v>
          </cell>
          <cell r="AY74">
            <v>10519.311780926084</v>
          </cell>
        </row>
        <row r="75">
          <cell r="D75">
            <v>0</v>
          </cell>
          <cell r="AY75">
            <v>10502.121376979052</v>
          </cell>
        </row>
        <row r="76">
          <cell r="D76">
            <v>0</v>
          </cell>
          <cell r="AY76">
            <v>10484.93097303202</v>
          </cell>
        </row>
        <row r="77">
          <cell r="D77">
            <v>0</v>
          </cell>
          <cell r="AY77">
            <v>10467.740569084988</v>
          </cell>
        </row>
        <row r="78">
          <cell r="D78">
            <v>0</v>
          </cell>
          <cell r="AY78">
            <v>10450.550165137956</v>
          </cell>
        </row>
        <row r="79">
          <cell r="D79">
            <v>0</v>
          </cell>
          <cell r="AY79">
            <v>10433.359761190924</v>
          </cell>
        </row>
        <row r="80">
          <cell r="D80">
            <v>0</v>
          </cell>
          <cell r="AY80">
            <v>10416.1693572439</v>
          </cell>
        </row>
        <row r="81">
          <cell r="D81">
            <v>0</v>
          </cell>
          <cell r="AY81">
            <v>10020.94782151951</v>
          </cell>
        </row>
        <row r="82">
          <cell r="D82">
            <v>0</v>
          </cell>
          <cell r="AY82">
            <v>9625.7262857951209</v>
          </cell>
        </row>
        <row r="83">
          <cell r="D83">
            <v>0</v>
          </cell>
          <cell r="AY83">
            <v>9230.5047500707315</v>
          </cell>
        </row>
        <row r="84">
          <cell r="D84">
            <v>0</v>
          </cell>
          <cell r="AY84">
            <v>8835.283214346342</v>
          </cell>
        </row>
        <row r="85">
          <cell r="D85">
            <v>0</v>
          </cell>
          <cell r="AY85">
            <v>8440.0616786219525</v>
          </cell>
        </row>
        <row r="86">
          <cell r="D86">
            <v>0</v>
          </cell>
          <cell r="AY86">
            <v>8044.8401428975631</v>
          </cell>
        </row>
        <row r="87">
          <cell r="D87">
            <v>0</v>
          </cell>
          <cell r="AY87">
            <v>7649.6186071731736</v>
          </cell>
        </row>
        <row r="88">
          <cell r="D88">
            <v>0</v>
          </cell>
          <cell r="AY88">
            <v>7254.3970714487841</v>
          </cell>
        </row>
        <row r="89">
          <cell r="D89">
            <v>0</v>
          </cell>
          <cell r="AY89">
            <v>6859.1755357243946</v>
          </cell>
        </row>
        <row r="90">
          <cell r="D90">
            <v>0</v>
          </cell>
          <cell r="AY90">
            <v>6463.9540000000006</v>
          </cell>
        </row>
      </sheetData>
      <sheetData sheetId="23">
        <row r="54">
          <cell r="D54">
            <v>0</v>
          </cell>
          <cell r="AY54">
            <v>3473.4216780796428</v>
          </cell>
        </row>
        <row r="55">
          <cell r="D55">
            <v>0</v>
          </cell>
          <cell r="AY55">
            <v>3604.6023290533026</v>
          </cell>
        </row>
        <row r="56">
          <cell r="D56">
            <v>0</v>
          </cell>
          <cell r="AY56">
            <v>3735.7829800269624</v>
          </cell>
        </row>
        <row r="57">
          <cell r="D57">
            <v>0.12221899999999999</v>
          </cell>
          <cell r="AY57">
            <v>3866.9636310006222</v>
          </cell>
        </row>
        <row r="58">
          <cell r="D58">
            <v>0.36178500000000002</v>
          </cell>
          <cell r="AY58">
            <v>3998.144281974282</v>
          </cell>
        </row>
        <row r="59">
          <cell r="D59">
            <v>0.53832400000000002</v>
          </cell>
          <cell r="AY59">
            <v>4129.3249329479413</v>
          </cell>
        </row>
        <row r="60">
          <cell r="D60">
            <v>0.72076200000000001</v>
          </cell>
          <cell r="AY60">
            <v>4260.5055839216011</v>
          </cell>
        </row>
        <row r="61">
          <cell r="D61">
            <v>1.5914079999999999</v>
          </cell>
          <cell r="AY61">
            <v>4529.7250600363586</v>
          </cell>
        </row>
        <row r="62">
          <cell r="D62">
            <v>4.4434060000000004</v>
          </cell>
          <cell r="AY62">
            <v>4798.9445361511162</v>
          </cell>
        </row>
        <row r="63">
          <cell r="D63">
            <v>7.6664260000000004</v>
          </cell>
          <cell r="AY63">
            <v>5068.1640122658737</v>
          </cell>
        </row>
        <row r="64">
          <cell r="D64">
            <v>10.405767000000001</v>
          </cell>
          <cell r="AY64">
            <v>5337.3834883806312</v>
          </cell>
        </row>
        <row r="65">
          <cell r="D65">
            <v>14.487234000000001</v>
          </cell>
          <cell r="AY65">
            <v>5606.6029644953887</v>
          </cell>
        </row>
        <row r="66">
          <cell r="D66">
            <v>17.796897999999999</v>
          </cell>
          <cell r="AY66">
            <v>5875.8224406101463</v>
          </cell>
        </row>
        <row r="67">
          <cell r="D67">
            <v>20.779551999999999</v>
          </cell>
          <cell r="AY67">
            <v>6145.0419167249038</v>
          </cell>
        </row>
        <row r="68">
          <cell r="D68">
            <v>23.036894</v>
          </cell>
          <cell r="AY68">
            <v>6414.2613928396613</v>
          </cell>
        </row>
        <row r="69">
          <cell r="D69">
            <v>24.722449999999998</v>
          </cell>
          <cell r="AY69">
            <v>6683.4808689544188</v>
          </cell>
        </row>
        <row r="70">
          <cell r="D70">
            <v>25.963647999999999</v>
          </cell>
          <cell r="AY70">
            <v>6952.7003450691791</v>
          </cell>
        </row>
        <row r="71">
          <cell r="D71">
            <v>26.516981624157715</v>
          </cell>
          <cell r="AY71">
            <v>6929.9368149390157</v>
          </cell>
        </row>
        <row r="72">
          <cell r="D72">
            <v>27.191294565922096</v>
          </cell>
          <cell r="AY72">
            <v>6907.1732848088523</v>
          </cell>
        </row>
        <row r="73">
          <cell r="D73">
            <v>27.947689735569472</v>
          </cell>
          <cell r="AY73">
            <v>6884.4097546786888</v>
          </cell>
        </row>
        <row r="74">
          <cell r="D74">
            <v>28.801229843577708</v>
          </cell>
          <cell r="AY74">
            <v>6861.6462245485254</v>
          </cell>
        </row>
        <row r="75">
          <cell r="D75">
            <v>29.702845898528189</v>
          </cell>
          <cell r="AY75">
            <v>6838.882694418362</v>
          </cell>
        </row>
        <row r="76">
          <cell r="D76">
            <v>30.637141106945069</v>
          </cell>
          <cell r="AY76">
            <v>6816.1191642881986</v>
          </cell>
        </row>
        <row r="77">
          <cell r="D77">
            <v>31.548612479246753</v>
          </cell>
          <cell r="AY77">
            <v>6793.3556341580352</v>
          </cell>
        </row>
        <row r="78">
          <cell r="D78">
            <v>32.4914981453271</v>
          </cell>
          <cell r="AY78">
            <v>6770.5921040278718</v>
          </cell>
        </row>
        <row r="79">
          <cell r="D79">
            <v>33.434887499275071</v>
          </cell>
          <cell r="AY79">
            <v>6747.8285738977083</v>
          </cell>
        </row>
        <row r="80">
          <cell r="D80">
            <v>34.351481999999997</v>
          </cell>
          <cell r="AY80">
            <v>6725.0650437675404</v>
          </cell>
        </row>
        <row r="81">
          <cell r="D81">
            <v>34.581905215483317</v>
          </cell>
          <cell r="AY81">
            <v>6514.2695393907861</v>
          </cell>
        </row>
        <row r="82">
          <cell r="D82">
            <v>34.826480621052717</v>
          </cell>
          <cell r="AY82">
            <v>6303.4740350140319</v>
          </cell>
        </row>
        <row r="83">
          <cell r="D83">
            <v>35.068113753955366</v>
          </cell>
          <cell r="AY83">
            <v>6092.6785306372776</v>
          </cell>
        </row>
        <row r="84">
          <cell r="D84">
            <v>35.309804908481802</v>
          </cell>
          <cell r="AY84">
            <v>5881.8830262605234</v>
          </cell>
        </row>
        <row r="85">
          <cell r="D85">
            <v>35.544662009946364</v>
          </cell>
          <cell r="AY85">
            <v>5671.0875218837691</v>
          </cell>
        </row>
        <row r="86">
          <cell r="D86">
            <v>35.729875543836329</v>
          </cell>
          <cell r="AY86">
            <v>5460.2920175070149</v>
          </cell>
        </row>
        <row r="87">
          <cell r="D87">
            <v>35.932875653974321</v>
          </cell>
          <cell r="AY87">
            <v>5249.4965131302606</v>
          </cell>
        </row>
        <row r="88">
          <cell r="D88">
            <v>36.137745638569641</v>
          </cell>
          <cell r="AY88">
            <v>5038.7010087535064</v>
          </cell>
        </row>
        <row r="89">
          <cell r="D89">
            <v>36.344949954035208</v>
          </cell>
          <cell r="AY89">
            <v>4827.9055043767521</v>
          </cell>
        </row>
        <row r="90">
          <cell r="D90">
            <v>36.559751361446793</v>
          </cell>
          <cell r="AY90">
            <v>4617.1099999999988</v>
          </cell>
        </row>
      </sheetData>
      <sheetData sheetId="24">
        <row r="54">
          <cell r="D54">
            <v>30.190957999999998</v>
          </cell>
          <cell r="AY54">
            <v>8307.2374113621445</v>
          </cell>
          <cell r="BB54">
            <v>0.22750525361571261</v>
          </cell>
        </row>
        <row r="55">
          <cell r="D55">
            <v>24.476293999999999</v>
          </cell>
          <cell r="AY55">
            <v>7888.4739010652056</v>
          </cell>
          <cell r="BB55">
            <v>0.22750525361571261</v>
          </cell>
        </row>
        <row r="56">
          <cell r="D56">
            <v>27.765898</v>
          </cell>
          <cell r="AY56">
            <v>7469.7103907682667</v>
          </cell>
          <cell r="BB56">
            <v>0.22750525361571261</v>
          </cell>
        </row>
        <row r="57">
          <cell r="D57">
            <v>24.865946000000001</v>
          </cell>
          <cell r="AY57">
            <v>7050.9468804713279</v>
          </cell>
          <cell r="BB57">
            <v>0.22750525361571261</v>
          </cell>
        </row>
        <row r="58">
          <cell r="D58">
            <v>27.336535000000001</v>
          </cell>
          <cell r="AY58">
            <v>6632.183370174389</v>
          </cell>
          <cell r="BB58">
            <v>0.22750525361571261</v>
          </cell>
        </row>
        <row r="59">
          <cell r="D59">
            <v>21.673484999999999</v>
          </cell>
          <cell r="AY59">
            <v>6213.4198598774501</v>
          </cell>
          <cell r="BB59">
            <v>0.22750525361571261</v>
          </cell>
        </row>
        <row r="60">
          <cell r="D60">
            <v>21.395209999999999</v>
          </cell>
          <cell r="AY60">
            <v>5794.6563495805085</v>
          </cell>
          <cell r="BB60">
            <v>0.22750525361571261</v>
          </cell>
        </row>
        <row r="61">
          <cell r="D61">
            <v>21.470507000000001</v>
          </cell>
          <cell r="AY61">
            <v>5998.7161429642993</v>
          </cell>
          <cell r="BB61">
            <v>0.22750525361571261</v>
          </cell>
        </row>
        <row r="62">
          <cell r="D62">
            <v>23.116796000000001</v>
          </cell>
          <cell r="AY62">
            <v>6202.77593634809</v>
          </cell>
          <cell r="BB62">
            <v>0.22750525361571261</v>
          </cell>
        </row>
        <row r="63">
          <cell r="D63">
            <v>25.691420000000001</v>
          </cell>
          <cell r="AY63">
            <v>6406.8357297318807</v>
          </cell>
          <cell r="BB63">
            <v>0.22750525361571261</v>
          </cell>
        </row>
        <row r="64">
          <cell r="D64">
            <v>28.860621999999999</v>
          </cell>
          <cell r="AY64">
            <v>6610.8955231156715</v>
          </cell>
          <cell r="BB64">
            <v>0.22750525361571261</v>
          </cell>
        </row>
        <row r="65">
          <cell r="D65">
            <v>41.985084999999998</v>
          </cell>
          <cell r="AY65">
            <v>6814.9553164994622</v>
          </cell>
          <cell r="BB65">
            <v>0.22750525361571261</v>
          </cell>
        </row>
        <row r="66">
          <cell r="D66">
            <v>43.613731000000008</v>
          </cell>
          <cell r="AY66">
            <v>7019.015109883253</v>
          </cell>
          <cell r="BB66">
            <v>0.22750525361571261</v>
          </cell>
        </row>
        <row r="67">
          <cell r="D67">
            <v>45.323017</v>
          </cell>
          <cell r="AY67">
            <v>7223.0749032670437</v>
          </cell>
          <cell r="BB67">
            <v>0.22750525361571261</v>
          </cell>
        </row>
        <row r="68">
          <cell r="D68">
            <v>46.122875000000001</v>
          </cell>
          <cell r="AY68">
            <v>7427.1346966508345</v>
          </cell>
          <cell r="BB68">
            <v>0.22750525361571261</v>
          </cell>
        </row>
        <row r="69">
          <cell r="D69">
            <v>46.085979000000009</v>
          </cell>
          <cell r="AY69">
            <v>7631.1944900346252</v>
          </cell>
          <cell r="BB69">
            <v>0.22750525361571261</v>
          </cell>
        </row>
        <row r="70">
          <cell r="D70">
            <v>45.242660999999998</v>
          </cell>
          <cell r="AY70">
            <v>7835.2542834184123</v>
          </cell>
          <cell r="BB70">
            <v>0.22750525361571261</v>
          </cell>
        </row>
        <row r="71">
          <cell r="D71">
            <v>47.090682422342546</v>
          </cell>
          <cell r="AY71">
            <v>7797.9967159045882</v>
          </cell>
          <cell r="BB71">
            <v>0.22750525361571261</v>
          </cell>
        </row>
        <row r="72">
          <cell r="D72">
            <v>49.158685611043452</v>
          </cell>
          <cell r="AY72">
            <v>7760.7391483907641</v>
          </cell>
          <cell r="BB72">
            <v>0.22750525361571261</v>
          </cell>
        </row>
        <row r="73">
          <cell r="D73">
            <v>51.386248027735107</v>
          </cell>
          <cell r="AY73">
            <v>7723.4815808769399</v>
          </cell>
          <cell r="BB73">
            <v>0.22750525361571261</v>
          </cell>
        </row>
        <row r="74">
          <cell r="D74">
            <v>53.808309100640798</v>
          </cell>
          <cell r="AY74">
            <v>7686.2240133631158</v>
          </cell>
          <cell r="BB74">
            <v>0.22750525361571261</v>
          </cell>
        </row>
        <row r="75">
          <cell r="D75">
            <v>56.339375906383772</v>
          </cell>
          <cell r="AY75">
            <v>7648.9664458492916</v>
          </cell>
          <cell r="BB75">
            <v>0.22750525361571261</v>
          </cell>
        </row>
        <row r="76">
          <cell r="D76">
            <v>58.95280410976342</v>
          </cell>
          <cell r="AY76">
            <v>7611.7088783354675</v>
          </cell>
          <cell r="BB76">
            <v>0.22750525361571261</v>
          </cell>
        </row>
        <row r="77">
          <cell r="D77">
            <v>61.541869486988766</v>
          </cell>
          <cell r="AY77">
            <v>7574.4513108216433</v>
          </cell>
          <cell r="BB77">
            <v>0.22750525361571261</v>
          </cell>
        </row>
        <row r="78">
          <cell r="D78">
            <v>64.210943443045664</v>
          </cell>
          <cell r="AY78">
            <v>7537.1937433078192</v>
          </cell>
          <cell r="BB78">
            <v>0.22750525361571261</v>
          </cell>
        </row>
        <row r="79">
          <cell r="D79">
            <v>66.899567872515959</v>
          </cell>
          <cell r="AY79">
            <v>7499.9361757939951</v>
          </cell>
          <cell r="BB79">
            <v>0.22750525361571261</v>
          </cell>
        </row>
        <row r="80">
          <cell r="D80">
            <v>69.551558999999997</v>
          </cell>
          <cell r="AY80">
            <v>7462.6786082801718</v>
          </cell>
          <cell r="BB80">
            <v>0.22750525361571261</v>
          </cell>
        </row>
        <row r="81">
          <cell r="D81">
            <v>71.707197766549044</v>
          </cell>
          <cell r="AY81">
            <v>7224.2928474521541</v>
          </cell>
          <cell r="BB81">
            <v>0.22750525361571261</v>
          </cell>
        </row>
        <row r="82">
          <cell r="D82">
            <v>73.915382340234999</v>
          </cell>
          <cell r="AY82">
            <v>6985.9070866241364</v>
          </cell>
          <cell r="BB82">
            <v>0.22750525361571261</v>
          </cell>
        </row>
        <row r="83">
          <cell r="D83">
            <v>76.141070373505798</v>
          </cell>
          <cell r="AY83">
            <v>6747.5213257961186</v>
          </cell>
          <cell r="BB83">
            <v>0.22750525361571261</v>
          </cell>
        </row>
        <row r="84">
          <cell r="D84">
            <v>78.39049161882015</v>
          </cell>
          <cell r="AY84">
            <v>6509.1355649681009</v>
          </cell>
          <cell r="BB84">
            <v>0.22750525361571261</v>
          </cell>
        </row>
        <row r="85">
          <cell r="D85">
            <v>80.648017007655142</v>
          </cell>
          <cell r="AY85">
            <v>6270.7498041400831</v>
          </cell>
          <cell r="BB85">
            <v>0.22750525361571261</v>
          </cell>
        </row>
        <row r="86">
          <cell r="D86">
            <v>82.813422787668003</v>
          </cell>
          <cell r="AY86">
            <v>6032.3640433120654</v>
          </cell>
          <cell r="BB86">
            <v>0.22750525361571261</v>
          </cell>
        </row>
        <row r="87">
          <cell r="D87">
            <v>85.039015355582123</v>
          </cell>
          <cell r="AY87">
            <v>5793.9782824840477</v>
          </cell>
          <cell r="BB87">
            <v>0.22750525361571261</v>
          </cell>
        </row>
        <row r="88">
          <cell r="D88">
            <v>87.288954971754137</v>
          </cell>
          <cell r="AY88">
            <v>5555.5925216560299</v>
          </cell>
          <cell r="BB88">
            <v>0.22750525361571261</v>
          </cell>
        </row>
        <row r="89">
          <cell r="D89">
            <v>89.564660187016855</v>
          </cell>
          <cell r="AY89">
            <v>5317.2067608280122</v>
          </cell>
          <cell r="BB89">
            <v>0.22750525361571261</v>
          </cell>
        </row>
        <row r="90">
          <cell r="D90">
            <v>91.879699096458111</v>
          </cell>
          <cell r="AY90">
            <v>5078.820999999999</v>
          </cell>
          <cell r="BB90">
            <v>0.22750525361571261</v>
          </cell>
        </row>
      </sheetData>
      <sheetData sheetId="25">
        <row r="54">
          <cell r="D54">
            <v>41.226039999999998</v>
          </cell>
          <cell r="AY54">
            <v>15064.108884560923</v>
          </cell>
          <cell r="BB54">
            <v>0.61717767815506441</v>
          </cell>
        </row>
        <row r="55">
          <cell r="D55">
            <v>36.173164</v>
          </cell>
          <cell r="AY55">
            <v>15336.349563292477</v>
          </cell>
          <cell r="BB55">
            <v>0.61717767815506441</v>
          </cell>
        </row>
        <row r="56">
          <cell r="D56">
            <v>34.903647999999997</v>
          </cell>
          <cell r="AY56">
            <v>15608.590242024031</v>
          </cell>
          <cell r="BB56">
            <v>0.61717767815506441</v>
          </cell>
        </row>
        <row r="57">
          <cell r="D57">
            <v>40.560443999999997</v>
          </cell>
          <cell r="AY57">
            <v>15880.830920755585</v>
          </cell>
          <cell r="BB57">
            <v>0.61717767815506441</v>
          </cell>
        </row>
        <row r="58">
          <cell r="D58">
            <v>40.737076000000002</v>
          </cell>
          <cell r="AY58">
            <v>16153.071599487139</v>
          </cell>
          <cell r="BB58">
            <v>0.61717767815506441</v>
          </cell>
        </row>
        <row r="59">
          <cell r="D59">
            <v>42.615383000000001</v>
          </cell>
          <cell r="AY59">
            <v>16425.312278218691</v>
          </cell>
          <cell r="BB59">
            <v>0.61717767815506441</v>
          </cell>
        </row>
        <row r="60">
          <cell r="D60">
            <v>40.982903</v>
          </cell>
          <cell r="AY60">
            <v>16697.552956950247</v>
          </cell>
          <cell r="BB60">
            <v>0.61717767815506441</v>
          </cell>
        </row>
        <row r="61">
          <cell r="D61">
            <v>38.699966000000003</v>
          </cell>
          <cell r="AY61">
            <v>16306.274454033708</v>
          </cell>
          <cell r="BB61">
            <v>0.61717767815506441</v>
          </cell>
        </row>
        <row r="62">
          <cell r="D62">
            <v>41.74004</v>
          </cell>
          <cell r="AY62">
            <v>15914.995951117169</v>
          </cell>
          <cell r="BB62">
            <v>0.61717767815506441</v>
          </cell>
        </row>
        <row r="63">
          <cell r="D63">
            <v>44.126399999999997</v>
          </cell>
          <cell r="AY63">
            <v>15523.71744820063</v>
          </cell>
          <cell r="BB63">
            <v>0.61717767815506441</v>
          </cell>
        </row>
        <row r="64">
          <cell r="D64">
            <v>47.266941000000003</v>
          </cell>
          <cell r="AY64">
            <v>15132.438945284091</v>
          </cell>
          <cell r="BB64">
            <v>0.61717767815506441</v>
          </cell>
        </row>
        <row r="65">
          <cell r="D65">
            <v>54.797066000000001</v>
          </cell>
          <cell r="AY65">
            <v>14741.160442367553</v>
          </cell>
          <cell r="BB65">
            <v>0.61717767815506441</v>
          </cell>
        </row>
        <row r="66">
          <cell r="D66">
            <v>61.95879</v>
          </cell>
          <cell r="AY66">
            <v>14349.881939451014</v>
          </cell>
          <cell r="BB66">
            <v>0.61717767815506441</v>
          </cell>
        </row>
        <row r="67">
          <cell r="D67">
            <v>72.775008999999997</v>
          </cell>
          <cell r="AY67">
            <v>13958.603436534475</v>
          </cell>
          <cell r="BB67">
            <v>0.61717767815506441</v>
          </cell>
        </row>
        <row r="68">
          <cell r="D68">
            <v>82.450073000000003</v>
          </cell>
          <cell r="AY68">
            <v>13567.324933617936</v>
          </cell>
          <cell r="BB68">
            <v>0.61717767815506441</v>
          </cell>
        </row>
        <row r="69">
          <cell r="D69">
            <v>89.037864999999996</v>
          </cell>
          <cell r="AY69">
            <v>13176.046430701397</v>
          </cell>
          <cell r="BB69">
            <v>0.61717767815506441</v>
          </cell>
        </row>
        <row r="70">
          <cell r="D70">
            <v>91.651756000000006</v>
          </cell>
          <cell r="AY70">
            <v>12784.767927784849</v>
          </cell>
          <cell r="BB70">
            <v>0.61717767815506441</v>
          </cell>
        </row>
        <row r="71">
          <cell r="D71">
            <v>93.084821164794604</v>
          </cell>
          <cell r="AY71">
            <v>12716.199004934628</v>
          </cell>
          <cell r="BB71">
            <v>0.61717767815506441</v>
          </cell>
        </row>
        <row r="72">
          <cell r="D72">
            <v>94.939545960353499</v>
          </cell>
          <cell r="AY72">
            <v>12647.630082084406</v>
          </cell>
          <cell r="BB72">
            <v>0.61717767815506441</v>
          </cell>
        </row>
        <row r="73">
          <cell r="D73">
            <v>97.074293209863811</v>
          </cell>
          <cell r="AY73">
            <v>12579.061159234185</v>
          </cell>
          <cell r="BB73">
            <v>0.61717767815506441</v>
          </cell>
        </row>
        <row r="74">
          <cell r="D74">
            <v>99.537118271331934</v>
          </cell>
          <cell r="AY74">
            <v>12510.492236383963</v>
          </cell>
          <cell r="BB74">
            <v>0.61717767815506441</v>
          </cell>
        </row>
        <row r="75">
          <cell r="D75">
            <v>102.15480057461066</v>
          </cell>
          <cell r="AY75">
            <v>12441.923313533742</v>
          </cell>
          <cell r="BB75">
            <v>0.61717767815506441</v>
          </cell>
        </row>
        <row r="76">
          <cell r="D76">
            <v>104.87288040139256</v>
          </cell>
          <cell r="AY76">
            <v>12373.35439068352</v>
          </cell>
          <cell r="BB76">
            <v>0.61717767815506441</v>
          </cell>
        </row>
        <row r="77">
          <cell r="D77">
            <v>107.50132269519041</v>
          </cell>
          <cell r="AY77">
            <v>12304.785467833299</v>
          </cell>
          <cell r="BB77">
            <v>0.61717767815506441</v>
          </cell>
        </row>
        <row r="78">
          <cell r="D78">
            <v>110.22578510763445</v>
          </cell>
          <cell r="AY78">
            <v>12236.216544983077</v>
          </cell>
          <cell r="BB78">
            <v>0.61717767815506441</v>
          </cell>
        </row>
        <row r="79">
          <cell r="D79">
            <v>112.94103495401059</v>
          </cell>
          <cell r="AY79">
            <v>12167.647622132856</v>
          </cell>
          <cell r="BB79">
            <v>0.61717767815506441</v>
          </cell>
        </row>
        <row r="80">
          <cell r="D80">
            <v>115.555779</v>
          </cell>
          <cell r="AY80">
            <v>12099.078699282638</v>
          </cell>
          <cell r="BB80">
            <v>0.61717767815506441</v>
          </cell>
        </row>
        <row r="81">
          <cell r="D81">
            <v>116.61154900130798</v>
          </cell>
          <cell r="AY81">
            <v>11535.566229354374</v>
          </cell>
          <cell r="BB81">
            <v>0.61717767815506441</v>
          </cell>
        </row>
        <row r="82">
          <cell r="D82">
            <v>117.71889551955111</v>
          </cell>
          <cell r="AY82">
            <v>10972.05375942611</v>
          </cell>
          <cell r="BB82">
            <v>0.61717767815506441</v>
          </cell>
        </row>
        <row r="83">
          <cell r="D83">
            <v>118.82024244649</v>
          </cell>
          <cell r="AY83">
            <v>10408.541289497845</v>
          </cell>
          <cell r="BB83">
            <v>0.61717767815506441</v>
          </cell>
        </row>
        <row r="84">
          <cell r="D84">
            <v>119.92570830545998</v>
          </cell>
          <cell r="AY84">
            <v>9845.0288195695812</v>
          </cell>
          <cell r="BB84">
            <v>0.61717767815506441</v>
          </cell>
        </row>
        <row r="85">
          <cell r="D85">
            <v>121.01183043523885</v>
          </cell>
          <cell r="AY85">
            <v>9281.516349641317</v>
          </cell>
          <cell r="BB85">
            <v>0.61717767815506441</v>
          </cell>
        </row>
        <row r="86">
          <cell r="D86">
            <v>121.93235001367685</v>
          </cell>
          <cell r="AY86">
            <v>8718.0038797130528</v>
          </cell>
          <cell r="BB86">
            <v>0.61717767815506441</v>
          </cell>
        </row>
        <row r="87">
          <cell r="D87">
            <v>122.9167188335672</v>
          </cell>
          <cell r="AY87">
            <v>8154.4914097847886</v>
          </cell>
          <cell r="BB87">
            <v>0.61717767815506441</v>
          </cell>
        </row>
        <row r="88">
          <cell r="D88">
            <v>123.91079399482624</v>
          </cell>
          <cell r="AY88">
            <v>7590.9789398565244</v>
          </cell>
          <cell r="BB88">
            <v>0.61717767815506441</v>
          </cell>
        </row>
        <row r="89">
          <cell r="D89">
            <v>124.9162173405453</v>
          </cell>
          <cell r="AY89">
            <v>7027.4664699282603</v>
          </cell>
          <cell r="BB89">
            <v>0.61717767815506441</v>
          </cell>
        </row>
        <row r="90">
          <cell r="D90">
            <v>125.95117632206217</v>
          </cell>
          <cell r="AY90">
            <v>6463.9540000000006</v>
          </cell>
          <cell r="BB90">
            <v>0.61717767815506441</v>
          </cell>
        </row>
      </sheetData>
      <sheetData sheetId="26">
        <row r="54">
          <cell r="D54">
            <v>0</v>
          </cell>
          <cell r="AY54">
            <v>9991.6473260830808</v>
          </cell>
          <cell r="BB54">
            <v>0.20768012135454994</v>
          </cell>
        </row>
        <row r="55">
          <cell r="D55">
            <v>0</v>
          </cell>
          <cell r="AY55">
            <v>9483.4686817960173</v>
          </cell>
          <cell r="BB55">
            <v>0.22750525361571261</v>
          </cell>
        </row>
        <row r="56">
          <cell r="D56">
            <v>0</v>
          </cell>
          <cell r="AY56">
            <v>8975.2900375089539</v>
          </cell>
          <cell r="BB56">
            <v>0.22750525361571261</v>
          </cell>
        </row>
        <row r="57">
          <cell r="D57">
            <v>0</v>
          </cell>
          <cell r="AY57">
            <v>8467.1113932218905</v>
          </cell>
          <cell r="BB57">
            <v>0.22750525361571261</v>
          </cell>
        </row>
        <row r="58">
          <cell r="D58">
            <v>0</v>
          </cell>
          <cell r="AY58">
            <v>7958.932748934827</v>
          </cell>
          <cell r="BB58">
            <v>0.22750525361571261</v>
          </cell>
        </row>
        <row r="59">
          <cell r="D59">
            <v>0</v>
          </cell>
          <cell r="AY59">
            <v>7450.7541046477636</v>
          </cell>
          <cell r="BB59">
            <v>0.22750525361571261</v>
          </cell>
        </row>
        <row r="60">
          <cell r="D60">
            <v>0</v>
          </cell>
          <cell r="AY60">
            <v>6942.5754603607029</v>
          </cell>
          <cell r="BB60">
            <v>0.26543116656075982</v>
          </cell>
        </row>
        <row r="61">
          <cell r="D61">
            <v>0</v>
          </cell>
          <cell r="AY61">
            <v>7062.5818299939665</v>
          </cell>
          <cell r="BB61">
            <v>0.28712932483084197</v>
          </cell>
        </row>
        <row r="62">
          <cell r="D62">
            <v>0</v>
          </cell>
          <cell r="AY62">
            <v>7182.5881996272301</v>
          </cell>
          <cell r="BB62">
            <v>0.30806938761274927</v>
          </cell>
        </row>
        <row r="63">
          <cell r="D63">
            <v>0</v>
          </cell>
          <cell r="AY63">
            <v>7302.5945692604937</v>
          </cell>
          <cell r="BB63">
            <v>0.32827883068794939</v>
          </cell>
        </row>
        <row r="64">
          <cell r="D64">
            <v>0</v>
          </cell>
          <cell r="AY64">
            <v>7422.6009388937573</v>
          </cell>
          <cell r="BB64">
            <v>0.34778419819781914</v>
          </cell>
        </row>
        <row r="65">
          <cell r="D65">
            <v>0</v>
          </cell>
          <cell r="AY65">
            <v>7542.6073085270209</v>
          </cell>
          <cell r="BB65">
            <v>0.37121477098085776</v>
          </cell>
        </row>
        <row r="66">
          <cell r="D66">
            <v>0</v>
          </cell>
          <cell r="AY66">
            <v>7662.6136781602845</v>
          </cell>
          <cell r="BB66">
            <v>0.36040931969687307</v>
          </cell>
        </row>
        <row r="67">
          <cell r="D67">
            <v>0</v>
          </cell>
          <cell r="AY67">
            <v>7782.6200477935481</v>
          </cell>
          <cell r="BB67">
            <v>0.37121477098085776</v>
          </cell>
        </row>
        <row r="68">
          <cell r="D68">
            <v>0</v>
          </cell>
          <cell r="AY68">
            <v>7902.6264174268117</v>
          </cell>
          <cell r="BB68">
            <v>0.37577794303712175</v>
          </cell>
        </row>
        <row r="69">
          <cell r="D69">
            <v>0</v>
          </cell>
          <cell r="AY69">
            <v>8022.6327870600753</v>
          </cell>
          <cell r="BB69">
            <v>0.38329430614781457</v>
          </cell>
        </row>
        <row r="70">
          <cell r="D70">
            <v>0</v>
          </cell>
          <cell r="AY70">
            <v>8142.6391566933353</v>
          </cell>
          <cell r="BB70">
            <v>0.36040931969687307</v>
          </cell>
        </row>
        <row r="71">
          <cell r="D71">
            <v>0</v>
          </cell>
          <cell r="AY71">
            <v>8105.578504429338</v>
          </cell>
          <cell r="BB71">
            <v>0.36196662917096933</v>
          </cell>
        </row>
        <row r="72">
          <cell r="D72">
            <v>0</v>
          </cell>
          <cell r="AY72">
            <v>8068.5178521653406</v>
          </cell>
          <cell r="BB72">
            <v>0.36815019446769537</v>
          </cell>
        </row>
        <row r="73">
          <cell r="D73">
            <v>0</v>
          </cell>
          <cell r="AY73">
            <v>8031.4571999013433</v>
          </cell>
          <cell r="BB73">
            <v>0.36351935723128637</v>
          </cell>
        </row>
        <row r="74">
          <cell r="D74">
            <v>0</v>
          </cell>
          <cell r="AY74">
            <v>7994.396547637346</v>
          </cell>
          <cell r="BB74">
            <v>0.36196662917096933</v>
          </cell>
        </row>
        <row r="75">
          <cell r="D75">
            <v>0</v>
          </cell>
          <cell r="AY75">
            <v>7957.3358953733486</v>
          </cell>
          <cell r="BB75">
            <v>0.34778419819781914</v>
          </cell>
        </row>
        <row r="76">
          <cell r="D76">
            <v>0</v>
          </cell>
          <cell r="AY76">
            <v>7920.2752431093513</v>
          </cell>
          <cell r="BB76">
            <v>0.34937867431051883</v>
          </cell>
        </row>
        <row r="77">
          <cell r="D77">
            <v>0</v>
          </cell>
          <cell r="AY77">
            <v>7883.214590845354</v>
          </cell>
          <cell r="BB77">
            <v>0.34778419819781914</v>
          </cell>
        </row>
        <row r="78">
          <cell r="D78">
            <v>0</v>
          </cell>
          <cell r="AY78">
            <v>7846.1539385813567</v>
          </cell>
          <cell r="BB78">
            <v>0.35096845409802679</v>
          </cell>
        </row>
        <row r="79">
          <cell r="D79">
            <v>0</v>
          </cell>
          <cell r="AY79">
            <v>7809.0932863173593</v>
          </cell>
          <cell r="BB79">
            <v>0.35255355207234995</v>
          </cell>
        </row>
        <row r="80">
          <cell r="D80">
            <v>0</v>
          </cell>
          <cell r="AY80">
            <v>7772.0326340533602</v>
          </cell>
          <cell r="BB80">
            <v>0.35570976041707336</v>
          </cell>
        </row>
        <row r="81">
          <cell r="D81">
            <v>0</v>
          </cell>
          <cell r="AY81">
            <v>7479.6259206480245</v>
          </cell>
          <cell r="BB81">
            <v>0.35255355207234995</v>
          </cell>
        </row>
        <row r="82">
          <cell r="D82">
            <v>0</v>
          </cell>
          <cell r="AY82">
            <v>7187.2192072426888</v>
          </cell>
          <cell r="BB82">
            <v>0.34937867431051883</v>
          </cell>
        </row>
        <row r="83">
          <cell r="D83">
            <v>0</v>
          </cell>
          <cell r="AY83">
            <v>6894.812493837353</v>
          </cell>
          <cell r="BB83">
            <v>0.34618501120532852</v>
          </cell>
        </row>
        <row r="84">
          <cell r="D84">
            <v>0</v>
          </cell>
          <cell r="AY84">
            <v>6602.4057804320173</v>
          </cell>
          <cell r="BB84">
            <v>0.34297244614904898</v>
          </cell>
        </row>
        <row r="85">
          <cell r="D85">
            <v>0</v>
          </cell>
          <cell r="AY85">
            <v>6309.9990670266816</v>
          </cell>
          <cell r="BB85">
            <v>0.34135903876224949</v>
          </cell>
        </row>
        <row r="86">
          <cell r="D86">
            <v>0</v>
          </cell>
          <cell r="AY86">
            <v>6017.5923536213459</v>
          </cell>
          <cell r="BB86">
            <v>0.34297244614904898</v>
          </cell>
        </row>
        <row r="87">
          <cell r="D87">
            <v>0</v>
          </cell>
          <cell r="AY87">
            <v>5725.1856402160101</v>
          </cell>
          <cell r="BB87">
            <v>0.34458109873576093</v>
          </cell>
        </row>
        <row r="88">
          <cell r="D88">
            <v>0</v>
          </cell>
          <cell r="AY88">
            <v>5432.7789268106744</v>
          </cell>
          <cell r="BB88">
            <v>0.34618501120532863</v>
          </cell>
        </row>
        <row r="89">
          <cell r="D89">
            <v>0</v>
          </cell>
          <cell r="AY89">
            <v>5140.3722134053387</v>
          </cell>
          <cell r="BB89">
            <v>0.34778419819781914</v>
          </cell>
        </row>
        <row r="90">
          <cell r="D90">
            <v>0</v>
          </cell>
          <cell r="AY90">
            <v>4847.9654999999993</v>
          </cell>
          <cell r="BB90">
            <v>0.34937867431051894</v>
          </cell>
        </row>
      </sheetData>
      <sheetData sheetId="27">
        <row r="54">
          <cell r="D54">
            <v>0</v>
          </cell>
          <cell r="AY54">
            <v>41944.650637302148</v>
          </cell>
        </row>
        <row r="55">
          <cell r="D55">
            <v>0.65567299999999995</v>
          </cell>
          <cell r="AY55">
            <v>40887.923491871756</v>
          </cell>
        </row>
        <row r="56">
          <cell r="D56">
            <v>0.48164499999999999</v>
          </cell>
          <cell r="AY56">
            <v>39831.196346441364</v>
          </cell>
        </row>
        <row r="57">
          <cell r="D57">
            <v>2.1107209999999998</v>
          </cell>
          <cell r="AY57">
            <v>38774.469201010972</v>
          </cell>
        </row>
        <row r="58">
          <cell r="D58">
            <v>4.4261679999999997</v>
          </cell>
          <cell r="AY58">
            <v>37717.74205558058</v>
          </cell>
        </row>
        <row r="59">
          <cell r="D59">
            <v>3.8517160000000001</v>
          </cell>
          <cell r="AY59">
            <v>36661.014910150188</v>
          </cell>
        </row>
        <row r="60">
          <cell r="D60">
            <v>3.7467700000000002</v>
          </cell>
          <cell r="AY60">
            <v>35604.287764719797</v>
          </cell>
        </row>
        <row r="61">
          <cell r="D61">
            <v>3.842314</v>
          </cell>
          <cell r="AY61">
            <v>34467.0326881992</v>
          </cell>
        </row>
        <row r="62">
          <cell r="D62">
            <v>3.5766339999999999</v>
          </cell>
          <cell r="AY62">
            <v>33329.777611678604</v>
          </cell>
        </row>
        <row r="63">
          <cell r="D63">
            <v>3.3753419999999998</v>
          </cell>
          <cell r="AY63">
            <v>32192.522535158005</v>
          </cell>
        </row>
        <row r="64">
          <cell r="D64">
            <v>3.6478090000000001</v>
          </cell>
          <cell r="AY64">
            <v>31055.267458637405</v>
          </cell>
        </row>
        <row r="65">
          <cell r="D65">
            <v>3.4453990000000001</v>
          </cell>
          <cell r="AY65">
            <v>29918.012382116805</v>
          </cell>
        </row>
        <row r="66">
          <cell r="D66">
            <v>3.4614739999999999</v>
          </cell>
          <cell r="AY66">
            <v>28780.757305596206</v>
          </cell>
        </row>
        <row r="67">
          <cell r="D67">
            <v>3.6507230000000002</v>
          </cell>
          <cell r="AY67">
            <v>27643.502229075606</v>
          </cell>
        </row>
        <row r="68">
          <cell r="D68">
            <v>3.673082</v>
          </cell>
          <cell r="AY68">
            <v>26506.247152555006</v>
          </cell>
        </row>
        <row r="69">
          <cell r="D69">
            <v>3.6357010000000001</v>
          </cell>
          <cell r="AY69">
            <v>25368.992076034407</v>
          </cell>
        </row>
        <row r="70">
          <cell r="D70">
            <v>3.6285850000000002</v>
          </cell>
          <cell r="AY70">
            <v>24231.736999513814</v>
          </cell>
        </row>
        <row r="71">
          <cell r="D71">
            <v>3.6692269339881078</v>
          </cell>
          <cell r="AY71">
            <v>23582.51033539524</v>
          </cell>
        </row>
        <row r="72">
          <cell r="D72">
            <v>3.726395796123263</v>
          </cell>
          <cell r="AY72">
            <v>22933.283671276666</v>
          </cell>
        </row>
        <row r="73">
          <cell r="D73">
            <v>3.7943500526412581</v>
          </cell>
          <cell r="AY73">
            <v>22284.057007158091</v>
          </cell>
        </row>
        <row r="74">
          <cell r="D74">
            <v>3.8748339781803658</v>
          </cell>
          <cell r="AY74">
            <v>21634.830343039517</v>
          </cell>
        </row>
        <row r="75">
          <cell r="D75">
            <v>3.9609893836069525</v>
          </cell>
          <cell r="AY75">
            <v>20985.603678920943</v>
          </cell>
        </row>
        <row r="76">
          <cell r="D76">
            <v>4.0506567819628252</v>
          </cell>
          <cell r="AY76">
            <v>20336.377014802369</v>
          </cell>
        </row>
        <row r="77">
          <cell r="D77">
            <v>4.1364947454251002</v>
          </cell>
          <cell r="AY77">
            <v>19687.150350683794</v>
          </cell>
        </row>
        <row r="78">
          <cell r="D78">
            <v>4.225674104780861</v>
          </cell>
          <cell r="AY78">
            <v>19037.92368656522</v>
          </cell>
        </row>
        <row r="79">
          <cell r="D79">
            <v>4.3141486925916954</v>
          </cell>
          <cell r="AY79">
            <v>18388.697022446646</v>
          </cell>
        </row>
        <row r="80">
          <cell r="D80">
            <v>4.3984610000000002</v>
          </cell>
          <cell r="AY80">
            <v>17739.470358328072</v>
          </cell>
        </row>
        <row r="81">
          <cell r="D81">
            <v>4.4978006711705936</v>
          </cell>
          <cell r="AY81">
            <v>17350.656322495266</v>
          </cell>
        </row>
        <row r="82">
          <cell r="D82">
            <v>4.5999402331391703</v>
          </cell>
          <cell r="AY82">
            <v>16961.842286662461</v>
          </cell>
        </row>
        <row r="83">
          <cell r="D83">
            <v>4.7026730373886911</v>
          </cell>
          <cell r="AY83">
            <v>16573.028250829655</v>
          </cell>
        </row>
        <row r="84">
          <cell r="D84">
            <v>4.806389660479919</v>
          </cell>
          <cell r="AY84">
            <v>16184.214214996848</v>
          </cell>
        </row>
        <row r="85">
          <cell r="D85">
            <v>4.9101383829649965</v>
          </cell>
          <cell r="AY85">
            <v>15795.40017916404</v>
          </cell>
        </row>
        <row r="86">
          <cell r="D86">
            <v>5.0078776466887645</v>
          </cell>
          <cell r="AY86">
            <v>15406.586143331233</v>
          </cell>
        </row>
        <row r="87">
          <cell r="D87">
            <v>5.1088938352160325</v>
          </cell>
          <cell r="AY87">
            <v>15017.772107498426</v>
          </cell>
        </row>
        <row r="88">
          <cell r="D88">
            <v>5.2109995441353663</v>
          </cell>
          <cell r="AY88">
            <v>14628.958071665618</v>
          </cell>
        </row>
        <row r="89">
          <cell r="D89">
            <v>5.3142740134072026</v>
          </cell>
          <cell r="AY89">
            <v>14240.144035832811</v>
          </cell>
        </row>
        <row r="90">
          <cell r="D90">
            <v>5.4195115215036322</v>
          </cell>
          <cell r="AY90">
            <v>13851.330000000002</v>
          </cell>
        </row>
      </sheetData>
      <sheetData sheetId="28">
        <row r="54">
          <cell r="D54">
            <v>5525.3946622205185</v>
          </cell>
        </row>
        <row r="55">
          <cell r="D55">
            <v>6709.5151592079683</v>
          </cell>
        </row>
        <row r="56">
          <cell r="D56">
            <v>6634.6682659999988</v>
          </cell>
        </row>
        <row r="57">
          <cell r="D57">
            <v>6455.7663269999985</v>
          </cell>
        </row>
        <row r="58">
          <cell r="D58">
            <v>6447.2008475851962</v>
          </cell>
        </row>
        <row r="59">
          <cell r="D59">
            <v>6317.8878139999979</v>
          </cell>
        </row>
        <row r="60">
          <cell r="D60">
            <v>6294.751917999999</v>
          </cell>
        </row>
        <row r="61">
          <cell r="D61">
            <v>6220.3730451455831</v>
          </cell>
        </row>
        <row r="62">
          <cell r="D62">
            <v>6158.6499760714696</v>
          </cell>
        </row>
        <row r="63">
          <cell r="D63">
            <v>6130.3418310000006</v>
          </cell>
        </row>
        <row r="64">
          <cell r="D64">
            <v>6137.3804270000001</v>
          </cell>
        </row>
        <row r="65">
          <cell r="D65">
            <v>6161.9228921518379</v>
          </cell>
        </row>
        <row r="66">
          <cell r="D66">
            <v>6191.8084159311111</v>
          </cell>
        </row>
        <row r="67">
          <cell r="D67">
            <v>6158.6078604852009</v>
          </cell>
        </row>
        <row r="68">
          <cell r="D68">
            <v>6122.760945</v>
          </cell>
        </row>
        <row r="69">
          <cell r="D69">
            <v>6070.6595875497351</v>
          </cell>
        </row>
        <row r="70">
          <cell r="D70">
            <v>6008.5765569999976</v>
          </cell>
        </row>
        <row r="71">
          <cell r="D71">
            <v>5935.6691795890647</v>
          </cell>
        </row>
        <row r="72">
          <cell r="D72">
            <v>5884.056484573508</v>
          </cell>
        </row>
        <row r="73">
          <cell r="D73">
            <v>5849.341888779305</v>
          </cell>
        </row>
        <row r="74">
          <cell r="D74">
            <v>5842.4527198739333</v>
          </cell>
        </row>
        <row r="75">
          <cell r="D75">
            <v>5838.2019602676128</v>
          </cell>
        </row>
        <row r="76">
          <cell r="D76">
            <v>5837.9697842167152</v>
          </cell>
        </row>
        <row r="77">
          <cell r="D77">
            <v>5831.5615230178792</v>
          </cell>
        </row>
        <row r="78">
          <cell r="D78">
            <v>5821.0101553703253</v>
          </cell>
        </row>
        <row r="79">
          <cell r="D79">
            <v>5797.2501283819483</v>
          </cell>
        </row>
        <row r="80">
          <cell r="D80">
            <v>5779.6274900000008</v>
          </cell>
        </row>
        <row r="81">
          <cell r="D81">
            <v>5726.1814211101391</v>
          </cell>
        </row>
        <row r="82">
          <cell r="D82">
            <v>5675.0699569964308</v>
          </cell>
        </row>
        <row r="83">
          <cell r="D83">
            <v>5623.4412919778442</v>
          </cell>
        </row>
        <row r="84">
          <cell r="D84">
            <v>5571.792547199595</v>
          </cell>
        </row>
        <row r="85">
          <cell r="D85">
            <v>5519.0538980690199</v>
          </cell>
        </row>
        <row r="86">
          <cell r="D86">
            <v>5478.905763852149</v>
          </cell>
        </row>
        <row r="87">
          <cell r="D87">
            <v>5441.440672245365</v>
          </cell>
        </row>
        <row r="88">
          <cell r="D88">
            <v>5404.1778073967525</v>
          </cell>
        </row>
        <row r="89">
          <cell r="D89">
            <v>5367.1765325700999</v>
          </cell>
        </row>
        <row r="90">
          <cell r="D90">
            <v>5331.1926508817269</v>
          </cell>
        </row>
      </sheetData>
      <sheetData sheetId="29">
        <row r="54">
          <cell r="D54">
            <v>1.3685449998069363</v>
          </cell>
          <cell r="AY54">
            <v>17654.720849654099</v>
          </cell>
        </row>
        <row r="55">
          <cell r="D55">
            <v>1.6562019998044919</v>
          </cell>
          <cell r="AY55">
            <v>17473.723056447874</v>
          </cell>
        </row>
        <row r="56">
          <cell r="D56">
            <v>1.473211</v>
          </cell>
          <cell r="AY56">
            <v>17292.725263241649</v>
          </cell>
        </row>
        <row r="57">
          <cell r="D57">
            <v>1.406463</v>
          </cell>
          <cell r="AY57">
            <v>17111.727470035425</v>
          </cell>
        </row>
        <row r="58">
          <cell r="D58">
            <v>1.502725089173641</v>
          </cell>
          <cell r="AY58">
            <v>16930.7296768292</v>
          </cell>
        </row>
        <row r="59">
          <cell r="D59">
            <v>1.4287289999999997</v>
          </cell>
          <cell r="AY59">
            <v>16749.731883622975</v>
          </cell>
        </row>
        <row r="60">
          <cell r="D60">
            <v>1.4210709999999998</v>
          </cell>
          <cell r="AY60">
            <v>16568.734090416765</v>
          </cell>
        </row>
        <row r="61">
          <cell r="D61">
            <v>1.4283370875195693</v>
          </cell>
          <cell r="AY61">
            <v>16058.304585863112</v>
          </cell>
        </row>
        <row r="62">
          <cell r="D62">
            <v>1.4910139077769093</v>
          </cell>
          <cell r="AY62">
            <v>15547.875081309459</v>
          </cell>
        </row>
        <row r="63">
          <cell r="D63">
            <v>1.5549049999999998</v>
          </cell>
          <cell r="AY63">
            <v>15037.445576755807</v>
          </cell>
        </row>
        <row r="64">
          <cell r="D64">
            <v>1.677583</v>
          </cell>
          <cell r="AY64">
            <v>14527.016072202154</v>
          </cell>
        </row>
        <row r="65">
          <cell r="D65">
            <v>1.8598928850461449</v>
          </cell>
          <cell r="AY65">
            <v>14016.586567648501</v>
          </cell>
        </row>
        <row r="66">
          <cell r="D66">
            <v>1.9966971225178987</v>
          </cell>
          <cell r="AY66">
            <v>13506.157063094848</v>
          </cell>
        </row>
        <row r="67">
          <cell r="D67">
            <v>2.1244257376586972</v>
          </cell>
          <cell r="AY67">
            <v>12995.727558541195</v>
          </cell>
        </row>
        <row r="68">
          <cell r="D68">
            <v>2.2538979999999995</v>
          </cell>
          <cell r="AY68">
            <v>12485.298053987543</v>
          </cell>
        </row>
        <row r="69">
          <cell r="D69">
            <v>2.3665871483535854</v>
          </cell>
          <cell r="AY69">
            <v>11974.86854943389</v>
          </cell>
        </row>
        <row r="70">
          <cell r="D70">
            <v>2.453997999999999</v>
          </cell>
          <cell r="AY70">
            <v>11464.439044880228</v>
          </cell>
        </row>
        <row r="71">
          <cell r="D71">
            <v>2.4821957596056889</v>
          </cell>
          <cell r="AY71">
            <v>11411.8735100989</v>
          </cell>
        </row>
        <row r="72">
          <cell r="D72">
            <v>2.5180920302151804</v>
          </cell>
          <cell r="AY72">
            <v>11359.307975317572</v>
          </cell>
        </row>
        <row r="73">
          <cell r="D73">
            <v>2.5603861457318624</v>
          </cell>
          <cell r="AY73">
            <v>11306.742440536244</v>
          </cell>
        </row>
        <row r="74">
          <cell r="D74">
            <v>2.6144631551488859</v>
          </cell>
          <cell r="AY74">
            <v>11254.176905754915</v>
          </cell>
        </row>
        <row r="75">
          <cell r="D75">
            <v>2.6696215475206468</v>
          </cell>
          <cell r="AY75">
            <v>11201.611370973587</v>
          </cell>
        </row>
        <row r="76">
          <cell r="D76">
            <v>2.7265832658786362</v>
          </cell>
          <cell r="AY76">
            <v>11149.045836192259</v>
          </cell>
        </row>
        <row r="77">
          <cell r="D77">
            <v>2.7806051381437751</v>
          </cell>
          <cell r="AY77">
            <v>11096.480301410931</v>
          </cell>
        </row>
        <row r="78">
          <cell r="D78">
            <v>2.8324952301459727</v>
          </cell>
          <cell r="AY78">
            <v>11043.914766629603</v>
          </cell>
        </row>
        <row r="79">
          <cell r="D79">
            <v>2.8776320031282743</v>
          </cell>
          <cell r="AY79">
            <v>10991.349231848275</v>
          </cell>
        </row>
        <row r="80">
          <cell r="D80">
            <v>2.9254200000000004</v>
          </cell>
          <cell r="AY80">
            <v>10938.783697066949</v>
          </cell>
        </row>
        <row r="81">
          <cell r="D81">
            <v>2.9413336567547441</v>
          </cell>
          <cell r="AY81">
            <v>10680.130277360255</v>
          </cell>
        </row>
        <row r="82">
          <cell r="D82">
            <v>2.9576689932013416</v>
          </cell>
          <cell r="AY82">
            <v>10421.476857653561</v>
          </cell>
        </row>
        <row r="83">
          <cell r="D83">
            <v>2.9729707054223478</v>
          </cell>
          <cell r="AY83">
            <v>10162.823437946867</v>
          </cell>
        </row>
        <row r="84">
          <cell r="D84">
            <v>2.9874935047021123</v>
          </cell>
          <cell r="AY84">
            <v>9904.1700182401728</v>
          </cell>
        </row>
        <row r="85">
          <cell r="D85">
            <v>3.000655095777454</v>
          </cell>
          <cell r="AY85">
            <v>9645.5165985334788</v>
          </cell>
        </row>
        <row r="86">
          <cell r="D86">
            <v>3.0199713777592883</v>
          </cell>
          <cell r="AY86">
            <v>9386.8631788267849</v>
          </cell>
        </row>
        <row r="87">
          <cell r="D87">
            <v>3.0401904431522713</v>
          </cell>
          <cell r="AY87">
            <v>9128.2097591200909</v>
          </cell>
        </row>
        <row r="88">
          <cell r="D88">
            <v>3.0599679160832283</v>
          </cell>
          <cell r="AY88">
            <v>8869.5563394133969</v>
          </cell>
        </row>
        <row r="89">
          <cell r="D89">
            <v>3.0793422760533966</v>
          </cell>
          <cell r="AY89">
            <v>8610.902919706703</v>
          </cell>
        </row>
        <row r="90">
          <cell r="D90">
            <v>3.0987585944156444</v>
          </cell>
          <cell r="AY90">
            <v>8352.2495000000017</v>
          </cell>
        </row>
      </sheetData>
      <sheetData sheetId="30">
        <row r="54">
          <cell r="D54">
            <v>1.3685449998069363</v>
          </cell>
          <cell r="AY54">
            <v>30798.633845347398</v>
          </cell>
        </row>
        <row r="55">
          <cell r="D55">
            <v>1.6562019998044919</v>
          </cell>
          <cell r="AY55">
            <v>30840.675997141348</v>
          </cell>
        </row>
        <row r="56">
          <cell r="D56">
            <v>1.473211</v>
          </cell>
          <cell r="AY56">
            <v>30882.718148935299</v>
          </cell>
        </row>
        <row r="57">
          <cell r="D57">
            <v>1.406463</v>
          </cell>
          <cell r="AY57">
            <v>30924.760300729249</v>
          </cell>
        </row>
        <row r="58">
          <cell r="D58">
            <v>1.502725089173641</v>
          </cell>
          <cell r="AY58">
            <v>30966.802452523199</v>
          </cell>
        </row>
        <row r="59">
          <cell r="D59">
            <v>1.4287289999999997</v>
          </cell>
          <cell r="AY59">
            <v>31008.84460431715</v>
          </cell>
        </row>
        <row r="60">
          <cell r="D60">
            <v>1.4210709999999998</v>
          </cell>
          <cell r="AY60">
            <v>31050.886756111086</v>
          </cell>
        </row>
        <row r="61">
          <cell r="D61">
            <v>1.4283370875195693</v>
          </cell>
          <cell r="AY61">
            <v>30085.868242245619</v>
          </cell>
        </row>
        <row r="62">
          <cell r="D62">
            <v>1.4910139077769093</v>
          </cell>
          <cell r="AY62">
            <v>29120.849728380152</v>
          </cell>
        </row>
        <row r="63">
          <cell r="D63">
            <v>1.5549049999999998</v>
          </cell>
          <cell r="AY63">
            <v>28155.831214514685</v>
          </cell>
        </row>
        <row r="64">
          <cell r="D64">
            <v>1.677583</v>
          </cell>
          <cell r="AY64">
            <v>27190.812700649218</v>
          </cell>
        </row>
        <row r="65">
          <cell r="D65">
            <v>1.8598928850461449</v>
          </cell>
          <cell r="AY65">
            <v>26225.794186783751</v>
          </cell>
        </row>
        <row r="66">
          <cell r="D66">
            <v>1.9966971225178987</v>
          </cell>
          <cell r="AY66">
            <v>25260.775672918284</v>
          </cell>
        </row>
        <row r="67">
          <cell r="D67">
            <v>2.1244257376586972</v>
          </cell>
          <cell r="AY67">
            <v>24295.757159052817</v>
          </cell>
        </row>
        <row r="68">
          <cell r="D68">
            <v>2.2538979999999995</v>
          </cell>
          <cell r="AY68">
            <v>23330.73864518735</v>
          </cell>
        </row>
        <row r="69">
          <cell r="D69">
            <v>2.3665871483535854</v>
          </cell>
          <cell r="AY69">
            <v>22365.720131321883</v>
          </cell>
        </row>
        <row r="70">
          <cell r="D70">
            <v>2.453997999999999</v>
          </cell>
          <cell r="AY70">
            <v>21400.701617456431</v>
          </cell>
        </row>
        <row r="71">
          <cell r="D71">
            <v>2.4821957596056889</v>
          </cell>
          <cell r="AY71">
            <v>21301.886724652009</v>
          </cell>
        </row>
        <row r="72">
          <cell r="D72">
            <v>2.5180920302151804</v>
          </cell>
          <cell r="AY72">
            <v>21203.071831847588</v>
          </cell>
        </row>
        <row r="73">
          <cell r="D73">
            <v>2.5603861457318624</v>
          </cell>
          <cell r="AY73">
            <v>21104.256939043167</v>
          </cell>
        </row>
        <row r="74">
          <cell r="D74">
            <v>2.6144631551488859</v>
          </cell>
          <cell r="AY74">
            <v>21005.442046238746</v>
          </cell>
        </row>
        <row r="75">
          <cell r="D75">
            <v>2.6696215475206468</v>
          </cell>
          <cell r="AY75">
            <v>20906.627153434325</v>
          </cell>
        </row>
        <row r="76">
          <cell r="D76">
            <v>2.7265832658786362</v>
          </cell>
          <cell r="AY76">
            <v>20807.812260629904</v>
          </cell>
        </row>
        <row r="77">
          <cell r="D77">
            <v>2.7806051381437751</v>
          </cell>
          <cell r="AY77">
            <v>20708.997367825483</v>
          </cell>
        </row>
        <row r="78">
          <cell r="D78">
            <v>2.8324952301459727</v>
          </cell>
          <cell r="AY78">
            <v>20610.182475021062</v>
          </cell>
        </row>
        <row r="79">
          <cell r="D79">
            <v>2.8776320031282743</v>
          </cell>
          <cell r="AY79">
            <v>20511.367582216641</v>
          </cell>
        </row>
        <row r="80">
          <cell r="D80">
            <v>2.9254200000000004</v>
          </cell>
          <cell r="AY80">
            <v>20412.552689412212</v>
          </cell>
        </row>
        <row r="81">
          <cell r="D81">
            <v>2.9413336567547441</v>
          </cell>
          <cell r="AY81">
            <v>20089.474460470992</v>
          </cell>
        </row>
        <row r="82">
          <cell r="D82">
            <v>2.9576689932013416</v>
          </cell>
          <cell r="AY82">
            <v>19766.396231529772</v>
          </cell>
        </row>
        <row r="83">
          <cell r="D83">
            <v>2.9729707054223478</v>
          </cell>
          <cell r="AY83">
            <v>19443.318002588552</v>
          </cell>
        </row>
        <row r="84">
          <cell r="D84">
            <v>2.9874935047021123</v>
          </cell>
          <cell r="AY84">
            <v>19120.239773647332</v>
          </cell>
        </row>
        <row r="85">
          <cell r="D85">
            <v>3.000655095777454</v>
          </cell>
          <cell r="AY85">
            <v>18797.161544706112</v>
          </cell>
        </row>
        <row r="86">
          <cell r="D86">
            <v>3.0199713777592883</v>
          </cell>
          <cell r="AY86">
            <v>18474.083315764892</v>
          </cell>
        </row>
        <row r="87">
          <cell r="D87">
            <v>3.0401904431522713</v>
          </cell>
          <cell r="AY87">
            <v>18151.005086823672</v>
          </cell>
        </row>
        <row r="88">
          <cell r="D88">
            <v>3.0599679160832283</v>
          </cell>
          <cell r="AY88">
            <v>17827.926857882452</v>
          </cell>
        </row>
        <row r="89">
          <cell r="D89">
            <v>3.0793422760533966</v>
          </cell>
          <cell r="AY89">
            <v>17504.848628941232</v>
          </cell>
        </row>
        <row r="90">
          <cell r="D90">
            <v>3.0987585944156444</v>
          </cell>
          <cell r="AY90">
            <v>17181.770399999998</v>
          </cell>
        </row>
      </sheetData>
      <sheetData sheetId="31">
        <row r="54">
          <cell r="D54">
            <v>1429.4210207983485</v>
          </cell>
          <cell r="AY54">
            <v>4106.9818069631137</v>
          </cell>
        </row>
        <row r="55">
          <cell r="D55">
            <v>1611.7161868097435</v>
          </cell>
          <cell r="AY55">
            <v>4344.9049803834123</v>
          </cell>
        </row>
        <row r="56">
          <cell r="D56">
            <v>1574.1437989999999</v>
          </cell>
          <cell r="AY56">
            <v>4582.8281538037108</v>
          </cell>
        </row>
        <row r="57">
          <cell r="D57">
            <v>1534.4844969999999</v>
          </cell>
          <cell r="AY57">
            <v>4820.7513272240094</v>
          </cell>
        </row>
        <row r="58">
          <cell r="D58">
            <v>1533.6283870074826</v>
          </cell>
          <cell r="AY58">
            <v>5058.674500644308</v>
          </cell>
        </row>
        <row r="59">
          <cell r="D59">
            <v>1509.6483149999997</v>
          </cell>
          <cell r="AY59">
            <v>5296.5976740646065</v>
          </cell>
        </row>
        <row r="60">
          <cell r="D60">
            <v>1502.3730469999998</v>
          </cell>
          <cell r="AY60">
            <v>5534.5208474849051</v>
          </cell>
        </row>
        <row r="61">
          <cell r="D61">
            <v>1487.1838071253285</v>
          </cell>
          <cell r="AY61">
            <v>5658.3675790036314</v>
          </cell>
        </row>
        <row r="62">
          <cell r="D62">
            <v>1475.1211247599192</v>
          </cell>
          <cell r="AY62">
            <v>5782.2143105223577</v>
          </cell>
        </row>
        <row r="63">
          <cell r="D63">
            <v>1472.1816409999997</v>
          </cell>
          <cell r="AY63">
            <v>5906.061042041084</v>
          </cell>
        </row>
        <row r="64">
          <cell r="D64">
            <v>1474.5479740000001</v>
          </cell>
          <cell r="AY64">
            <v>6029.9077735598103</v>
          </cell>
        </row>
        <row r="65">
          <cell r="D65">
            <v>1481.5711974289627</v>
          </cell>
          <cell r="AY65">
            <v>6153.7545050785366</v>
          </cell>
        </row>
        <row r="66">
          <cell r="D66">
            <v>1488.802703353354</v>
          </cell>
          <cell r="AY66">
            <v>6277.6012365972629</v>
          </cell>
        </row>
        <row r="67">
          <cell r="D67">
            <v>1480.9911501152135</v>
          </cell>
          <cell r="AY67">
            <v>6401.4479681159892</v>
          </cell>
        </row>
        <row r="68">
          <cell r="D68">
            <v>1472.4051509999997</v>
          </cell>
          <cell r="AY68">
            <v>6525.2946996347155</v>
          </cell>
        </row>
        <row r="69">
          <cell r="D69">
            <v>1459.7154235047715</v>
          </cell>
          <cell r="AY69">
            <v>6649.1414311534418</v>
          </cell>
        </row>
        <row r="70">
          <cell r="D70">
            <v>1444.8706049999996</v>
          </cell>
          <cell r="AY70">
            <v>6772.9881626721644</v>
          </cell>
        </row>
        <row r="71">
          <cell r="D71">
            <v>1427.5453213988621</v>
          </cell>
          <cell r="AY71">
            <v>6777.0354326332363</v>
          </cell>
        </row>
        <row r="72">
          <cell r="D72">
            <v>1415.3371695068552</v>
          </cell>
          <cell r="AY72">
            <v>6781.0827025943081</v>
          </cell>
        </row>
        <row r="73">
          <cell r="D73">
            <v>1407.1906755827015</v>
          </cell>
          <cell r="AY73">
            <v>6785.1299725553799</v>
          </cell>
        </row>
        <row r="74">
          <cell r="D74">
            <v>1405.7367990512655</v>
          </cell>
          <cell r="AY74">
            <v>6789.1772425164518</v>
          </cell>
        </row>
        <row r="75">
          <cell r="D75">
            <v>1404.9173892177073</v>
          </cell>
          <cell r="AY75">
            <v>6793.2245124775236</v>
          </cell>
        </row>
        <row r="76">
          <cell r="D76">
            <v>1405.0648978788947</v>
          </cell>
          <cell r="AY76">
            <v>6797.2717824385954</v>
          </cell>
        </row>
        <row r="77">
          <cell r="D77">
            <v>1403.7257678078035</v>
          </cell>
          <cell r="AY77">
            <v>6801.3190523996673</v>
          </cell>
        </row>
        <row r="78">
          <cell r="D78">
            <v>1401.3887861584594</v>
          </cell>
          <cell r="AY78">
            <v>6805.3663223607391</v>
          </cell>
        </row>
        <row r="79">
          <cell r="D79">
            <v>1395.87070199154</v>
          </cell>
          <cell r="AY79">
            <v>6809.4135923218109</v>
          </cell>
        </row>
        <row r="80">
          <cell r="D80">
            <v>1391.8289790000001</v>
          </cell>
          <cell r="AY80">
            <v>6813.4608622828828</v>
          </cell>
        </row>
        <row r="81">
          <cell r="D81">
            <v>1379.1243074216738</v>
          </cell>
          <cell r="AY81">
            <v>6466.2047560545943</v>
          </cell>
        </row>
        <row r="82">
          <cell r="D82">
            <v>1366.9789103120779</v>
          </cell>
          <cell r="AY82">
            <v>6118.9486498263059</v>
          </cell>
        </row>
        <row r="83">
          <cell r="D83">
            <v>1354.7059804277535</v>
          </cell>
          <cell r="AY83">
            <v>5771.6925435980174</v>
          </cell>
        </row>
        <row r="84">
          <cell r="D84">
            <v>1342.425244616381</v>
          </cell>
          <cell r="AY84">
            <v>5424.436437369729</v>
          </cell>
        </row>
        <row r="85">
          <cell r="D85">
            <v>1329.8789139727</v>
          </cell>
          <cell r="AY85">
            <v>5077.1803311414405</v>
          </cell>
        </row>
        <row r="86">
          <cell r="D86">
            <v>1320.3637427253047</v>
          </cell>
          <cell r="AY86">
            <v>4729.9242249131521</v>
          </cell>
        </row>
        <row r="87">
          <cell r="D87">
            <v>1311.4929329714003</v>
          </cell>
          <cell r="AY87">
            <v>4382.6681186848637</v>
          </cell>
        </row>
        <row r="88">
          <cell r="D88">
            <v>1302.6687209436225</v>
          </cell>
          <cell r="AY88">
            <v>4035.4120124565752</v>
          </cell>
        </row>
        <row r="89">
          <cell r="D89">
            <v>1293.9054348695872</v>
          </cell>
          <cell r="AY89">
            <v>3688.1559062282868</v>
          </cell>
        </row>
        <row r="90">
          <cell r="D90">
            <v>1285.3853260688186</v>
          </cell>
          <cell r="AY90">
            <v>3340.8997999999974</v>
          </cell>
        </row>
      </sheetData>
      <sheetData sheetId="32">
        <row r="54">
          <cell r="D54">
            <v>42.27390299403632</v>
          </cell>
          <cell r="AY54">
            <v>8260.0012502151585</v>
          </cell>
        </row>
        <row r="55">
          <cell r="D55">
            <v>50.365153994054587</v>
          </cell>
          <cell r="AY55">
            <v>8391.4522065835336</v>
          </cell>
        </row>
        <row r="56">
          <cell r="D56">
            <v>74.359061999999994</v>
          </cell>
          <cell r="AY56">
            <v>8522.9031629519086</v>
          </cell>
        </row>
        <row r="57">
          <cell r="D57">
            <v>99.848618000000002</v>
          </cell>
          <cell r="AY57">
            <v>8654.3541193202836</v>
          </cell>
        </row>
        <row r="58">
          <cell r="D58">
            <v>132.86832488457739</v>
          </cell>
          <cell r="AY58">
            <v>8785.8050756886587</v>
          </cell>
        </row>
        <row r="59">
          <cell r="D59">
            <v>135.775238</v>
          </cell>
          <cell r="AY59">
            <v>8917.2560320570337</v>
          </cell>
        </row>
        <row r="60">
          <cell r="D60">
            <v>146.56607099999997</v>
          </cell>
          <cell r="AY60">
            <v>9048.7069884254033</v>
          </cell>
        </row>
        <row r="61">
          <cell r="D61">
            <v>146.11650995310649</v>
          </cell>
          <cell r="AY61">
            <v>9124.4468761245644</v>
          </cell>
        </row>
        <row r="62">
          <cell r="D62">
            <v>144.50647606189838</v>
          </cell>
          <cell r="AY62">
            <v>9200.1867638237254</v>
          </cell>
        </row>
        <row r="63">
          <cell r="D63">
            <v>148.53659099999996</v>
          </cell>
          <cell r="AY63">
            <v>9275.9266515228865</v>
          </cell>
        </row>
        <row r="64">
          <cell r="D64">
            <v>158.10522499999999</v>
          </cell>
          <cell r="AY64">
            <v>9351.6665392220475</v>
          </cell>
        </row>
        <row r="65">
          <cell r="D65">
            <v>148.32896983227479</v>
          </cell>
          <cell r="AY65">
            <v>9427.4064269212085</v>
          </cell>
        </row>
        <row r="66">
          <cell r="D66">
            <v>148.85810213397517</v>
          </cell>
          <cell r="AY66">
            <v>9503.1463146203696</v>
          </cell>
        </row>
        <row r="67">
          <cell r="D67">
            <v>146.19053394720837</v>
          </cell>
          <cell r="AY67">
            <v>9578.8862023195306</v>
          </cell>
        </row>
        <row r="68">
          <cell r="D68">
            <v>143.84307899999999</v>
          </cell>
          <cell r="AY68">
            <v>9654.6260900186917</v>
          </cell>
        </row>
        <row r="69">
          <cell r="D69">
            <v>141.2598048551138</v>
          </cell>
          <cell r="AY69">
            <v>9730.3659777178527</v>
          </cell>
        </row>
        <row r="70">
          <cell r="D70">
            <v>138.46429399999994</v>
          </cell>
          <cell r="AY70">
            <v>9806.1058654170065</v>
          </cell>
        </row>
        <row r="71">
          <cell r="D71">
            <v>136.02091111922113</v>
          </cell>
          <cell r="AY71">
            <v>9814.195408103813</v>
          </cell>
        </row>
        <row r="72">
          <cell r="D72">
            <v>134.0813992691906</v>
          </cell>
          <cell r="AY72">
            <v>9822.2849507906194</v>
          </cell>
        </row>
        <row r="73">
          <cell r="D73">
            <v>132.53792503261124</v>
          </cell>
          <cell r="AY73">
            <v>9830.3744934774259</v>
          </cell>
        </row>
        <row r="74">
          <cell r="D74">
            <v>131.63016174703759</v>
          </cell>
          <cell r="AY74">
            <v>9838.4640361642323</v>
          </cell>
        </row>
        <row r="75">
          <cell r="D75">
            <v>130.78314890782079</v>
          </cell>
          <cell r="AY75">
            <v>9846.5535788510388</v>
          </cell>
        </row>
        <row r="76">
          <cell r="D76">
            <v>130.02660828106212</v>
          </cell>
          <cell r="AY76">
            <v>9854.6431215378452</v>
          </cell>
        </row>
        <row r="77">
          <cell r="D77">
            <v>129.13323904814348</v>
          </cell>
          <cell r="AY77">
            <v>9862.7326642246517</v>
          </cell>
        </row>
        <row r="78">
          <cell r="D78">
            <v>128.15018280753605</v>
          </cell>
          <cell r="AY78">
            <v>9870.8222069114581</v>
          </cell>
        </row>
        <row r="79">
          <cell r="D79">
            <v>126.88062854910004</v>
          </cell>
          <cell r="AY79">
            <v>9878.9117495982646</v>
          </cell>
        </row>
        <row r="80">
          <cell r="D80">
            <v>125.750603</v>
          </cell>
          <cell r="AY80">
            <v>9887.0012922850747</v>
          </cell>
        </row>
        <row r="81">
          <cell r="D81">
            <v>123.97415712086752</v>
          </cell>
          <cell r="AY81">
            <v>9661.9354030565664</v>
          </cell>
        </row>
        <row r="82">
          <cell r="D82">
            <v>122.25936006164092</v>
          </cell>
          <cell r="AY82">
            <v>9436.86951382806</v>
          </cell>
        </row>
        <row r="83">
          <cell r="D83">
            <v>120.54433245595561</v>
          </cell>
          <cell r="AY83">
            <v>9211.8036245995536</v>
          </cell>
        </row>
        <row r="84">
          <cell r="D84">
            <v>118.83984634693455</v>
          </cell>
          <cell r="AY84">
            <v>8986.7377353710472</v>
          </cell>
        </row>
        <row r="85">
          <cell r="D85">
            <v>117.12320750579696</v>
          </cell>
          <cell r="AY85">
            <v>8761.6718461425407</v>
          </cell>
        </row>
        <row r="86">
          <cell r="D86">
            <v>115.68362268393211</v>
          </cell>
          <cell r="AY86">
            <v>8536.6059569140343</v>
          </cell>
        </row>
        <row r="87">
          <cell r="D87">
            <v>114.30891592356022</v>
          </cell>
          <cell r="AY87">
            <v>8311.5400676855279</v>
          </cell>
        </row>
        <row r="88">
          <cell r="D88">
            <v>112.94637720911399</v>
          </cell>
          <cell r="AY88">
            <v>8086.4741784570206</v>
          </cell>
        </row>
        <row r="89">
          <cell r="D89">
            <v>111.5971777222878</v>
          </cell>
          <cell r="AY89">
            <v>7861.4082892285132</v>
          </cell>
        </row>
        <row r="90">
          <cell r="D90">
            <v>110.2768691503457</v>
          </cell>
          <cell r="AY90">
            <v>7636.3424000000014</v>
          </cell>
        </row>
      </sheetData>
      <sheetData sheetId="33">
        <row r="54">
          <cell r="D54">
            <v>62.640228991163198</v>
          </cell>
          <cell r="AY54">
            <v>11457.600706170833</v>
          </cell>
        </row>
        <row r="55">
          <cell r="D55">
            <v>66.647687992132504</v>
          </cell>
          <cell r="AY55">
            <v>11849.055263910132</v>
          </cell>
        </row>
        <row r="56">
          <cell r="D56">
            <v>68.019014999999996</v>
          </cell>
          <cell r="AY56">
            <v>12240.50982164943</v>
          </cell>
        </row>
        <row r="57">
          <cell r="D57">
            <v>66.991771</v>
          </cell>
          <cell r="AY57">
            <v>12631.964379388728</v>
          </cell>
        </row>
        <row r="58">
          <cell r="D58">
            <v>67.872372027633915</v>
          </cell>
          <cell r="AY58">
            <v>13023.418937128026</v>
          </cell>
        </row>
        <row r="59">
          <cell r="D59">
            <v>66.735372999999981</v>
          </cell>
          <cell r="AY59">
            <v>13414.873494867325</v>
          </cell>
        </row>
        <row r="60">
          <cell r="D60">
            <v>66.019621000000001</v>
          </cell>
          <cell r="AY60">
            <v>13806.328052606616</v>
          </cell>
        </row>
        <row r="61">
          <cell r="D61">
            <v>65.757072029182396</v>
          </cell>
          <cell r="AY61">
            <v>13926.305515231277</v>
          </cell>
        </row>
        <row r="62">
          <cell r="D62">
            <v>65.374314956428478</v>
          </cell>
          <cell r="AY62">
            <v>14046.282977855939</v>
          </cell>
        </row>
        <row r="63">
          <cell r="D63">
            <v>65.361449000000007</v>
          </cell>
          <cell r="AY63">
            <v>14166.260440480601</v>
          </cell>
        </row>
        <row r="64">
          <cell r="D64">
            <v>65.568861999999996</v>
          </cell>
          <cell r="AY64">
            <v>14286.237903105262</v>
          </cell>
        </row>
        <row r="65">
          <cell r="D65">
            <v>65.844196930387</v>
          </cell>
          <cell r="AY65">
            <v>14406.215365729924</v>
          </cell>
        </row>
        <row r="66">
          <cell r="D66">
            <v>66.47836207913106</v>
          </cell>
          <cell r="AY66">
            <v>14526.192828354586</v>
          </cell>
        </row>
        <row r="67">
          <cell r="D67">
            <v>66.299183812839615</v>
          </cell>
          <cell r="AY67">
            <v>14646.170290979248</v>
          </cell>
        </row>
        <row r="68">
          <cell r="D68">
            <v>66.087975999999983</v>
          </cell>
          <cell r="AY68">
            <v>14766.147753603909</v>
          </cell>
        </row>
        <row r="69">
          <cell r="D69">
            <v>65.672327116782753</v>
          </cell>
          <cell r="AY69">
            <v>14886.125216228571</v>
          </cell>
        </row>
        <row r="70">
          <cell r="D70">
            <v>65.155699999999968</v>
          </cell>
          <cell r="AY70">
            <v>15006.102678853236</v>
          </cell>
        </row>
        <row r="71">
          <cell r="D71">
            <v>64.655055080790646</v>
          </cell>
          <cell r="AY71">
            <v>15010.120136128646</v>
          </cell>
        </row>
        <row r="72">
          <cell r="D72">
            <v>64.380330900713787</v>
          </cell>
          <cell r="AY72">
            <v>15014.137593404055</v>
          </cell>
        </row>
        <row r="73">
          <cell r="D73">
            <v>64.286327351101747</v>
          </cell>
          <cell r="AY73">
            <v>15018.155050679465</v>
          </cell>
        </row>
        <row r="74">
          <cell r="D74">
            <v>64.496149975841348</v>
          </cell>
          <cell r="AY74">
            <v>15022.172507954874</v>
          </cell>
        </row>
        <row r="75">
          <cell r="D75">
            <v>64.734602016980745</v>
          </cell>
          <cell r="AY75">
            <v>15026.189965230284</v>
          </cell>
        </row>
        <row r="76">
          <cell r="D76">
            <v>65.017441280272436</v>
          </cell>
          <cell r="AY76">
            <v>15030.207422505693</v>
          </cell>
        </row>
        <row r="77">
          <cell r="D77">
            <v>65.231220699151123</v>
          </cell>
          <cell r="AY77">
            <v>15034.224879781103</v>
          </cell>
        </row>
        <row r="78">
          <cell r="D78">
            <v>65.397874249809519</v>
          </cell>
          <cell r="AY78">
            <v>15038.242337056512</v>
          </cell>
        </row>
        <row r="79">
          <cell r="D79">
            <v>65.414500733385395</v>
          </cell>
          <cell r="AY79">
            <v>15042.259794331922</v>
          </cell>
        </row>
        <row r="80">
          <cell r="D80">
            <v>65.498402999999996</v>
          </cell>
          <cell r="AY80">
            <v>15046.277251607327</v>
          </cell>
        </row>
        <row r="81">
          <cell r="D81">
            <v>65.241903034369301</v>
          </cell>
          <cell r="AY81">
            <v>14591.646606446595</v>
          </cell>
        </row>
        <row r="82">
          <cell r="D82">
            <v>65.005683718257401</v>
          </cell>
          <cell r="AY82">
            <v>14137.015961285862</v>
          </cell>
        </row>
        <row r="83">
          <cell r="D83">
            <v>64.757330422006589</v>
          </cell>
          <cell r="AY83">
            <v>13682.38531612513</v>
          </cell>
        </row>
        <row r="84">
          <cell r="D84">
            <v>64.502501934818071</v>
          </cell>
          <cell r="AY84">
            <v>13227.754670964398</v>
          </cell>
        </row>
        <row r="85">
          <cell r="D85">
            <v>64.228742807866539</v>
          </cell>
          <cell r="AY85">
            <v>12773.124025803665</v>
          </cell>
        </row>
        <row r="86">
          <cell r="D86">
            <v>64.095894614808586</v>
          </cell>
          <cell r="AY86">
            <v>12318.493380642933</v>
          </cell>
        </row>
        <row r="87">
          <cell r="D87">
            <v>63.989752400366477</v>
          </cell>
          <cell r="AY87">
            <v>11863.8627354822</v>
          </cell>
        </row>
        <row r="88">
          <cell r="D88">
            <v>63.881481246476746</v>
          </cell>
          <cell r="AY88">
            <v>11409.232090321468</v>
          </cell>
        </row>
        <row r="89">
          <cell r="D89">
            <v>63.771822423480977</v>
          </cell>
          <cell r="AY89">
            <v>10954.601445160735</v>
          </cell>
        </row>
        <row r="90">
          <cell r="D90">
            <v>63.669849219830148</v>
          </cell>
          <cell r="AY90">
            <v>10499.970799999999</v>
          </cell>
        </row>
      </sheetData>
      <sheetData sheetId="34">
        <row r="54">
          <cell r="D54">
            <v>26.096570996318498</v>
          </cell>
          <cell r="AY54">
            <v>8069.8299048108847</v>
          </cell>
        </row>
        <row r="55">
          <cell r="D55">
            <v>27.583547996743871</v>
          </cell>
          <cell r="AY55">
            <v>8491.0928126079598</v>
          </cell>
        </row>
        <row r="56">
          <cell r="D56">
            <v>29.643301000000001</v>
          </cell>
          <cell r="AY56">
            <v>8912.3557204050339</v>
          </cell>
        </row>
        <row r="57">
          <cell r="D57">
            <v>30.382372</v>
          </cell>
          <cell r="AY57">
            <v>9333.6186282021081</v>
          </cell>
        </row>
        <row r="58">
          <cell r="D58">
            <v>37.01361319643545</v>
          </cell>
          <cell r="AY58">
            <v>9754.8815359991822</v>
          </cell>
        </row>
        <row r="59">
          <cell r="D59">
            <v>37.810859999999991</v>
          </cell>
          <cell r="AY59">
            <v>10176.144443796256</v>
          </cell>
        </row>
        <row r="60">
          <cell r="D60">
            <v>38.616000999999997</v>
          </cell>
          <cell r="AY60">
            <v>10597.407351593331</v>
          </cell>
        </row>
        <row r="61">
          <cell r="D61">
            <v>39.418089415294148</v>
          </cell>
          <cell r="AY61">
            <v>10570.367266702493</v>
          </cell>
        </row>
        <row r="62">
          <cell r="D62">
            <v>40.41138250045082</v>
          </cell>
          <cell r="AY62">
            <v>10543.327181811655</v>
          </cell>
        </row>
        <row r="63">
          <cell r="D63">
            <v>42.296096999999996</v>
          </cell>
          <cell r="AY63">
            <v>10516.287096920818</v>
          </cell>
        </row>
        <row r="64">
          <cell r="D64">
            <v>43.849696999999999</v>
          </cell>
          <cell r="AY64">
            <v>10489.24701202998</v>
          </cell>
        </row>
        <row r="65">
          <cell r="D65">
            <v>46.701932113507354</v>
          </cell>
          <cell r="AY65">
            <v>10462.206927139143</v>
          </cell>
        </row>
        <row r="66">
          <cell r="D66">
            <v>49.291030024511507</v>
          </cell>
          <cell r="AY66">
            <v>10435.166842248305</v>
          </cell>
        </row>
        <row r="67">
          <cell r="D67">
            <v>51.32594066185699</v>
          </cell>
          <cell r="AY67">
            <v>10408.126757357468</v>
          </cell>
        </row>
        <row r="68">
          <cell r="D68">
            <v>53.114543999999995</v>
          </cell>
          <cell r="AY68">
            <v>10381.08667246663</v>
          </cell>
        </row>
        <row r="69">
          <cell r="D69">
            <v>54.399299410113628</v>
          </cell>
          <cell r="AY69">
            <v>10354.046587575793</v>
          </cell>
        </row>
        <row r="70">
          <cell r="D70">
            <v>55.207606999999982</v>
          </cell>
          <cell r="AY70">
            <v>10327.006502684955</v>
          </cell>
        </row>
        <row r="71">
          <cell r="D71">
            <v>55.190550101107043</v>
          </cell>
          <cell r="AY71">
            <v>10308.674884222695</v>
          </cell>
        </row>
        <row r="72">
          <cell r="D72">
            <v>55.357907033788194</v>
          </cell>
          <cell r="AY72">
            <v>10290.343265760435</v>
          </cell>
        </row>
        <row r="73">
          <cell r="D73">
            <v>55.674855046546675</v>
          </cell>
          <cell r="AY73">
            <v>10272.011647298175</v>
          </cell>
        </row>
        <row r="74">
          <cell r="D74">
            <v>56.252179918808224</v>
          </cell>
          <cell r="AY74">
            <v>10253.680028835915</v>
          </cell>
        </row>
        <row r="75">
          <cell r="D75">
            <v>56.853789805695826</v>
          </cell>
          <cell r="AY75">
            <v>10235.348410373655</v>
          </cell>
        </row>
        <row r="76">
          <cell r="D76">
            <v>57.494148014560864</v>
          </cell>
          <cell r="AY76">
            <v>10217.016791911396</v>
          </cell>
        </row>
        <row r="77">
          <cell r="D77">
            <v>58.073058953141519</v>
          </cell>
          <cell r="AY77">
            <v>10198.685173449136</v>
          </cell>
        </row>
        <row r="78">
          <cell r="D78">
            <v>58.608951523457925</v>
          </cell>
          <cell r="AY78">
            <v>10180.353554986876</v>
          </cell>
        </row>
        <row r="79">
          <cell r="D79">
            <v>59.00818144919706</v>
          </cell>
          <cell r="AY79">
            <v>10162.021936524616</v>
          </cell>
        </row>
        <row r="80">
          <cell r="D80">
            <v>59.465431000000017</v>
          </cell>
          <cell r="AY80">
            <v>10143.69031806235</v>
          </cell>
        </row>
        <row r="81">
          <cell r="D81">
            <v>59.380473028347737</v>
          </cell>
          <cell r="AY81">
            <v>9654.3198262561145</v>
          </cell>
        </row>
        <row r="82">
          <cell r="D82">
            <v>59.311311260675389</v>
          </cell>
          <cell r="AY82">
            <v>9164.9493344498787</v>
          </cell>
        </row>
        <row r="83">
          <cell r="D83">
            <v>59.228476002730872</v>
          </cell>
          <cell r="AY83">
            <v>8675.5788426436429</v>
          </cell>
        </row>
        <row r="84">
          <cell r="D84">
            <v>59.13711545134538</v>
          </cell>
          <cell r="AY84">
            <v>8186.208350837408</v>
          </cell>
        </row>
        <row r="85">
          <cell r="D85">
            <v>59.025780980233542</v>
          </cell>
          <cell r="AY85">
            <v>7696.8378590311731</v>
          </cell>
        </row>
        <row r="86">
          <cell r="D86">
            <v>59.041627371723926</v>
          </cell>
          <cell r="AY86">
            <v>7207.4673672249382</v>
          </cell>
        </row>
        <row r="87">
          <cell r="D87">
            <v>59.080152570206124</v>
          </cell>
          <cell r="AY87">
            <v>6718.0968754187033</v>
          </cell>
        </row>
        <row r="88">
          <cell r="D88">
            <v>59.114872295650827</v>
          </cell>
          <cell r="AY88">
            <v>6228.7263836124685</v>
          </cell>
        </row>
        <row r="89">
          <cell r="D89">
            <v>59.146488569790534</v>
          </cell>
          <cell r="AY89">
            <v>5739.3558918062336</v>
          </cell>
        </row>
        <row r="90">
          <cell r="D90">
            <v>59.183454163769404</v>
          </cell>
          <cell r="AY90">
            <v>5249.9853999999996</v>
          </cell>
        </row>
      </sheetData>
      <sheetData sheetId="35">
        <row r="54">
          <cell r="D54">
            <v>0</v>
          </cell>
          <cell r="AY54">
            <v>18184.321460681975</v>
          </cell>
        </row>
        <row r="55">
          <cell r="D55">
            <v>0</v>
          </cell>
          <cell r="AY55">
            <v>18313.331577171681</v>
          </cell>
        </row>
        <row r="56">
          <cell r="D56">
            <v>0</v>
          </cell>
          <cell r="AY56">
            <v>18442.341693661387</v>
          </cell>
        </row>
        <row r="57">
          <cell r="D57">
            <v>0</v>
          </cell>
          <cell r="AY57">
            <v>18571.351810151093</v>
          </cell>
        </row>
        <row r="58">
          <cell r="D58">
            <v>0</v>
          </cell>
          <cell r="AY58">
            <v>18700.361926640799</v>
          </cell>
        </row>
        <row r="59">
          <cell r="D59">
            <v>0</v>
          </cell>
          <cell r="AY59">
            <v>18829.372043130505</v>
          </cell>
        </row>
        <row r="60">
          <cell r="D60">
            <v>0</v>
          </cell>
          <cell r="AY60">
            <v>18958.382159620229</v>
          </cell>
        </row>
        <row r="61">
          <cell r="D61">
            <v>0</v>
          </cell>
          <cell r="AY61">
            <v>18928.23577866194</v>
          </cell>
        </row>
        <row r="62">
          <cell r="D62">
            <v>0</v>
          </cell>
          <cell r="AY62">
            <v>18898.089397703647</v>
          </cell>
        </row>
        <row r="63">
          <cell r="D63">
            <v>0</v>
          </cell>
          <cell r="AY63">
            <v>18867.943016745354</v>
          </cell>
        </row>
        <row r="64">
          <cell r="D64">
            <v>0</v>
          </cell>
          <cell r="AY64">
            <v>18837.796635787061</v>
          </cell>
        </row>
        <row r="65">
          <cell r="D65">
            <v>0</v>
          </cell>
          <cell r="AY65">
            <v>18807.650254828768</v>
          </cell>
        </row>
        <row r="66">
          <cell r="D66">
            <v>0</v>
          </cell>
          <cell r="AY66">
            <v>18777.503873870475</v>
          </cell>
        </row>
        <row r="67">
          <cell r="D67">
            <v>0</v>
          </cell>
          <cell r="AY67">
            <v>18747.357492912182</v>
          </cell>
        </row>
        <row r="68">
          <cell r="D68">
            <v>0</v>
          </cell>
          <cell r="AY68">
            <v>18717.211111953889</v>
          </cell>
        </row>
        <row r="69">
          <cell r="D69">
            <v>0</v>
          </cell>
          <cell r="AY69">
            <v>18687.064730995597</v>
          </cell>
        </row>
        <row r="70">
          <cell r="D70">
            <v>0</v>
          </cell>
          <cell r="AY70">
            <v>18656.918350037318</v>
          </cell>
        </row>
        <row r="71">
          <cell r="D71">
            <v>0</v>
          </cell>
          <cell r="AY71">
            <v>18638.620399490654</v>
          </cell>
        </row>
        <row r="72">
          <cell r="D72">
            <v>0</v>
          </cell>
          <cell r="AY72">
            <v>18620.322448943989</v>
          </cell>
        </row>
        <row r="73">
          <cell r="D73">
            <v>0</v>
          </cell>
          <cell r="AY73">
            <v>18602.024498397324</v>
          </cell>
        </row>
        <row r="74">
          <cell r="D74">
            <v>0</v>
          </cell>
          <cell r="AY74">
            <v>18583.72654785066</v>
          </cell>
        </row>
        <row r="75">
          <cell r="D75">
            <v>0</v>
          </cell>
          <cell r="AY75">
            <v>18565.428597303995</v>
          </cell>
        </row>
        <row r="76">
          <cell r="D76">
            <v>0</v>
          </cell>
          <cell r="AY76">
            <v>18547.13064675733</v>
          </cell>
        </row>
        <row r="77">
          <cell r="D77">
            <v>0</v>
          </cell>
          <cell r="AY77">
            <v>18528.832696210666</v>
          </cell>
        </row>
        <row r="78">
          <cell r="D78">
            <v>0</v>
          </cell>
          <cell r="AY78">
            <v>18510.534745664001</v>
          </cell>
        </row>
        <row r="79">
          <cell r="D79">
            <v>0</v>
          </cell>
          <cell r="AY79">
            <v>18492.236795117336</v>
          </cell>
        </row>
        <row r="80">
          <cell r="D80">
            <v>0</v>
          </cell>
          <cell r="AY80">
            <v>18473.938844570686</v>
          </cell>
        </row>
        <row r="81">
          <cell r="D81">
            <v>0</v>
          </cell>
          <cell r="AY81">
            <v>18249.267720113618</v>
          </cell>
        </row>
        <row r="82">
          <cell r="D82">
            <v>0</v>
          </cell>
          <cell r="AY82">
            <v>18024.596595656549</v>
          </cell>
        </row>
        <row r="83">
          <cell r="D83">
            <v>0</v>
          </cell>
          <cell r="AY83">
            <v>17799.92547119948</v>
          </cell>
        </row>
        <row r="84">
          <cell r="D84">
            <v>0</v>
          </cell>
          <cell r="AY84">
            <v>17575.254346742411</v>
          </cell>
        </row>
        <row r="85">
          <cell r="D85">
            <v>0</v>
          </cell>
          <cell r="AY85">
            <v>17350.583222285342</v>
          </cell>
        </row>
        <row r="86">
          <cell r="D86">
            <v>0</v>
          </cell>
          <cell r="AY86">
            <v>17125.912097828274</v>
          </cell>
        </row>
        <row r="87">
          <cell r="D87">
            <v>0</v>
          </cell>
          <cell r="AY87">
            <v>16901.240973371205</v>
          </cell>
        </row>
        <row r="88">
          <cell r="D88">
            <v>0</v>
          </cell>
          <cell r="AY88">
            <v>16676.569848914136</v>
          </cell>
        </row>
        <row r="89">
          <cell r="D89">
            <v>0</v>
          </cell>
          <cell r="AY89">
            <v>16451.898724457067</v>
          </cell>
        </row>
        <row r="90">
          <cell r="D90">
            <v>0</v>
          </cell>
          <cell r="AY90">
            <v>16227.227599999998</v>
          </cell>
        </row>
      </sheetData>
      <sheetData sheetId="36">
        <row r="54">
          <cell r="D54">
            <v>0</v>
          </cell>
          <cell r="AY54">
            <v>10068.577272498722</v>
          </cell>
        </row>
        <row r="55">
          <cell r="D55">
            <v>0</v>
          </cell>
          <cell r="AY55">
            <v>11082.401568577547</v>
          </cell>
        </row>
        <row r="56">
          <cell r="D56">
            <v>0</v>
          </cell>
          <cell r="AY56">
            <v>12096.225864656371</v>
          </cell>
        </row>
        <row r="57">
          <cell r="D57">
            <v>8.1069999999999996E-3</v>
          </cell>
          <cell r="AY57">
            <v>13110.050160735196</v>
          </cell>
        </row>
        <row r="58">
          <cell r="D58">
            <v>1.340400079541066E-2</v>
          </cell>
          <cell r="AY58">
            <v>14123.874456814021</v>
          </cell>
        </row>
        <row r="59">
          <cell r="D59">
            <v>1.6593999999999998E-2</v>
          </cell>
          <cell r="AY59">
            <v>15137.698752892846</v>
          </cell>
        </row>
        <row r="60">
          <cell r="D60">
            <v>4.0477999999999993E-2</v>
          </cell>
          <cell r="AY60">
            <v>16151.523048971674</v>
          </cell>
        </row>
        <row r="61">
          <cell r="D61">
            <v>5.434200332973832E-2</v>
          </cell>
          <cell r="AY61">
            <v>15943.726087192397</v>
          </cell>
        </row>
        <row r="62">
          <cell r="D62">
            <v>6.3302996084544941E-2</v>
          </cell>
          <cell r="AY62">
            <v>15735.92912541312</v>
          </cell>
        </row>
        <row r="63">
          <cell r="D63">
            <v>7.0956000000000005E-2</v>
          </cell>
          <cell r="AY63">
            <v>15528.132163633843</v>
          </cell>
        </row>
        <row r="64">
          <cell r="D64">
            <v>8.1568000000000002E-2</v>
          </cell>
          <cell r="AY64">
            <v>15320.335201854567</v>
          </cell>
        </row>
        <row r="65">
          <cell r="D65">
            <v>9.1711994331583613E-2</v>
          </cell>
          <cell r="AY65">
            <v>15112.53824007529</v>
          </cell>
        </row>
        <row r="66">
          <cell r="D66">
            <v>9.9232006088903896E-2</v>
          </cell>
          <cell r="AY66">
            <v>14904.741278296013</v>
          </cell>
        </row>
        <row r="67">
          <cell r="D67">
            <v>0.1045329870914198</v>
          </cell>
          <cell r="AY67">
            <v>14696.944316516736</v>
          </cell>
        </row>
        <row r="68">
          <cell r="D68">
            <v>0.10900899999999998</v>
          </cell>
          <cell r="AY68">
            <v>14489.147354737459</v>
          </cell>
        </row>
        <row r="69">
          <cell r="D69">
            <v>0.11250300705244447</v>
          </cell>
          <cell r="AY69">
            <v>14281.350392958182</v>
          </cell>
        </row>
        <row r="70">
          <cell r="D70">
            <v>0.11497499999999995</v>
          </cell>
          <cell r="AY70">
            <v>14073.553431178898</v>
          </cell>
        </row>
        <row r="71">
          <cell r="D71">
            <v>0.11496776872464051</v>
          </cell>
          <cell r="AY71">
            <v>14055.750977717058</v>
          </cell>
        </row>
        <row r="72">
          <cell r="D72">
            <v>0.11534410918235857</v>
          </cell>
          <cell r="AY72">
            <v>14037.948524255218</v>
          </cell>
        </row>
        <row r="73">
          <cell r="D73">
            <v>0.11603174128271167</v>
          </cell>
          <cell r="AY73">
            <v>14020.146070793378</v>
          </cell>
        </row>
        <row r="74">
          <cell r="D74">
            <v>0.11726183677218956</v>
          </cell>
          <cell r="AY74">
            <v>14002.343617331539</v>
          </cell>
        </row>
        <row r="75">
          <cell r="D75">
            <v>0.11854250993532177</v>
          </cell>
          <cell r="AY75">
            <v>13984.541163869699</v>
          </cell>
        </row>
        <row r="76">
          <cell r="D76">
            <v>0.11990395919057065</v>
          </cell>
          <cell r="AY76">
            <v>13966.738710407859</v>
          </cell>
        </row>
        <row r="77">
          <cell r="D77">
            <v>0.12113723505680005</v>
          </cell>
          <cell r="AY77">
            <v>13948.936256946019</v>
          </cell>
        </row>
        <row r="78">
          <cell r="D78">
            <v>0.12228070659381517</v>
          </cell>
          <cell r="AY78">
            <v>13931.133803484179</v>
          </cell>
        </row>
        <row r="79">
          <cell r="D79">
            <v>0.12313890236535471</v>
          </cell>
          <cell r="AY79">
            <v>13913.331350022339</v>
          </cell>
        </row>
        <row r="80">
          <cell r="D80">
            <v>0.12411800000000002</v>
          </cell>
          <cell r="AY80">
            <v>13895.528896560496</v>
          </cell>
        </row>
        <row r="81">
          <cell r="D81">
            <v>0.12375102197528715</v>
          </cell>
          <cell r="AY81">
            <v>13412.791666904446</v>
          </cell>
        </row>
        <row r="82">
          <cell r="D82">
            <v>0.12342036890832381</v>
          </cell>
          <cell r="AY82">
            <v>12930.054437248396</v>
          </cell>
        </row>
        <row r="83">
          <cell r="D83">
            <v>0.12306458301158442</v>
          </cell>
          <cell r="AY83">
            <v>12447.317207592347</v>
          </cell>
        </row>
        <row r="84">
          <cell r="D84">
            <v>0.12269439612226932</v>
          </cell>
          <cell r="AY84">
            <v>11964.579977936297</v>
          </cell>
        </row>
        <row r="85">
          <cell r="D85">
            <v>0.12228609238632225</v>
          </cell>
          <cell r="AY85">
            <v>11481.842748280247</v>
          </cell>
        </row>
        <row r="86">
          <cell r="D86">
            <v>0.12214420712826547</v>
          </cell>
          <cell r="AY86">
            <v>10999.105518624197</v>
          </cell>
        </row>
        <row r="87">
          <cell r="D87">
            <v>0.12205166728876217</v>
          </cell>
          <cell r="AY87">
            <v>10516.368288968148</v>
          </cell>
        </row>
        <row r="88">
          <cell r="D88">
            <v>0.12195358555050867</v>
          </cell>
          <cell r="AY88">
            <v>10033.631059312098</v>
          </cell>
        </row>
        <row r="89">
          <cell r="D89">
            <v>0.12185138997452299</v>
          </cell>
          <cell r="AY89">
            <v>9550.8938296560482</v>
          </cell>
        </row>
        <row r="90">
          <cell r="D90">
            <v>0.12176244749968854</v>
          </cell>
          <cell r="AY90">
            <v>9068.1565999999966</v>
          </cell>
        </row>
      </sheetData>
      <sheetData sheetId="37">
        <row r="54">
          <cell r="D54">
            <v>0</v>
          </cell>
          <cell r="AY54">
            <v>6771.0006088872142</v>
          </cell>
          <cell r="BB54">
            <v>0.22750525361571261</v>
          </cell>
        </row>
        <row r="55">
          <cell r="D55">
            <v>0</v>
          </cell>
          <cell r="AY55">
            <v>7517.0568413559295</v>
          </cell>
          <cell r="BB55">
            <v>0.22750525361571261</v>
          </cell>
        </row>
        <row r="56">
          <cell r="D56">
            <v>0.30739300000000003</v>
          </cell>
          <cell r="AY56">
            <v>8263.1130738246447</v>
          </cell>
          <cell r="BB56">
            <v>0.22750525361571261</v>
          </cell>
        </row>
        <row r="57">
          <cell r="D57">
            <v>0.28703800000000002</v>
          </cell>
          <cell r="AY57">
            <v>9009.1693062933609</v>
          </cell>
          <cell r="BB57">
            <v>0.22750525361571261</v>
          </cell>
        </row>
        <row r="58">
          <cell r="D58">
            <v>0.33698401999706551</v>
          </cell>
          <cell r="AY58">
            <v>9755.2255387620771</v>
          </cell>
          <cell r="BB58">
            <v>0.22750525361571261</v>
          </cell>
        </row>
        <row r="59">
          <cell r="D59">
            <v>0.33496599999999999</v>
          </cell>
          <cell r="AY59">
            <v>10501.281771230793</v>
          </cell>
          <cell r="BB59">
            <v>0.22750525361571261</v>
          </cell>
        </row>
        <row r="60">
          <cell r="D60">
            <v>0.33408100000000002</v>
          </cell>
          <cell r="AY60">
            <v>11247.338003699509</v>
          </cell>
          <cell r="BB60">
            <v>0.22750525361571261</v>
          </cell>
        </row>
        <row r="61">
          <cell r="D61">
            <v>0.35426602170720761</v>
          </cell>
          <cell r="AY61">
            <v>11086.581830910447</v>
          </cell>
          <cell r="BB61">
            <v>0.22750525361571261</v>
          </cell>
        </row>
        <row r="62">
          <cell r="D62">
            <v>0.3822199763586997</v>
          </cell>
          <cell r="AY62">
            <v>10925.825658121385</v>
          </cell>
          <cell r="BB62">
            <v>0.22750525361571261</v>
          </cell>
        </row>
        <row r="63">
          <cell r="D63">
            <v>0.43392999999999993</v>
          </cell>
          <cell r="AY63">
            <v>10765.069485332322</v>
          </cell>
          <cell r="BB63">
            <v>0.22750525361571261</v>
          </cell>
        </row>
        <row r="64">
          <cell r="D64">
            <v>0.46199000000000001</v>
          </cell>
          <cell r="AY64">
            <v>10604.31331254326</v>
          </cell>
          <cell r="BB64">
            <v>0.22750525361571261</v>
          </cell>
        </row>
        <row r="65">
          <cell r="D65">
            <v>0.52350296764400539</v>
          </cell>
          <cell r="AY65">
            <v>10443.557139754197</v>
          </cell>
          <cell r="BB65">
            <v>0.22750525361571261</v>
          </cell>
        </row>
        <row r="66">
          <cell r="D66">
            <v>0.58701003601910151</v>
          </cell>
          <cell r="AY66">
            <v>10282.800966965135</v>
          </cell>
          <cell r="BB66">
            <v>0.22750525361571261</v>
          </cell>
        </row>
        <row r="67">
          <cell r="D67">
            <v>0.6509649196135775</v>
          </cell>
          <cell r="AY67">
            <v>10122.044794176072</v>
          </cell>
          <cell r="BB67">
            <v>0.22750525361571261</v>
          </cell>
        </row>
        <row r="68">
          <cell r="D68">
            <v>0.71354799999999996</v>
          </cell>
          <cell r="AY68">
            <v>9961.2886213870097</v>
          </cell>
          <cell r="BB68">
            <v>0.22750525361571261</v>
          </cell>
        </row>
        <row r="69">
          <cell r="D69">
            <v>0.76665004805877668</v>
          </cell>
          <cell r="AY69">
            <v>9800.5324485979472</v>
          </cell>
          <cell r="BB69">
            <v>0.22750525361571261</v>
          </cell>
        </row>
        <row r="70">
          <cell r="D70">
            <v>0.80877399999999966</v>
          </cell>
          <cell r="AY70">
            <v>9639.7762758088866</v>
          </cell>
          <cell r="BB70">
            <v>0.22750525361571261</v>
          </cell>
        </row>
        <row r="71">
          <cell r="D71">
            <v>0.82322059043445994</v>
          </cell>
          <cell r="AY71">
            <v>9604.7324642964286</v>
          </cell>
          <cell r="BB71">
            <v>0.22750525361571261</v>
          </cell>
        </row>
        <row r="72">
          <cell r="D72">
            <v>0.84011564667151661</v>
          </cell>
          <cell r="AY72">
            <v>9569.6886527839706</v>
          </cell>
          <cell r="BB72">
            <v>0.22750525361571261</v>
          </cell>
        </row>
        <row r="73">
          <cell r="D73">
            <v>0.85907450073274816</v>
          </cell>
          <cell r="AY73">
            <v>9534.6448412715126</v>
          </cell>
          <cell r="BB73">
            <v>0.22750525361571261</v>
          </cell>
        </row>
        <row r="74">
          <cell r="D74">
            <v>0.88195389535797519</v>
          </cell>
          <cell r="AY74">
            <v>9499.6010297590547</v>
          </cell>
          <cell r="BB74">
            <v>0.22750525361571261</v>
          </cell>
        </row>
        <row r="75">
          <cell r="D75">
            <v>0.9051900248091983</v>
          </cell>
          <cell r="AY75">
            <v>9464.5572182465967</v>
          </cell>
          <cell r="BB75">
            <v>0.22750525361571261</v>
          </cell>
        </row>
        <row r="76">
          <cell r="D76">
            <v>0.92903489032664155</v>
          </cell>
          <cell r="AY76">
            <v>9429.5134067341387</v>
          </cell>
          <cell r="BB76">
            <v>0.22750525361571261</v>
          </cell>
        </row>
        <row r="77">
          <cell r="D77">
            <v>0.9518737530933109</v>
          </cell>
          <cell r="AY77">
            <v>9394.4695952216807</v>
          </cell>
          <cell r="BB77">
            <v>0.22750525361571261</v>
          </cell>
        </row>
        <row r="78">
          <cell r="D78">
            <v>0.9739709541526127</v>
          </cell>
          <cell r="AY78">
            <v>9359.4257837092227</v>
          </cell>
          <cell r="BB78">
            <v>0.22750525361571261</v>
          </cell>
        </row>
        <row r="79">
          <cell r="D79">
            <v>0.99372166229999004</v>
          </cell>
          <cell r="AY79">
            <v>9324.3819721967648</v>
          </cell>
          <cell r="BB79">
            <v>0.22750525361571261</v>
          </cell>
        </row>
        <row r="80">
          <cell r="D80">
            <v>1.014359</v>
          </cell>
          <cell r="AY80">
            <v>9289.3381606842995</v>
          </cell>
          <cell r="BB80">
            <v>0.22750525361571261</v>
          </cell>
        </row>
        <row r="81">
          <cell r="D81">
            <v>1.0222854828942736</v>
          </cell>
          <cell r="AY81">
            <v>8980.8571646158689</v>
          </cell>
          <cell r="BB81">
            <v>0.22750525361571261</v>
          </cell>
        </row>
        <row r="82">
          <cell r="D82">
            <v>1.030315574420327</v>
          </cell>
          <cell r="AY82">
            <v>8672.3761685474383</v>
          </cell>
          <cell r="BB82">
            <v>0.22750525361571261</v>
          </cell>
        </row>
        <row r="83">
          <cell r="D83">
            <v>1.0379439997756645</v>
          </cell>
          <cell r="AY83">
            <v>8363.8951724790077</v>
          </cell>
          <cell r="BB83">
            <v>0.22750525361571261</v>
          </cell>
        </row>
        <row r="84">
          <cell r="D84">
            <v>1.0452592505667255</v>
          </cell>
          <cell r="AY84">
            <v>8055.414176410578</v>
          </cell>
          <cell r="BB84">
            <v>0.22750525361571261</v>
          </cell>
        </row>
        <row r="85">
          <cell r="D85">
            <v>1.0520571352303503</v>
          </cell>
          <cell r="AY85">
            <v>7746.9331803421483</v>
          </cell>
          <cell r="BB85">
            <v>0.22750525361571261</v>
          </cell>
        </row>
        <row r="86">
          <cell r="D86">
            <v>1.0609768669683579</v>
          </cell>
          <cell r="AY86">
            <v>7438.4521842737186</v>
          </cell>
          <cell r="BB86">
            <v>0.22750525361571261</v>
          </cell>
        </row>
        <row r="87">
          <cell r="D87">
            <v>1.0701841080858947</v>
          </cell>
          <cell r="AY87">
            <v>7129.9711882052889</v>
          </cell>
          <cell r="BB87">
            <v>0.22750525361571261</v>
          </cell>
        </row>
        <row r="88">
          <cell r="D88">
            <v>1.0792077387312862</v>
          </cell>
          <cell r="AY88">
            <v>6821.4901921368592</v>
          </cell>
          <cell r="BB88">
            <v>0.22750525361571261</v>
          </cell>
        </row>
        <row r="89">
          <cell r="D89">
            <v>1.0880615739620032</v>
          </cell>
          <cell r="AY89">
            <v>6513.0091960684294</v>
          </cell>
          <cell r="BB89">
            <v>0.22750525361571261</v>
          </cell>
        </row>
        <row r="90">
          <cell r="D90">
            <v>1.0969034420351931</v>
          </cell>
          <cell r="AY90">
            <v>6204.5281999999997</v>
          </cell>
          <cell r="BB90">
            <v>0.22750525361571261</v>
          </cell>
        </row>
      </sheetData>
      <sheetData sheetId="38">
        <row r="54">
          <cell r="D54">
            <v>0</v>
          </cell>
          <cell r="AY54">
            <v>19686.878134160987</v>
          </cell>
          <cell r="BB54">
            <v>0.61717767815506441</v>
          </cell>
        </row>
        <row r="55">
          <cell r="D55">
            <v>0</v>
          </cell>
          <cell r="AY55">
            <v>19895.542592701233</v>
          </cell>
          <cell r="BB55">
            <v>0.61717767815506441</v>
          </cell>
        </row>
        <row r="56">
          <cell r="D56">
            <v>0</v>
          </cell>
          <cell r="AY56">
            <v>20104.207051241479</v>
          </cell>
          <cell r="BB56">
            <v>0.61717767815506441</v>
          </cell>
        </row>
        <row r="57">
          <cell r="D57">
            <v>0</v>
          </cell>
          <cell r="AY57">
            <v>20312.871509781726</v>
          </cell>
          <cell r="BB57">
            <v>0.61717767815506441</v>
          </cell>
        </row>
        <row r="58">
          <cell r="D58">
            <v>1.5000000890119357E-4</v>
          </cell>
          <cell r="AY58">
            <v>20521.535968321972</v>
          </cell>
          <cell r="BB58">
            <v>0.61717767815506441</v>
          </cell>
        </row>
        <row r="59">
          <cell r="D59">
            <v>1.1499999999999999E-4</v>
          </cell>
          <cell r="AY59">
            <v>20730.200426862219</v>
          </cell>
          <cell r="BB59">
            <v>0.61717767815506441</v>
          </cell>
        </row>
        <row r="60">
          <cell r="D60">
            <v>1.0999999999999999E-4</v>
          </cell>
          <cell r="AY60">
            <v>20938.864885402465</v>
          </cell>
          <cell r="BB60">
            <v>0.61717767815506441</v>
          </cell>
        </row>
        <row r="61">
          <cell r="D61">
            <v>1.2500000765921921E-4</v>
          </cell>
          <cell r="AY61">
            <v>20417.957216689687</v>
          </cell>
          <cell r="BB61">
            <v>0.61717767815506441</v>
          </cell>
        </row>
        <row r="62">
          <cell r="D62">
            <v>1.6999998948505823E-4</v>
          </cell>
          <cell r="AY62">
            <v>19897.049547976909</v>
          </cell>
          <cell r="BB62">
            <v>0.61717767815506441</v>
          </cell>
        </row>
        <row r="63">
          <cell r="D63">
            <v>2.2199999999999998E-4</v>
          </cell>
          <cell r="AY63">
            <v>19376.141879264131</v>
          </cell>
          <cell r="BB63">
            <v>0.61717767815506441</v>
          </cell>
        </row>
        <row r="64">
          <cell r="D64">
            <v>2.8699999999999998E-4</v>
          </cell>
          <cell r="AY64">
            <v>18855.234210551353</v>
          </cell>
          <cell r="BB64">
            <v>0.61717767815506441</v>
          </cell>
        </row>
        <row r="65">
          <cell r="D65">
            <v>3.9999997527731865E-4</v>
          </cell>
          <cell r="AY65">
            <v>18334.326541838574</v>
          </cell>
          <cell r="BB65">
            <v>0.61717767815506441</v>
          </cell>
        </row>
        <row r="66">
          <cell r="D66">
            <v>5.3600003288911322E-4</v>
          </cell>
          <cell r="AY66">
            <v>17813.418873125796</v>
          </cell>
          <cell r="BB66">
            <v>0.61717767815506441</v>
          </cell>
        </row>
        <row r="67">
          <cell r="D67">
            <v>6.9899991368182709E-4</v>
          </cell>
          <cell r="AY67">
            <v>17292.511204413018</v>
          </cell>
          <cell r="BB67">
            <v>0.61717767815506441</v>
          </cell>
        </row>
        <row r="68">
          <cell r="D68">
            <v>8.8099999999999984E-4</v>
          </cell>
          <cell r="AY68">
            <v>16771.60353570024</v>
          </cell>
          <cell r="BB68">
            <v>0.61717767815506441</v>
          </cell>
        </row>
        <row r="69">
          <cell r="D69">
            <v>1.0620000665733003E-3</v>
          </cell>
          <cell r="AY69">
            <v>16250.69586698746</v>
          </cell>
          <cell r="BB69">
            <v>0.61717767815506441</v>
          </cell>
        </row>
        <row r="70">
          <cell r="D70">
            <v>1.2219999999999996E-3</v>
          </cell>
          <cell r="AY70">
            <v>15729.788198274673</v>
          </cell>
          <cell r="BB70">
            <v>0.61717767815506441</v>
          </cell>
        </row>
        <row r="71">
          <cell r="D71">
            <v>1.2864546041819955E-3</v>
          </cell>
          <cell r="AY71">
            <v>15659.457469636132</v>
          </cell>
          <cell r="BB71">
            <v>0.61717767815506441</v>
          </cell>
        </row>
        <row r="72">
          <cell r="D72">
            <v>1.353874442382928E-3</v>
          </cell>
          <cell r="AY72">
            <v>15589.126740997592</v>
          </cell>
          <cell r="BB72">
            <v>0.61717767815506441</v>
          </cell>
        </row>
        <row r="73">
          <cell r="D73">
            <v>1.4240422445952129E-3</v>
          </cell>
          <cell r="AY73">
            <v>15518.796012359051</v>
          </cell>
          <cell r="BB73">
            <v>0.61717767815506441</v>
          </cell>
        </row>
        <row r="74">
          <cell r="D74">
            <v>1.5004414512010298E-3</v>
          </cell>
          <cell r="AY74">
            <v>15448.46528372051</v>
          </cell>
          <cell r="BB74">
            <v>0.61717767815506441</v>
          </cell>
        </row>
        <row r="75">
          <cell r="D75">
            <v>1.5773824636259859E-3</v>
          </cell>
          <cell r="AY75">
            <v>15378.13455508197</v>
          </cell>
          <cell r="BB75">
            <v>0.61717767815506441</v>
          </cell>
        </row>
        <row r="76">
          <cell r="D76">
            <v>1.6553624003709199E-3</v>
          </cell>
          <cell r="AY76">
            <v>15307.803826443429</v>
          </cell>
          <cell r="BB76">
            <v>0.61717767815506441</v>
          </cell>
        </row>
        <row r="77">
          <cell r="D77">
            <v>1.7315154105612019E-3</v>
          </cell>
          <cell r="AY77">
            <v>15237.473097804888</v>
          </cell>
          <cell r="BB77">
            <v>0.61717767815506441</v>
          </cell>
        </row>
        <row r="78">
          <cell r="D78">
            <v>1.8062245460110421E-3</v>
          </cell>
          <cell r="AY78">
            <v>15167.142369166348</v>
          </cell>
          <cell r="BB78">
            <v>0.61717767815506441</v>
          </cell>
        </row>
        <row r="79">
          <cell r="D79">
            <v>1.8763892895343832E-3</v>
          </cell>
          <cell r="AY79">
            <v>15096.811640527807</v>
          </cell>
          <cell r="BB79">
            <v>0.61717767815506441</v>
          </cell>
        </row>
        <row r="80">
          <cell r="D80">
            <v>1.9480000000000001E-3</v>
          </cell>
          <cell r="AY80">
            <v>15026.480911889268</v>
          </cell>
          <cell r="BB80">
            <v>0.61717767815506441</v>
          </cell>
        </row>
        <row r="81">
          <cell r="D81">
            <v>1.9804707303146592E-3</v>
          </cell>
          <cell r="AY81">
            <v>14478.375620700341</v>
          </cell>
          <cell r="BB81">
            <v>0.61717767815506441</v>
          </cell>
        </row>
        <row r="82">
          <cell r="D82">
            <v>2.0128353319520016E-3</v>
          </cell>
          <cell r="AY82">
            <v>13930.270329511413</v>
          </cell>
          <cell r="BB82">
            <v>0.61717767815506441</v>
          </cell>
        </row>
        <row r="83">
          <cell r="D83">
            <v>2.0441187127873146E-3</v>
          </cell>
          <cell r="AY83">
            <v>13382.165038322486</v>
          </cell>
          <cell r="BB83">
            <v>0.61717767815506441</v>
          </cell>
        </row>
        <row r="84">
          <cell r="D84">
            <v>2.0744920539956472E-3</v>
          </cell>
          <cell r="AY84">
            <v>12834.059747133559</v>
          </cell>
          <cell r="BB84">
            <v>0.61717767815506441</v>
          </cell>
        </row>
        <row r="85">
          <cell r="D85">
            <v>2.1035468452177651E-3</v>
          </cell>
          <cell r="AY85">
            <v>12285.954455944631</v>
          </cell>
          <cell r="BB85">
            <v>0.61717767815506441</v>
          </cell>
        </row>
        <row r="86">
          <cell r="D86">
            <v>2.1365889154355481E-3</v>
          </cell>
          <cell r="AY86">
            <v>11737.849164755704</v>
          </cell>
          <cell r="BB86">
            <v>0.61717767815506441</v>
          </cell>
        </row>
        <row r="87">
          <cell r="D87">
            <v>2.1700003604820527E-3</v>
          </cell>
          <cell r="AY87">
            <v>11189.743873566777</v>
          </cell>
          <cell r="BB87">
            <v>0.61717767815506441</v>
          </cell>
        </row>
        <row r="88">
          <cell r="D88">
            <v>2.2028408281363977E-3</v>
          </cell>
          <cell r="AY88">
            <v>10641.638582377849</v>
          </cell>
          <cell r="BB88">
            <v>0.61717767815506441</v>
          </cell>
        </row>
        <row r="89">
          <cell r="D89">
            <v>2.2351402342306644E-3</v>
          </cell>
          <cell r="AY89">
            <v>10093.533291188922</v>
          </cell>
          <cell r="BB89">
            <v>0.61717767815506441</v>
          </cell>
        </row>
        <row r="90">
          <cell r="D90">
            <v>2.2672267718639471E-3</v>
          </cell>
          <cell r="AY90">
            <v>9545.4279999999981</v>
          </cell>
          <cell r="BB90">
            <v>0.61717767815506441</v>
          </cell>
        </row>
      </sheetData>
      <sheetData sheetId="39">
        <row r="54">
          <cell r="D54">
            <v>0</v>
          </cell>
          <cell r="AY54">
            <v>14537.385523294019</v>
          </cell>
          <cell r="BB54">
            <v>0.20768012135454994</v>
          </cell>
        </row>
        <row r="55">
          <cell r="D55">
            <v>0</v>
          </cell>
          <cell r="AY55">
            <v>14508.907455542132</v>
          </cell>
          <cell r="BB55">
            <v>0.22750525361571261</v>
          </cell>
        </row>
        <row r="56">
          <cell r="D56">
            <v>0</v>
          </cell>
          <cell r="AY56">
            <v>14480.429387790246</v>
          </cell>
          <cell r="BB56">
            <v>0.22750525361571261</v>
          </cell>
        </row>
        <row r="57">
          <cell r="D57">
            <v>0</v>
          </cell>
          <cell r="AY57">
            <v>14451.951320038359</v>
          </cell>
          <cell r="BB57">
            <v>0.22750525361571261</v>
          </cell>
        </row>
        <row r="58">
          <cell r="D58">
            <v>0</v>
          </cell>
          <cell r="AY58">
            <v>14423.473252286472</v>
          </cell>
          <cell r="BB58">
            <v>0.22750525361571261</v>
          </cell>
        </row>
        <row r="59">
          <cell r="D59">
            <v>0</v>
          </cell>
          <cell r="AY59">
            <v>14394.995184534586</v>
          </cell>
          <cell r="BB59">
            <v>0.22750525361571261</v>
          </cell>
        </row>
        <row r="60">
          <cell r="D60">
            <v>0</v>
          </cell>
          <cell r="AY60">
            <v>14366.517116782696</v>
          </cell>
          <cell r="BB60">
            <v>0.22750525361571261</v>
          </cell>
        </row>
        <row r="61">
          <cell r="D61">
            <v>0</v>
          </cell>
          <cell r="AY61">
            <v>14165.201724084454</v>
          </cell>
          <cell r="BB61">
            <v>0.22750525361571261</v>
          </cell>
        </row>
        <row r="62">
          <cell r="D62">
            <v>0</v>
          </cell>
          <cell r="AY62">
            <v>13963.886331386213</v>
          </cell>
          <cell r="BB62">
            <v>0.22750525361571261</v>
          </cell>
        </row>
        <row r="63">
          <cell r="D63">
            <v>0</v>
          </cell>
          <cell r="AY63">
            <v>13762.570938687972</v>
          </cell>
          <cell r="BB63">
            <v>0.22750525361571261</v>
          </cell>
        </row>
        <row r="64">
          <cell r="D64">
            <v>0</v>
          </cell>
          <cell r="AY64">
            <v>13561.25554598973</v>
          </cell>
          <cell r="BB64">
            <v>0.22750525361571261</v>
          </cell>
        </row>
        <row r="65">
          <cell r="D65">
            <v>0</v>
          </cell>
          <cell r="AY65">
            <v>13359.940153291489</v>
          </cell>
          <cell r="BB65">
            <v>0.22750525361571261</v>
          </cell>
        </row>
        <row r="66">
          <cell r="D66">
            <v>0</v>
          </cell>
          <cell r="AY66">
            <v>13158.624760593248</v>
          </cell>
          <cell r="BB66">
            <v>0.22750525361571261</v>
          </cell>
        </row>
        <row r="67">
          <cell r="D67">
            <v>0</v>
          </cell>
          <cell r="AY67">
            <v>12957.309367895006</v>
          </cell>
          <cell r="BB67">
            <v>0.22750525361571261</v>
          </cell>
        </row>
        <row r="68">
          <cell r="D68">
            <v>0</v>
          </cell>
          <cell r="AY68">
            <v>12755.993975196765</v>
          </cell>
          <cell r="BB68">
            <v>0.22750525361571261</v>
          </cell>
        </row>
        <row r="69">
          <cell r="D69">
            <v>0</v>
          </cell>
          <cell r="AY69">
            <v>12554.678582498524</v>
          </cell>
          <cell r="BB69">
            <v>0.22750525361571261</v>
          </cell>
        </row>
        <row r="70">
          <cell r="D70">
            <v>0</v>
          </cell>
          <cell r="AY70">
            <v>12353.363189800288</v>
          </cell>
          <cell r="BB70">
            <v>0.22750525361571261</v>
          </cell>
        </row>
        <row r="71">
          <cell r="D71">
            <v>0</v>
          </cell>
          <cell r="AY71">
            <v>12323.433799975403</v>
          </cell>
          <cell r="BB71">
            <v>0.22750525361571261</v>
          </cell>
        </row>
        <row r="72">
          <cell r="D72">
            <v>0</v>
          </cell>
          <cell r="AY72">
            <v>12293.504410150517</v>
          </cell>
          <cell r="BB72">
            <v>0.22750525361571261</v>
          </cell>
        </row>
        <row r="73">
          <cell r="D73">
            <v>0</v>
          </cell>
          <cell r="AY73">
            <v>12263.575020325632</v>
          </cell>
          <cell r="BB73">
            <v>0.22750525361571261</v>
          </cell>
        </row>
        <row r="74">
          <cell r="D74">
            <v>0</v>
          </cell>
          <cell r="AY74">
            <v>12233.645630500747</v>
          </cell>
          <cell r="BB74">
            <v>0.22750525361571261</v>
          </cell>
        </row>
        <row r="75">
          <cell r="D75">
            <v>0</v>
          </cell>
          <cell r="AY75">
            <v>12203.716240675862</v>
          </cell>
          <cell r="BB75">
            <v>0.22750525361571261</v>
          </cell>
        </row>
        <row r="76">
          <cell r="D76">
            <v>0</v>
          </cell>
          <cell r="AY76">
            <v>12173.786850850976</v>
          </cell>
          <cell r="BB76">
            <v>0.22750525361571261</v>
          </cell>
        </row>
        <row r="77">
          <cell r="D77">
            <v>0</v>
          </cell>
          <cell r="AY77">
            <v>12143.857461026091</v>
          </cell>
          <cell r="BB77">
            <v>0.22750525361571261</v>
          </cell>
        </row>
        <row r="78">
          <cell r="D78">
            <v>0</v>
          </cell>
          <cell r="AY78">
            <v>12113.928071201206</v>
          </cell>
          <cell r="BB78">
            <v>0.22750525361571261</v>
          </cell>
        </row>
        <row r="79">
          <cell r="D79">
            <v>0</v>
          </cell>
          <cell r="AY79">
            <v>12083.998681376321</v>
          </cell>
          <cell r="BB79">
            <v>0.22750525361571261</v>
          </cell>
        </row>
        <row r="80">
          <cell r="D80">
            <v>0</v>
          </cell>
          <cell r="AY80">
            <v>12054.069291551436</v>
          </cell>
          <cell r="BB80">
            <v>0.22750525361571261</v>
          </cell>
        </row>
        <row r="81">
          <cell r="D81">
            <v>0</v>
          </cell>
          <cell r="AY81">
            <v>11518.143312396292</v>
          </cell>
          <cell r="BB81">
            <v>0.23719899267716504</v>
          </cell>
        </row>
        <row r="82">
          <cell r="D82">
            <v>0</v>
          </cell>
          <cell r="AY82">
            <v>10982.217333241149</v>
          </cell>
          <cell r="BB82">
            <v>0.23719899267716504</v>
          </cell>
        </row>
        <row r="83">
          <cell r="D83">
            <v>0</v>
          </cell>
          <cell r="AY83">
            <v>10446.291354086006</v>
          </cell>
          <cell r="BB83">
            <v>0.23719899267716504</v>
          </cell>
        </row>
        <row r="84">
          <cell r="D84">
            <v>0</v>
          </cell>
          <cell r="AY84">
            <v>9910.3653749308633</v>
          </cell>
          <cell r="BB84">
            <v>0.23719899267716504</v>
          </cell>
        </row>
        <row r="85">
          <cell r="D85">
            <v>0</v>
          </cell>
          <cell r="AY85">
            <v>9374.4393957757202</v>
          </cell>
          <cell r="BB85">
            <v>0.23719899267716504</v>
          </cell>
        </row>
        <row r="86">
          <cell r="D86">
            <v>0</v>
          </cell>
          <cell r="AY86">
            <v>8838.5134166205771</v>
          </cell>
          <cell r="BB86">
            <v>0.24674978552332394</v>
          </cell>
        </row>
        <row r="87">
          <cell r="D87">
            <v>0</v>
          </cell>
          <cell r="AY87">
            <v>8302.587437465434</v>
          </cell>
          <cell r="BB87">
            <v>0.24674978552332394</v>
          </cell>
        </row>
        <row r="88">
          <cell r="D88">
            <v>0</v>
          </cell>
          <cell r="AY88">
            <v>7766.661458310291</v>
          </cell>
          <cell r="BB88">
            <v>0.24674978552332394</v>
          </cell>
        </row>
        <row r="89">
          <cell r="D89">
            <v>0</v>
          </cell>
          <cell r="AY89">
            <v>7230.7354791551479</v>
          </cell>
          <cell r="BB89">
            <v>0.24674978552332394</v>
          </cell>
        </row>
        <row r="90">
          <cell r="D90">
            <v>0</v>
          </cell>
          <cell r="AY90">
            <v>6694.8095000000003</v>
          </cell>
          <cell r="BB90">
            <v>0.24674978552332394</v>
          </cell>
        </row>
      </sheetData>
      <sheetData sheetId="40">
        <row r="54">
          <cell r="D54">
            <v>0</v>
          </cell>
          <cell r="AY54">
            <v>53246.039411537306</v>
          </cell>
        </row>
        <row r="55">
          <cell r="D55">
            <v>2.1196249997497869</v>
          </cell>
          <cell r="AY55">
            <v>51701.240581288177</v>
          </cell>
        </row>
        <row r="56">
          <cell r="D56">
            <v>2.4049299999999998</v>
          </cell>
          <cell r="AY56">
            <v>50156.441751039049</v>
          </cell>
        </row>
        <row r="57">
          <cell r="D57">
            <v>0.74695699999999998</v>
          </cell>
          <cell r="AY57">
            <v>48611.64292078992</v>
          </cell>
        </row>
        <row r="58">
          <cell r="D58">
            <v>1.6771660995251951</v>
          </cell>
          <cell r="AY58">
            <v>47066.844090540792</v>
          </cell>
        </row>
        <row r="59">
          <cell r="D59">
            <v>2.0250639999999995</v>
          </cell>
          <cell r="AY59">
            <v>45522.045260291663</v>
          </cell>
        </row>
        <row r="60">
          <cell r="D60">
            <v>1.9931519999999996</v>
          </cell>
          <cell r="AY60">
            <v>43977.246430042564</v>
          </cell>
        </row>
        <row r="61">
          <cell r="D61">
            <v>2.1448581314235007</v>
          </cell>
          <cell r="AY61">
            <v>43192.078909229545</v>
          </cell>
        </row>
        <row r="62">
          <cell r="D62">
            <v>2.2336148618451075</v>
          </cell>
          <cell r="AY62">
            <v>42406.911388416527</v>
          </cell>
        </row>
        <row r="63">
          <cell r="D63">
            <v>2.3012619999999999</v>
          </cell>
          <cell r="AY63">
            <v>41621.743867603509</v>
          </cell>
        </row>
        <row r="64">
          <cell r="D64">
            <v>2.9222419999999998</v>
          </cell>
          <cell r="AY64">
            <v>40836.576346790491</v>
          </cell>
        </row>
        <row r="65">
          <cell r="D65">
            <v>3.0581058109885491</v>
          </cell>
          <cell r="AY65">
            <v>40051.408825977473</v>
          </cell>
        </row>
        <row r="66">
          <cell r="D66">
            <v>3.108557190741946</v>
          </cell>
          <cell r="AY66">
            <v>39266.241305164454</v>
          </cell>
        </row>
        <row r="67">
          <cell r="D67">
            <v>3.2736415957442118</v>
          </cell>
          <cell r="AY67">
            <v>38481.073784351436</v>
          </cell>
        </row>
        <row r="68">
          <cell r="D68">
            <v>3.3096099999999997</v>
          </cell>
          <cell r="AY68">
            <v>37695.906263538418</v>
          </cell>
        </row>
        <row r="69">
          <cell r="D69">
            <v>3.3754812115978448</v>
          </cell>
          <cell r="AY69">
            <v>36910.7387427254</v>
          </cell>
        </row>
        <row r="70">
          <cell r="D70">
            <v>3.4323089999999992</v>
          </cell>
          <cell r="AY70">
            <v>36125.571221912396</v>
          </cell>
        </row>
        <row r="71">
          <cell r="D71">
            <v>3.5024213779799922</v>
          </cell>
          <cell r="AY71">
            <v>35293.014396353188</v>
          </cell>
        </row>
        <row r="72">
          <cell r="D72">
            <v>3.5827730252200416</v>
          </cell>
          <cell r="AY72">
            <v>34460.45757079398</v>
          </cell>
        </row>
        <row r="73">
          <cell r="D73">
            <v>3.6718066320109157</v>
          </cell>
          <cell r="AY73">
            <v>33627.900745234772</v>
          </cell>
        </row>
        <row r="74">
          <cell r="D74">
            <v>3.7775419492357205</v>
          </cell>
          <cell r="AY74">
            <v>32795.343919675564</v>
          </cell>
        </row>
        <row r="75">
          <cell r="D75">
            <v>3.8847917719305278</v>
          </cell>
          <cell r="AY75">
            <v>31962.787094116356</v>
          </cell>
        </row>
        <row r="76">
          <cell r="D76">
            <v>3.9946495848189056</v>
          </cell>
          <cell r="AY76">
            <v>31130.230268557149</v>
          </cell>
        </row>
        <row r="77">
          <cell r="D77">
            <v>4.1001746940342825</v>
          </cell>
          <cell r="AY77">
            <v>30297.673442997941</v>
          </cell>
        </row>
        <row r="78">
          <cell r="D78">
            <v>4.202485544827061</v>
          </cell>
          <cell r="AY78">
            <v>29465.116617438733</v>
          </cell>
        </row>
        <row r="79">
          <cell r="D79">
            <v>4.2946319346183444</v>
          </cell>
          <cell r="AY79">
            <v>28632.559791879525</v>
          </cell>
        </row>
        <row r="80">
          <cell r="D80">
            <v>4.3905630000000002</v>
          </cell>
          <cell r="AY80">
            <v>27800.002966320317</v>
          </cell>
        </row>
        <row r="81">
          <cell r="D81">
            <v>4.4860461659114197</v>
          </cell>
          <cell r="AY81">
            <v>26690.452569688285</v>
          </cell>
        </row>
        <row r="82">
          <cell r="D82">
            <v>4.5808957117567664</v>
          </cell>
          <cell r="AY82">
            <v>25580.902173056253</v>
          </cell>
        </row>
        <row r="83">
          <cell r="D83">
            <v>4.6729077540315762</v>
          </cell>
          <cell r="AY83">
            <v>24471.351776424221</v>
          </cell>
        </row>
        <row r="84">
          <cell r="D84">
            <v>4.7624697176180932</v>
          </cell>
          <cell r="AY84">
            <v>23361.801379792189</v>
          </cell>
        </row>
        <row r="85">
          <cell r="D85">
            <v>4.8486396983656395</v>
          </cell>
          <cell r="AY85">
            <v>22252.250983160156</v>
          </cell>
        </row>
        <row r="86">
          <cell r="D86">
            <v>4.9436833335508013</v>
          </cell>
          <cell r="AY86">
            <v>21142.700586528124</v>
          </cell>
        </row>
        <row r="87">
          <cell r="D87">
            <v>5.0393232270611481</v>
          </cell>
          <cell r="AY87">
            <v>20033.150189896092</v>
          </cell>
        </row>
        <row r="88">
          <cell r="D88">
            <v>5.1333939111075368</v>
          </cell>
          <cell r="AY88">
            <v>18923.59979326406</v>
          </cell>
        </row>
        <row r="89">
          <cell r="D89">
            <v>5.2259671884766918</v>
          </cell>
          <cell r="AY89">
            <v>17814.049396632028</v>
          </cell>
        </row>
        <row r="90">
          <cell r="D90">
            <v>5.317815210371224</v>
          </cell>
          <cell r="AY90">
            <v>16704.499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60" zoomScaleNormal="60" workbookViewId="0">
      <selection activeCell="I21" sqref="I21"/>
    </sheetView>
  </sheetViews>
  <sheetFormatPr defaultRowHeight="14.4" x14ac:dyDescent="0.3"/>
  <cols>
    <col min="1" max="6" width="12.77734375" customWidth="1"/>
    <col min="7" max="12" width="15.77734375" customWidth="1"/>
  </cols>
  <sheetData>
    <row r="1" spans="1:12" x14ac:dyDescent="0.3">
      <c r="B1" s="42" t="s">
        <v>16</v>
      </c>
      <c r="C1" s="43"/>
      <c r="D1" s="43"/>
      <c r="E1" s="43"/>
      <c r="F1" s="44"/>
      <c r="G1" s="42" t="s">
        <v>23</v>
      </c>
      <c r="H1" s="43"/>
      <c r="I1" s="43"/>
      <c r="J1" s="43"/>
      <c r="K1" s="43"/>
      <c r="L1" s="44"/>
    </row>
    <row r="2" spans="1:12" x14ac:dyDescent="0.3">
      <c r="B2" s="3" t="s">
        <v>11</v>
      </c>
      <c r="C2" s="4" t="s">
        <v>12</v>
      </c>
      <c r="D2" s="4" t="s">
        <v>13</v>
      </c>
      <c r="E2" s="4" t="s">
        <v>14</v>
      </c>
      <c r="F2" s="5" t="s">
        <v>15</v>
      </c>
      <c r="G2" s="27" t="s">
        <v>25</v>
      </c>
      <c r="H2" s="28" t="s">
        <v>26</v>
      </c>
      <c r="I2" s="28" t="s">
        <v>27</v>
      </c>
      <c r="J2" s="28" t="s">
        <v>28</v>
      </c>
      <c r="K2" s="28" t="s">
        <v>29</v>
      </c>
      <c r="L2" s="29" t="s">
        <v>30</v>
      </c>
    </row>
    <row r="3" spans="1:12" x14ac:dyDescent="0.3">
      <c r="A3" s="6">
        <v>2014</v>
      </c>
      <c r="B3" s="10">
        <v>0.84374099999999996</v>
      </c>
      <c r="C3" s="11">
        <v>11.181198</v>
      </c>
      <c r="D3" s="11">
        <v>35.725360999999999</v>
      </c>
      <c r="E3" s="11">
        <v>41.168289000000001</v>
      </c>
      <c r="F3" s="12">
        <v>10.501616</v>
      </c>
      <c r="G3" s="10">
        <v>4.4428559999999999</v>
      </c>
      <c r="H3" s="11">
        <v>22.910838999999999</v>
      </c>
      <c r="I3" s="11">
        <v>0.93231699999999995</v>
      </c>
      <c r="J3" s="11">
        <v>8.6411429999999996</v>
      </c>
      <c r="K3" s="11">
        <v>39.825172000000002</v>
      </c>
      <c r="L3" s="12">
        <v>23.247672999999999</v>
      </c>
    </row>
    <row r="4" spans="1:12" x14ac:dyDescent="0.3">
      <c r="A4" s="7">
        <v>2015</v>
      </c>
      <c r="B4" s="13">
        <v>0.69100899999999998</v>
      </c>
      <c r="C4" s="14">
        <v>9.0690109999999997</v>
      </c>
      <c r="D4" s="14">
        <v>31.207450999999999</v>
      </c>
      <c r="E4" s="14">
        <v>45.701037999999997</v>
      </c>
      <c r="F4" s="15">
        <v>12.735954</v>
      </c>
      <c r="G4" s="13">
        <v>5.4874090000000004</v>
      </c>
      <c r="H4" s="14">
        <v>22.362309</v>
      </c>
      <c r="I4" s="14">
        <v>0.70159800000000005</v>
      </c>
      <c r="J4" s="14">
        <v>8.4757730000000002</v>
      </c>
      <c r="K4" s="14">
        <v>40.204414</v>
      </c>
      <c r="L4" s="15">
        <v>22.768511</v>
      </c>
    </row>
    <row r="5" spans="1:12" x14ac:dyDescent="0.3">
      <c r="A5" s="7">
        <v>2016</v>
      </c>
      <c r="B5" s="13">
        <v>0.74767499999999998</v>
      </c>
      <c r="C5" s="14">
        <v>9.8054710000000007</v>
      </c>
      <c r="D5" s="14">
        <v>32.858429000000001</v>
      </c>
      <c r="E5" s="14">
        <v>44.295127999999998</v>
      </c>
      <c r="F5" s="15">
        <v>11.692841</v>
      </c>
      <c r="G5" s="13">
        <v>3.909081</v>
      </c>
      <c r="H5" s="14">
        <v>23.221641999999999</v>
      </c>
      <c r="I5" s="14">
        <v>1.0997840000000001</v>
      </c>
      <c r="J5" s="14">
        <v>8.7315330000000007</v>
      </c>
      <c r="K5" s="14">
        <v>39.511211000000003</v>
      </c>
      <c r="L5" s="15">
        <v>23.526747</v>
      </c>
    </row>
    <row r="6" spans="1:12" x14ac:dyDescent="0.3">
      <c r="A6" s="7">
        <v>2017</v>
      </c>
      <c r="B6" s="13">
        <v>0.94492200000000004</v>
      </c>
      <c r="C6" s="14">
        <v>12.416376</v>
      </c>
      <c r="D6" s="14">
        <v>38.147758000000003</v>
      </c>
      <c r="E6" s="14">
        <v>38.699294999999999</v>
      </c>
      <c r="F6" s="15">
        <v>9.2188169999999996</v>
      </c>
      <c r="G6" s="13">
        <v>4.1884480000000002</v>
      </c>
      <c r="H6" s="14">
        <v>22.980879000000002</v>
      </c>
      <c r="I6" s="14">
        <v>1.0086470000000001</v>
      </c>
      <c r="J6" s="14">
        <v>8.6754669999999994</v>
      </c>
      <c r="K6" s="14">
        <v>39.729838999999998</v>
      </c>
      <c r="L6" s="15">
        <v>23.416727000000002</v>
      </c>
    </row>
    <row r="7" spans="1:12" x14ac:dyDescent="0.3">
      <c r="A7" s="7">
        <v>2018</v>
      </c>
      <c r="B7" s="13">
        <v>0.93577999999999995</v>
      </c>
      <c r="C7" s="14">
        <v>12.338511</v>
      </c>
      <c r="D7" s="14">
        <v>37.817630999999999</v>
      </c>
      <c r="E7" s="14">
        <v>38.930084000000001</v>
      </c>
      <c r="F7" s="15">
        <v>9.4071510000000007</v>
      </c>
      <c r="G7" s="13">
        <v>4.2766820000000001</v>
      </c>
      <c r="H7" s="14">
        <v>22.992349999999998</v>
      </c>
      <c r="I7" s="14">
        <v>0.98268500000000003</v>
      </c>
      <c r="J7" s="14">
        <v>8.6771989999999999</v>
      </c>
      <c r="K7" s="14">
        <v>39.722999999999999</v>
      </c>
      <c r="L7" s="15">
        <v>23.34808</v>
      </c>
    </row>
    <row r="8" spans="1:12" x14ac:dyDescent="0.3">
      <c r="A8" s="7">
        <v>2019</v>
      </c>
      <c r="B8" s="13">
        <v>0.95433999999999997</v>
      </c>
      <c r="C8" s="14">
        <v>12.633091</v>
      </c>
      <c r="D8" s="14">
        <v>38.199913000000002</v>
      </c>
      <c r="E8" s="14">
        <v>38.539692000000002</v>
      </c>
      <c r="F8" s="15">
        <v>9.1015329999999999</v>
      </c>
      <c r="G8" s="13">
        <v>4.0902609999999999</v>
      </c>
      <c r="H8" s="14">
        <v>22.846436000000001</v>
      </c>
      <c r="I8" s="14">
        <v>0.94773200000000002</v>
      </c>
      <c r="J8" s="14">
        <v>8.5000769999999992</v>
      </c>
      <c r="K8" s="14">
        <v>40.152824000000003</v>
      </c>
      <c r="L8" s="15">
        <v>23.462665999999999</v>
      </c>
    </row>
    <row r="9" spans="1:12" x14ac:dyDescent="0.3">
      <c r="A9" s="7">
        <v>2020</v>
      </c>
      <c r="B9" s="13">
        <v>0.91664199999999996</v>
      </c>
      <c r="C9" s="14">
        <v>12.335448</v>
      </c>
      <c r="D9" s="14">
        <v>37.429412999999997</v>
      </c>
      <c r="E9" s="14">
        <v>39.260463999999999</v>
      </c>
      <c r="F9" s="15">
        <v>9.4848949999999999</v>
      </c>
      <c r="G9" s="13">
        <v>4.2306990000000004</v>
      </c>
      <c r="H9" s="14">
        <v>23.013881999999999</v>
      </c>
      <c r="I9" s="14">
        <v>0.98605200000000004</v>
      </c>
      <c r="J9" s="14">
        <v>8.6729299999999991</v>
      </c>
      <c r="K9" s="14">
        <v>39.729667999999997</v>
      </c>
      <c r="L9" s="15">
        <v>23.366768</v>
      </c>
    </row>
    <row r="10" spans="1:12" x14ac:dyDescent="0.3">
      <c r="A10" s="7">
        <v>2021</v>
      </c>
      <c r="B10" s="13">
        <v>0.90434599999999998</v>
      </c>
      <c r="C10" s="14">
        <v>12.143015</v>
      </c>
      <c r="D10" s="14">
        <v>37.215527000000002</v>
      </c>
      <c r="E10" s="14">
        <v>39.517941</v>
      </c>
      <c r="F10" s="15">
        <v>9.6443139999999996</v>
      </c>
      <c r="G10" s="13">
        <v>4.2021040000000003</v>
      </c>
      <c r="H10" s="14">
        <v>23.026986999999998</v>
      </c>
      <c r="I10" s="14">
        <v>0.985402</v>
      </c>
      <c r="J10" s="14">
        <v>8.6673609999999996</v>
      </c>
      <c r="K10" s="14">
        <v>39.728774999999999</v>
      </c>
      <c r="L10" s="15">
        <v>23.389385000000001</v>
      </c>
    </row>
    <row r="11" spans="1:12" x14ac:dyDescent="0.3">
      <c r="A11" s="7">
        <v>2022</v>
      </c>
      <c r="B11" s="13">
        <v>0.897289</v>
      </c>
      <c r="C11" s="14">
        <v>12.014616999999999</v>
      </c>
      <c r="D11" s="14">
        <v>36.901969999999999</v>
      </c>
      <c r="E11" s="14">
        <v>39.826210000000003</v>
      </c>
      <c r="F11" s="15">
        <v>9.7836339999999993</v>
      </c>
      <c r="G11" s="13">
        <v>4.16174</v>
      </c>
      <c r="H11" s="14">
        <v>22.997285999999999</v>
      </c>
      <c r="I11" s="14">
        <v>0.94667199999999996</v>
      </c>
      <c r="J11" s="14">
        <v>8.6158929999999998</v>
      </c>
      <c r="K11" s="14">
        <v>39.878081999999999</v>
      </c>
      <c r="L11" s="15">
        <v>23.400327999999998</v>
      </c>
    </row>
    <row r="12" spans="1:12" x14ac:dyDescent="0.3">
      <c r="A12" s="7">
        <v>2023</v>
      </c>
      <c r="B12" s="13">
        <v>0.89369299999999996</v>
      </c>
      <c r="C12" s="14">
        <v>11.843851000000001</v>
      </c>
      <c r="D12" s="14">
        <v>36.987175000000001</v>
      </c>
      <c r="E12" s="14">
        <v>39.971057999999999</v>
      </c>
      <c r="F12" s="15">
        <v>9.7281750000000002</v>
      </c>
      <c r="G12" s="13">
        <v>4.1593819999999999</v>
      </c>
      <c r="H12" s="14">
        <v>22.884775000000001</v>
      </c>
      <c r="I12" s="14">
        <v>0.98891200000000001</v>
      </c>
      <c r="J12" s="14">
        <v>8.6180780000000006</v>
      </c>
      <c r="K12" s="14">
        <v>39.862991000000001</v>
      </c>
      <c r="L12" s="15">
        <v>23.485869999999998</v>
      </c>
    </row>
    <row r="13" spans="1:12" x14ac:dyDescent="0.3">
      <c r="A13" s="7">
        <v>2024</v>
      </c>
      <c r="B13" s="13">
        <v>0.891177</v>
      </c>
      <c r="C13" s="14">
        <v>11.836023000000001</v>
      </c>
      <c r="D13" s="14">
        <v>36.807811999999998</v>
      </c>
      <c r="E13" s="14">
        <v>40.011691999999996</v>
      </c>
      <c r="F13" s="15">
        <v>9.8809129999999996</v>
      </c>
      <c r="G13" s="13">
        <v>4.1890330000000002</v>
      </c>
      <c r="H13" s="14">
        <v>22.882304999999999</v>
      </c>
      <c r="I13" s="14">
        <v>0.93698400000000004</v>
      </c>
      <c r="J13" s="14">
        <v>8.5046619999999997</v>
      </c>
      <c r="K13" s="14">
        <v>39.968868000000001</v>
      </c>
      <c r="L13" s="15">
        <v>23.518136999999999</v>
      </c>
    </row>
    <row r="14" spans="1:12" x14ac:dyDescent="0.3">
      <c r="A14" s="7">
        <v>2025</v>
      </c>
      <c r="B14" s="13">
        <v>0.892123</v>
      </c>
      <c r="C14" s="14">
        <v>11.897563</v>
      </c>
      <c r="D14" s="14">
        <v>36.819915999999999</v>
      </c>
      <c r="E14" s="14">
        <v>40.005257</v>
      </c>
      <c r="F14" s="15">
        <v>9.8086230000000008</v>
      </c>
      <c r="G14" s="13">
        <v>4.1672940000000001</v>
      </c>
      <c r="H14" s="14">
        <v>22.835539000000001</v>
      </c>
      <c r="I14" s="14">
        <v>0.94356899999999999</v>
      </c>
      <c r="J14" s="14">
        <v>8.5318609999999993</v>
      </c>
      <c r="K14" s="14">
        <v>40.028244000000001</v>
      </c>
      <c r="L14" s="15">
        <v>23.493496</v>
      </c>
    </row>
    <row r="15" spans="1:12" x14ac:dyDescent="0.3">
      <c r="A15" s="7">
        <v>2026</v>
      </c>
      <c r="B15" s="13">
        <v>0.89900400000000003</v>
      </c>
      <c r="C15" s="14">
        <v>11.911511000000001</v>
      </c>
      <c r="D15" s="14">
        <v>37.058436999999998</v>
      </c>
      <c r="E15" s="14">
        <v>39.745502000000002</v>
      </c>
      <c r="F15" s="15">
        <v>9.8108869999999992</v>
      </c>
      <c r="G15" s="13">
        <v>4.2495570000000003</v>
      </c>
      <c r="H15" s="14">
        <v>23.068144</v>
      </c>
      <c r="I15" s="14">
        <v>1.001436</v>
      </c>
      <c r="J15" s="14">
        <v>8.6948679999999996</v>
      </c>
      <c r="K15" s="14">
        <v>39.653950000000002</v>
      </c>
      <c r="L15" s="15">
        <v>23.332046999999999</v>
      </c>
    </row>
    <row r="16" spans="1:12" x14ac:dyDescent="0.3">
      <c r="A16" s="7">
        <v>2027</v>
      </c>
      <c r="B16" s="13">
        <v>0.89525200000000005</v>
      </c>
      <c r="C16" s="14">
        <v>11.849292999999999</v>
      </c>
      <c r="D16" s="14">
        <v>36.983440000000002</v>
      </c>
      <c r="E16" s="14">
        <v>39.819626</v>
      </c>
      <c r="F16" s="15">
        <v>9.8776259999999994</v>
      </c>
      <c r="G16" s="13">
        <v>4.2480270000000004</v>
      </c>
      <c r="H16" s="14">
        <v>23.061043000000002</v>
      </c>
      <c r="I16" s="14">
        <v>0.99969600000000003</v>
      </c>
      <c r="J16" s="14">
        <v>8.7079199999999997</v>
      </c>
      <c r="K16" s="14">
        <v>39.641182000000001</v>
      </c>
      <c r="L16" s="15">
        <v>23.342133</v>
      </c>
    </row>
    <row r="17" spans="1:12" x14ac:dyDescent="0.3">
      <c r="A17" s="7">
        <v>2028</v>
      </c>
      <c r="B17" s="13">
        <v>0.89298699999999998</v>
      </c>
      <c r="C17" s="14">
        <v>11.825801</v>
      </c>
      <c r="D17" s="14">
        <v>36.854858</v>
      </c>
      <c r="E17" s="14">
        <v>39.934826000000001</v>
      </c>
      <c r="F17" s="15">
        <v>9.9164949999999994</v>
      </c>
      <c r="G17" s="13">
        <v>4.247719</v>
      </c>
      <c r="H17" s="14">
        <v>23.067657000000001</v>
      </c>
      <c r="I17" s="14">
        <v>1.0014529999999999</v>
      </c>
      <c r="J17" s="14">
        <v>8.7139620000000004</v>
      </c>
      <c r="K17" s="14">
        <v>39.629601000000001</v>
      </c>
      <c r="L17" s="15">
        <v>23.339613</v>
      </c>
    </row>
    <row r="18" spans="1:12" x14ac:dyDescent="0.3">
      <c r="A18" s="7">
        <v>2029</v>
      </c>
      <c r="B18" s="13">
        <v>0.89641400000000004</v>
      </c>
      <c r="C18" s="14">
        <v>11.868259999999999</v>
      </c>
      <c r="D18" s="14">
        <v>36.948462999999997</v>
      </c>
      <c r="E18" s="14">
        <v>39.836936999999999</v>
      </c>
      <c r="F18" s="15">
        <v>9.8753480000000007</v>
      </c>
      <c r="G18" s="13">
        <v>4.2457630000000002</v>
      </c>
      <c r="H18" s="14">
        <v>23.077715000000001</v>
      </c>
      <c r="I18" s="14">
        <v>1.0012760000000001</v>
      </c>
      <c r="J18" s="14">
        <v>8.7166099999999993</v>
      </c>
      <c r="K18" s="14">
        <v>39.626018999999999</v>
      </c>
      <c r="L18" s="15">
        <v>23.332619000000001</v>
      </c>
    </row>
    <row r="19" spans="1:12" x14ac:dyDescent="0.3">
      <c r="A19" s="7">
        <v>2030</v>
      </c>
      <c r="B19" s="13">
        <v>0.89297099999999996</v>
      </c>
      <c r="C19" s="14">
        <v>11.824206</v>
      </c>
      <c r="D19" s="14">
        <v>36.863525000000003</v>
      </c>
      <c r="E19" s="14">
        <v>39.929180000000002</v>
      </c>
      <c r="F19" s="15">
        <v>9.9151950000000006</v>
      </c>
      <c r="G19" s="13">
        <v>4.2459049999999996</v>
      </c>
      <c r="H19" s="14">
        <v>23.083943999999999</v>
      </c>
      <c r="I19" s="14">
        <v>1.0010540000000001</v>
      </c>
      <c r="J19" s="14">
        <v>8.7189460000000008</v>
      </c>
      <c r="K19" s="14">
        <v>39.621428999999999</v>
      </c>
      <c r="L19" s="15">
        <v>23.328707000000001</v>
      </c>
    </row>
    <row r="20" spans="1:12" x14ac:dyDescent="0.3">
      <c r="A20" s="7">
        <v>2031</v>
      </c>
      <c r="B20" s="13">
        <v>0.89863899999999997</v>
      </c>
      <c r="C20" s="14">
        <v>11.900461999999999</v>
      </c>
      <c r="D20" s="14">
        <v>36.996547999999997</v>
      </c>
      <c r="E20" s="14">
        <v>39.783172999999998</v>
      </c>
      <c r="F20" s="15">
        <v>9.8468560000000007</v>
      </c>
      <c r="G20" s="13">
        <v>4.2414339999999999</v>
      </c>
      <c r="H20" s="14">
        <v>23.091515999999999</v>
      </c>
      <c r="I20" s="14">
        <v>1.002677</v>
      </c>
      <c r="J20" s="14">
        <v>8.7216869999999993</v>
      </c>
      <c r="K20" s="14">
        <v>39.614887000000003</v>
      </c>
      <c r="L20" s="15">
        <v>23.327798999999999</v>
      </c>
    </row>
    <row r="21" spans="1:12" x14ac:dyDescent="0.3">
      <c r="A21" s="7">
        <v>2032</v>
      </c>
      <c r="B21" s="13">
        <v>0.900119</v>
      </c>
      <c r="C21" s="14">
        <v>11.917770000000001</v>
      </c>
      <c r="D21" s="14">
        <v>37.029601999999997</v>
      </c>
      <c r="E21" s="14">
        <v>39.747135</v>
      </c>
      <c r="F21" s="15">
        <v>9.8311679999999999</v>
      </c>
      <c r="G21" s="13">
        <v>4.2341939999999996</v>
      </c>
      <c r="H21" s="14">
        <v>23.093295999999999</v>
      </c>
      <c r="I21" s="14">
        <v>1.0050060000000001</v>
      </c>
      <c r="J21" s="14">
        <v>8.7221600000000006</v>
      </c>
      <c r="K21" s="14">
        <v>39.612591000000002</v>
      </c>
      <c r="L21" s="15">
        <v>23.332757999999998</v>
      </c>
    </row>
    <row r="22" spans="1:12" x14ac:dyDescent="0.3">
      <c r="A22" s="7">
        <v>2033</v>
      </c>
      <c r="B22" s="13">
        <v>0.900281</v>
      </c>
      <c r="C22" s="14">
        <v>11.919658999999999</v>
      </c>
      <c r="D22" s="14">
        <v>37.034477000000003</v>
      </c>
      <c r="E22" s="14">
        <v>39.742218000000001</v>
      </c>
      <c r="F22" s="15">
        <v>9.8291719999999998</v>
      </c>
      <c r="G22" s="13">
        <v>4.2344499999999998</v>
      </c>
      <c r="H22" s="14">
        <v>23.089424000000001</v>
      </c>
      <c r="I22" s="14">
        <v>1.005061</v>
      </c>
      <c r="J22" s="14">
        <v>8.7209409999999998</v>
      </c>
      <c r="K22" s="14">
        <v>39.615326000000003</v>
      </c>
      <c r="L22" s="15">
        <v>23.334789000000001</v>
      </c>
    </row>
    <row r="23" spans="1:12" x14ac:dyDescent="0.3">
      <c r="A23" s="7">
        <v>2034</v>
      </c>
      <c r="B23" s="13">
        <v>0.90013500000000002</v>
      </c>
      <c r="C23" s="14">
        <v>11.917707999999999</v>
      </c>
      <c r="D23" s="14">
        <v>37.034958000000003</v>
      </c>
      <c r="E23" s="14">
        <v>39.742297999999998</v>
      </c>
      <c r="F23" s="15">
        <v>9.8307160000000007</v>
      </c>
      <c r="G23" s="13">
        <v>4.2418930000000001</v>
      </c>
      <c r="H23" s="14">
        <v>23.085222000000002</v>
      </c>
      <c r="I23" s="14">
        <v>1.002866</v>
      </c>
      <c r="J23" s="14">
        <v>8.7196470000000001</v>
      </c>
      <c r="K23" s="14">
        <v>39.619410999999999</v>
      </c>
      <c r="L23" s="15">
        <v>23.330957000000001</v>
      </c>
    </row>
    <row r="24" spans="1:12" x14ac:dyDescent="0.3">
      <c r="A24" s="7">
        <v>2035</v>
      </c>
      <c r="B24" s="13">
        <v>0.89061900000000005</v>
      </c>
      <c r="C24" s="14">
        <v>11.796274</v>
      </c>
      <c r="D24" s="14">
        <v>36.817397999999997</v>
      </c>
      <c r="E24" s="14">
        <v>39.980620999999999</v>
      </c>
      <c r="F24" s="15">
        <v>9.9399949999999997</v>
      </c>
      <c r="G24" s="13">
        <v>4.2368319999999997</v>
      </c>
      <c r="H24" s="14">
        <v>23.088049000000002</v>
      </c>
      <c r="I24" s="14">
        <v>1.004575</v>
      </c>
      <c r="J24" s="14">
        <v>8.7204700000000006</v>
      </c>
      <c r="K24" s="14">
        <v>39.616698999999997</v>
      </c>
      <c r="L24" s="15">
        <v>23.333376000000001</v>
      </c>
    </row>
    <row r="25" spans="1:12" x14ac:dyDescent="0.3">
      <c r="A25" s="7">
        <v>2036</v>
      </c>
      <c r="B25" s="13">
        <v>0.89985899999999996</v>
      </c>
      <c r="C25" s="14">
        <v>11.913693</v>
      </c>
      <c r="D25" s="14">
        <v>37.028399999999998</v>
      </c>
      <c r="E25" s="14">
        <v>39.749794000000001</v>
      </c>
      <c r="F25" s="15">
        <v>9.8340630000000004</v>
      </c>
      <c r="G25" s="13">
        <v>4.2379610000000003</v>
      </c>
      <c r="H25" s="14">
        <v>23.088405999999999</v>
      </c>
      <c r="I25" s="14">
        <v>1.0040370000000001</v>
      </c>
      <c r="J25" s="14">
        <v>8.7207930000000005</v>
      </c>
      <c r="K25" s="14">
        <v>39.616633999999998</v>
      </c>
      <c r="L25" s="15">
        <v>23.332163000000001</v>
      </c>
    </row>
    <row r="26" spans="1:12" x14ac:dyDescent="0.3">
      <c r="A26" s="7">
        <v>2037</v>
      </c>
      <c r="B26" s="13">
        <v>0.89383999999999997</v>
      </c>
      <c r="C26" s="14">
        <v>11.836847000000001</v>
      </c>
      <c r="D26" s="14">
        <v>36.889561</v>
      </c>
      <c r="E26" s="14">
        <v>39.901943000000003</v>
      </c>
      <c r="F26" s="15">
        <v>9.9030280000000008</v>
      </c>
      <c r="G26" s="13">
        <v>4.2382220000000004</v>
      </c>
      <c r="H26" s="14">
        <v>23.089099999999998</v>
      </c>
      <c r="I26" s="14">
        <v>1.0037849999999999</v>
      </c>
      <c r="J26" s="14">
        <v>8.7210339999999995</v>
      </c>
      <c r="K26" s="14">
        <v>39.616630999999998</v>
      </c>
      <c r="L26" s="15">
        <v>23.331230000000001</v>
      </c>
    </row>
    <row r="27" spans="1:12" x14ac:dyDescent="0.3">
      <c r="A27" s="7">
        <v>2038</v>
      </c>
      <c r="B27" s="13">
        <v>0.90128200000000003</v>
      </c>
      <c r="C27" s="14">
        <v>11.93174</v>
      </c>
      <c r="D27" s="14">
        <v>37.063347</v>
      </c>
      <c r="E27" s="14">
        <v>39.711818999999998</v>
      </c>
      <c r="F27" s="15">
        <v>9.8177579999999995</v>
      </c>
      <c r="G27" s="13">
        <v>4.2324970000000004</v>
      </c>
      <c r="H27" s="14">
        <v>23.091082</v>
      </c>
      <c r="I27" s="14">
        <v>1.0055190000000001</v>
      </c>
      <c r="J27" s="14">
        <v>8.7219219999999993</v>
      </c>
      <c r="K27" s="14">
        <v>39.614497999999998</v>
      </c>
      <c r="L27" s="15">
        <v>23.334484</v>
      </c>
    </row>
    <row r="28" spans="1:12" x14ac:dyDescent="0.3">
      <c r="A28" s="7">
        <v>2039</v>
      </c>
      <c r="B28" s="13">
        <v>0.899285</v>
      </c>
      <c r="C28" s="14">
        <v>11.906245</v>
      </c>
      <c r="D28" s="14">
        <v>37.016899000000002</v>
      </c>
      <c r="E28" s="14">
        <v>39.762706999999999</v>
      </c>
      <c r="F28" s="15">
        <v>9.8406099999999999</v>
      </c>
      <c r="G28" s="13">
        <v>4.2247620000000001</v>
      </c>
      <c r="H28" s="14">
        <v>23.095938</v>
      </c>
      <c r="I28" s="14">
        <v>1.00779</v>
      </c>
      <c r="J28" s="14">
        <v>8.7229139999999994</v>
      </c>
      <c r="K28" s="14">
        <v>39.610515999999997</v>
      </c>
      <c r="L28" s="15">
        <v>23.338076000000001</v>
      </c>
    </row>
    <row r="29" spans="1:12" x14ac:dyDescent="0.3">
      <c r="A29" s="9">
        <v>2040</v>
      </c>
      <c r="B29" s="16">
        <v>0.900752</v>
      </c>
      <c r="C29" s="17">
        <v>11.924939999999999</v>
      </c>
      <c r="D29" s="17">
        <v>37.054333</v>
      </c>
      <c r="E29" s="17">
        <v>39.722115000000002</v>
      </c>
      <c r="F29" s="18">
        <v>9.8237830000000006</v>
      </c>
      <c r="G29" s="16">
        <v>4.2372230000000002</v>
      </c>
      <c r="H29" s="17">
        <v>23.087641000000001</v>
      </c>
      <c r="I29" s="17">
        <v>1.003903</v>
      </c>
      <c r="J29" s="17">
        <v>8.7202629999999992</v>
      </c>
      <c r="K29" s="17">
        <v>39.618225000000002</v>
      </c>
      <c r="L29" s="18">
        <v>23.332751999999999</v>
      </c>
    </row>
  </sheetData>
  <mergeCells count="2">
    <mergeCell ref="B1:F1"/>
    <mergeCell ref="G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zoomScale="60" zoomScaleNormal="60" workbookViewId="0">
      <selection activeCell="BB9" sqref="BB9"/>
    </sheetView>
  </sheetViews>
  <sheetFormatPr defaultColWidth="17.33203125" defaultRowHeight="14.4" x14ac:dyDescent="0.3"/>
  <cols>
    <col min="1" max="1" width="9.6640625" customWidth="1"/>
    <col min="2" max="56" width="12.77734375" customWidth="1"/>
  </cols>
  <sheetData>
    <row r="1" spans="1:56" x14ac:dyDescent="0.3">
      <c r="B1" s="42" t="s">
        <v>0</v>
      </c>
      <c r="C1" s="43"/>
      <c r="D1" s="43"/>
      <c r="E1" s="43"/>
      <c r="F1" s="43"/>
      <c r="G1" s="42" t="s">
        <v>1</v>
      </c>
      <c r="H1" s="43"/>
      <c r="I1" s="43"/>
      <c r="J1" s="43"/>
      <c r="K1" s="43"/>
      <c r="L1" s="42" t="s">
        <v>2</v>
      </c>
      <c r="M1" s="43"/>
      <c r="N1" s="43"/>
      <c r="O1" s="43"/>
      <c r="P1" s="44"/>
      <c r="Q1" s="42" t="s">
        <v>3</v>
      </c>
      <c r="R1" s="43"/>
      <c r="S1" s="43"/>
      <c r="T1" s="43"/>
      <c r="U1" s="44"/>
      <c r="V1" s="42" t="s">
        <v>4</v>
      </c>
      <c r="W1" s="43"/>
      <c r="X1" s="43"/>
      <c r="Y1" s="43"/>
      <c r="Z1" s="44"/>
      <c r="AA1" s="42" t="s">
        <v>5</v>
      </c>
      <c r="AB1" s="43"/>
      <c r="AC1" s="43"/>
      <c r="AD1" s="43"/>
      <c r="AE1" s="44"/>
      <c r="AF1" s="42" t="s">
        <v>6</v>
      </c>
      <c r="AG1" s="43"/>
      <c r="AH1" s="43"/>
      <c r="AI1" s="43"/>
      <c r="AJ1" s="44"/>
      <c r="AK1" s="42" t="s">
        <v>7</v>
      </c>
      <c r="AL1" s="43"/>
      <c r="AM1" s="43"/>
      <c r="AN1" s="43"/>
      <c r="AO1" s="44"/>
      <c r="AP1" s="42" t="s">
        <v>8</v>
      </c>
      <c r="AQ1" s="43"/>
      <c r="AR1" s="43"/>
      <c r="AS1" s="43"/>
      <c r="AT1" s="44"/>
      <c r="AU1" s="42" t="s">
        <v>9</v>
      </c>
      <c r="AV1" s="43"/>
      <c r="AW1" s="43"/>
      <c r="AX1" s="43"/>
      <c r="AY1" s="44"/>
      <c r="AZ1" s="42" t="s">
        <v>10</v>
      </c>
      <c r="BA1" s="43"/>
      <c r="BB1" s="43"/>
      <c r="BC1" s="43"/>
      <c r="BD1" s="44"/>
    </row>
    <row r="2" spans="1:56" x14ac:dyDescent="0.3">
      <c r="B2" s="3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3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3" t="s">
        <v>11</v>
      </c>
      <c r="M2" s="4" t="s">
        <v>12</v>
      </c>
      <c r="N2" s="4" t="s">
        <v>13</v>
      </c>
      <c r="O2" s="4" t="s">
        <v>14</v>
      </c>
      <c r="P2" s="5" t="s">
        <v>15</v>
      </c>
      <c r="Q2" s="3" t="s">
        <v>11</v>
      </c>
      <c r="R2" s="4" t="s">
        <v>12</v>
      </c>
      <c r="S2" s="4" t="s">
        <v>13</v>
      </c>
      <c r="T2" s="4" t="s">
        <v>14</v>
      </c>
      <c r="U2" s="5" t="s">
        <v>15</v>
      </c>
      <c r="V2" s="3" t="s">
        <v>11</v>
      </c>
      <c r="W2" s="4" t="s">
        <v>12</v>
      </c>
      <c r="X2" s="4" t="s">
        <v>13</v>
      </c>
      <c r="Y2" s="4" t="s">
        <v>14</v>
      </c>
      <c r="Z2" s="5" t="s">
        <v>15</v>
      </c>
      <c r="AA2" s="3" t="s">
        <v>11</v>
      </c>
      <c r="AB2" s="4" t="s">
        <v>12</v>
      </c>
      <c r="AC2" s="4" t="s">
        <v>13</v>
      </c>
      <c r="AD2" s="4" t="s">
        <v>14</v>
      </c>
      <c r="AE2" s="5" t="s">
        <v>15</v>
      </c>
      <c r="AF2" s="3" t="s">
        <v>11</v>
      </c>
      <c r="AG2" s="4" t="s">
        <v>12</v>
      </c>
      <c r="AH2" s="4" t="s">
        <v>13</v>
      </c>
      <c r="AI2" s="4" t="s">
        <v>14</v>
      </c>
      <c r="AJ2" s="5" t="s">
        <v>15</v>
      </c>
      <c r="AK2" s="3" t="s">
        <v>11</v>
      </c>
      <c r="AL2" s="4" t="s">
        <v>12</v>
      </c>
      <c r="AM2" s="4" t="s">
        <v>13</v>
      </c>
      <c r="AN2" s="4" t="s">
        <v>14</v>
      </c>
      <c r="AO2" s="5" t="s">
        <v>15</v>
      </c>
      <c r="AP2" s="3" t="s">
        <v>11</v>
      </c>
      <c r="AQ2" s="4" t="s">
        <v>12</v>
      </c>
      <c r="AR2" s="4" t="s">
        <v>13</v>
      </c>
      <c r="AS2" s="4" t="s">
        <v>14</v>
      </c>
      <c r="AT2" s="5" t="s">
        <v>15</v>
      </c>
      <c r="AU2" s="3" t="s">
        <v>11</v>
      </c>
      <c r="AV2" s="4" t="s">
        <v>12</v>
      </c>
      <c r="AW2" s="4" t="s">
        <v>13</v>
      </c>
      <c r="AX2" s="4" t="s">
        <v>14</v>
      </c>
      <c r="AY2" s="5" t="s">
        <v>15</v>
      </c>
      <c r="AZ2" s="3" t="s">
        <v>11</v>
      </c>
      <c r="BA2" s="4" t="s">
        <v>12</v>
      </c>
      <c r="BB2" s="4" t="s">
        <v>13</v>
      </c>
      <c r="BC2" s="4" t="s">
        <v>14</v>
      </c>
      <c r="BD2" s="5" t="s">
        <v>15</v>
      </c>
    </row>
    <row r="3" spans="1:56" x14ac:dyDescent="0.3">
      <c r="A3" s="6">
        <v>2014</v>
      </c>
      <c r="B3" s="10">
        <v>30.640051</v>
      </c>
      <c r="C3" s="11">
        <v>34.049694000000002</v>
      </c>
      <c r="D3" s="11">
        <v>34.68309</v>
      </c>
      <c r="E3" s="11">
        <v>35.133811999999999</v>
      </c>
      <c r="F3" s="12">
        <v>30.346664000000001</v>
      </c>
      <c r="G3" s="10"/>
      <c r="H3" s="11">
        <v>42.796863999999999</v>
      </c>
      <c r="I3" s="11">
        <v>43.562538000000004</v>
      </c>
      <c r="J3" s="11">
        <v>44.060349000000002</v>
      </c>
      <c r="K3" s="12">
        <v>37.944721000000001</v>
      </c>
      <c r="L3" s="10"/>
      <c r="M3" s="11"/>
      <c r="N3" s="11">
        <v>58.679355999999999</v>
      </c>
      <c r="O3" s="11">
        <v>58.348103000000002</v>
      </c>
      <c r="P3" s="12"/>
      <c r="Q3" s="10"/>
      <c r="R3" s="11"/>
      <c r="S3" s="11">
        <v>74.881477000000004</v>
      </c>
      <c r="T3" s="11">
        <v>70.372176999999994</v>
      </c>
      <c r="U3" s="12"/>
      <c r="V3" s="10"/>
      <c r="W3" s="11">
        <v>34.390228</v>
      </c>
      <c r="X3" s="11">
        <v>35.022399999999998</v>
      </c>
      <c r="Y3" s="11">
        <v>35.481158999999998</v>
      </c>
      <c r="Z3" s="12">
        <v>30.646902000000001</v>
      </c>
      <c r="AA3" s="10"/>
      <c r="AB3" s="11"/>
      <c r="AC3" s="11">
        <v>37.423572999999998</v>
      </c>
      <c r="AD3" s="11"/>
      <c r="AE3" s="12">
        <v>32.743899999999996</v>
      </c>
      <c r="AF3" s="10"/>
      <c r="AG3" s="11">
        <v>140.863754</v>
      </c>
      <c r="AH3" s="11">
        <v>137.66940299999999</v>
      </c>
      <c r="AI3" s="11">
        <v>125.206535</v>
      </c>
      <c r="AJ3" s="12"/>
      <c r="AK3" s="10"/>
      <c r="AL3" s="11"/>
      <c r="AM3" s="11"/>
      <c r="AN3" s="11"/>
      <c r="AO3" s="12">
        <v>124.95797</v>
      </c>
      <c r="AP3" s="10"/>
      <c r="AQ3" s="11"/>
      <c r="AR3" s="11"/>
      <c r="AS3" s="11"/>
      <c r="AT3" s="12"/>
      <c r="AU3" s="10"/>
      <c r="AV3" s="11">
        <v>49.077274000000003</v>
      </c>
      <c r="AW3" s="11">
        <v>49.946823000000002</v>
      </c>
      <c r="AX3" s="11">
        <v>50.603554000000003</v>
      </c>
      <c r="AY3" s="12">
        <v>43.646960999999997</v>
      </c>
      <c r="AZ3" s="10"/>
      <c r="BA3" s="11">
        <v>59.517384</v>
      </c>
      <c r="BB3" s="11">
        <v>58.167701999999998</v>
      </c>
      <c r="BC3" s="11">
        <v>52.901927999999998</v>
      </c>
      <c r="BD3" s="12">
        <v>46.909824</v>
      </c>
    </row>
    <row r="4" spans="1:56" x14ac:dyDescent="0.3">
      <c r="A4" s="7">
        <v>2015</v>
      </c>
      <c r="B4" s="13">
        <v>31.125993999999999</v>
      </c>
      <c r="C4" s="14">
        <v>34.525317999999999</v>
      </c>
      <c r="D4" s="14">
        <v>35.205959</v>
      </c>
      <c r="E4" s="14">
        <v>35.452869</v>
      </c>
      <c r="F4" s="15">
        <v>30.594358</v>
      </c>
      <c r="G4" s="13"/>
      <c r="H4" s="14">
        <v>43.18779</v>
      </c>
      <c r="I4" s="14">
        <v>44.003048</v>
      </c>
      <c r="J4" s="14">
        <v>44.292392999999997</v>
      </c>
      <c r="K4" s="15">
        <v>38.136451999999998</v>
      </c>
      <c r="L4" s="13"/>
      <c r="M4" s="14"/>
      <c r="N4" s="14">
        <v>59.171500999999999</v>
      </c>
      <c r="O4" s="14">
        <v>58.822926000000002</v>
      </c>
      <c r="P4" s="15"/>
      <c r="Q4" s="13"/>
      <c r="R4" s="14"/>
      <c r="S4" s="14">
        <v>75.759444999999999</v>
      </c>
      <c r="T4" s="14">
        <v>71.039428999999998</v>
      </c>
      <c r="U4" s="15">
        <v>62.601669000000001</v>
      </c>
      <c r="V4" s="13">
        <v>31.063665</v>
      </c>
      <c r="W4" s="14">
        <v>34.897213000000001</v>
      </c>
      <c r="X4" s="14">
        <v>35.551029</v>
      </c>
      <c r="Y4" s="14">
        <v>35.804595999999997</v>
      </c>
      <c r="Z4" s="15">
        <v>30.895862999999999</v>
      </c>
      <c r="AA4" s="13"/>
      <c r="AB4" s="14"/>
      <c r="AC4" s="14">
        <v>38.017406000000001</v>
      </c>
      <c r="AD4" s="14"/>
      <c r="AE4" s="15">
        <v>33.006252000000003</v>
      </c>
      <c r="AF4" s="13">
        <v>138.85763499999999</v>
      </c>
      <c r="AG4" s="14">
        <v>141.13699299999999</v>
      </c>
      <c r="AH4" s="14">
        <v>137.97813400000001</v>
      </c>
      <c r="AI4" s="14">
        <v>125.532539</v>
      </c>
      <c r="AJ4" s="15"/>
      <c r="AK4" s="13"/>
      <c r="AL4" s="14"/>
      <c r="AM4" s="14"/>
      <c r="AN4" s="14"/>
      <c r="AO4" s="15">
        <v>125.210785</v>
      </c>
      <c r="AP4" s="13"/>
      <c r="AQ4" s="14"/>
      <c r="AR4" s="14"/>
      <c r="AS4" s="14"/>
      <c r="AT4" s="15"/>
      <c r="AU4" s="13"/>
      <c r="AV4" s="14">
        <v>49.857250000000001</v>
      </c>
      <c r="AW4" s="14">
        <v>50.755093000000002</v>
      </c>
      <c r="AX4" s="14">
        <v>51.140377000000001</v>
      </c>
      <c r="AY4" s="15">
        <v>43.921410000000002</v>
      </c>
      <c r="AZ4" s="13"/>
      <c r="BA4" s="14">
        <v>59.632832000000001</v>
      </c>
      <c r="BB4" s="14">
        <v>58.298152999999999</v>
      </c>
      <c r="BC4" s="14">
        <v>53.039669000000004</v>
      </c>
      <c r="BD4" s="15">
        <v>47.004730000000002</v>
      </c>
    </row>
    <row r="5" spans="1:56" x14ac:dyDescent="0.3">
      <c r="A5" s="7">
        <v>2016</v>
      </c>
      <c r="B5" s="13">
        <v>32.262112000000002</v>
      </c>
      <c r="C5" s="14">
        <v>36.369349999999997</v>
      </c>
      <c r="D5" s="14">
        <v>37.262332999999998</v>
      </c>
      <c r="E5" s="14">
        <v>37.609043</v>
      </c>
      <c r="F5" s="15">
        <v>33.653968999999996</v>
      </c>
      <c r="G5" s="13"/>
      <c r="H5" s="14">
        <v>44.187466000000001</v>
      </c>
      <c r="I5" s="14">
        <v>45.247204000000004</v>
      </c>
      <c r="J5" s="14">
        <v>45.366421000000003</v>
      </c>
      <c r="K5" s="15">
        <v>39.199531999999998</v>
      </c>
      <c r="L5" s="13"/>
      <c r="M5" s="14"/>
      <c r="N5" s="14">
        <v>61.620128999999999</v>
      </c>
      <c r="O5" s="14">
        <v>61.628608999999997</v>
      </c>
      <c r="P5" s="15"/>
      <c r="Q5" s="13"/>
      <c r="R5" s="14"/>
      <c r="S5" s="14">
        <v>77.903098999999997</v>
      </c>
      <c r="T5" s="14">
        <v>73.212776000000005</v>
      </c>
      <c r="U5" s="15">
        <v>65.848892000000006</v>
      </c>
      <c r="V5" s="13">
        <v>31.731003000000001</v>
      </c>
      <c r="W5" s="14">
        <v>36.756680000000003</v>
      </c>
      <c r="X5" s="14">
        <v>37.617668000000002</v>
      </c>
      <c r="Y5" s="14">
        <v>37.963894000000003</v>
      </c>
      <c r="Z5" s="15">
        <v>33.952133000000003</v>
      </c>
      <c r="AA5" s="13"/>
      <c r="AB5" s="14"/>
      <c r="AC5" s="14">
        <v>40.089450999999997</v>
      </c>
      <c r="AD5" s="14"/>
      <c r="AE5" s="15">
        <v>36.049830999999998</v>
      </c>
      <c r="AF5" s="13">
        <v>139.54492200000001</v>
      </c>
      <c r="AG5" s="14">
        <v>141.739487</v>
      </c>
      <c r="AH5" s="14">
        <v>138.54016100000001</v>
      </c>
      <c r="AI5" s="14">
        <v>126.195999</v>
      </c>
      <c r="AJ5" s="15"/>
      <c r="AK5" s="13"/>
      <c r="AL5" s="14"/>
      <c r="AM5" s="14"/>
      <c r="AN5" s="14"/>
      <c r="AO5" s="15">
        <v>127.746155</v>
      </c>
      <c r="AP5" s="13"/>
      <c r="AQ5" s="14"/>
      <c r="AR5" s="14"/>
      <c r="AS5" s="14"/>
      <c r="AT5" s="15"/>
      <c r="AU5" s="13"/>
      <c r="AV5" s="14">
        <v>51.259417999999997</v>
      </c>
      <c r="AW5" s="14">
        <v>52.501368999999997</v>
      </c>
      <c r="AX5" s="14">
        <v>52.725932999999998</v>
      </c>
      <c r="AY5" s="15">
        <v>46.358612000000001</v>
      </c>
      <c r="AZ5" s="13"/>
      <c r="BA5" s="14">
        <v>59.887383</v>
      </c>
      <c r="BB5" s="14">
        <v>58.535621999999996</v>
      </c>
      <c r="BC5" s="14">
        <v>53.32</v>
      </c>
      <c r="BD5" s="15">
        <v>47.956508999999997</v>
      </c>
    </row>
    <row r="6" spans="1:56" x14ac:dyDescent="0.3">
      <c r="A6" s="7">
        <v>2017</v>
      </c>
      <c r="B6" s="13">
        <v>34.076042000000001</v>
      </c>
      <c r="C6" s="14">
        <v>38.155304000000001</v>
      </c>
      <c r="D6" s="14">
        <v>38.948399000000002</v>
      </c>
      <c r="E6" s="14">
        <v>38.955661999999997</v>
      </c>
      <c r="F6" s="15">
        <v>35.207915999999997</v>
      </c>
      <c r="G6" s="13"/>
      <c r="H6" s="14">
        <v>45.436225999999998</v>
      </c>
      <c r="I6" s="14">
        <v>46.470844</v>
      </c>
      <c r="J6" s="14">
        <v>45.973227999999999</v>
      </c>
      <c r="K6" s="15">
        <v>39.964770999999999</v>
      </c>
      <c r="L6" s="13"/>
      <c r="M6" s="14"/>
      <c r="N6" s="14">
        <v>63.746803</v>
      </c>
      <c r="O6" s="14">
        <v>63.435566000000001</v>
      </c>
      <c r="P6" s="15"/>
      <c r="Q6" s="13"/>
      <c r="R6" s="14"/>
      <c r="S6" s="14">
        <v>79.859825000000001</v>
      </c>
      <c r="T6" s="14">
        <v>74.941497999999996</v>
      </c>
      <c r="U6" s="15">
        <v>67.628792000000004</v>
      </c>
      <c r="V6" s="13">
        <v>33.008335000000002</v>
      </c>
      <c r="W6" s="14">
        <v>38.574852</v>
      </c>
      <c r="X6" s="14">
        <v>39.321719999999999</v>
      </c>
      <c r="Y6" s="14">
        <v>39.329192999999997</v>
      </c>
      <c r="Z6" s="15">
        <v>35.524841000000002</v>
      </c>
      <c r="AA6" s="13"/>
      <c r="AB6" s="14"/>
      <c r="AC6" s="14">
        <v>41.914284000000002</v>
      </c>
      <c r="AD6" s="14"/>
      <c r="AE6" s="15">
        <v>37.711945</v>
      </c>
      <c r="AF6" s="13">
        <v>141.708145</v>
      </c>
      <c r="AG6" s="14">
        <v>142.94046</v>
      </c>
      <c r="AH6" s="14">
        <v>138.924408</v>
      </c>
      <c r="AI6" s="14">
        <v>126.723595</v>
      </c>
      <c r="AJ6" s="15"/>
      <c r="AK6" s="13"/>
      <c r="AL6" s="14"/>
      <c r="AM6" s="14"/>
      <c r="AN6" s="14"/>
      <c r="AO6" s="15">
        <v>128.51821899999999</v>
      </c>
      <c r="AP6" s="13"/>
      <c r="AQ6" s="14"/>
      <c r="AR6" s="14"/>
      <c r="AS6" s="14"/>
      <c r="AT6" s="15"/>
      <c r="AU6" s="13"/>
      <c r="AV6" s="14">
        <v>53.888454000000003</v>
      </c>
      <c r="AW6" s="14">
        <v>54.838878999999999</v>
      </c>
      <c r="AX6" s="14">
        <v>54.989567000000001</v>
      </c>
      <c r="AY6" s="15">
        <v>48.204757999999998</v>
      </c>
      <c r="AZ6" s="13"/>
      <c r="BA6" s="14">
        <v>60.394817000000003</v>
      </c>
      <c r="BB6" s="14">
        <v>58.697978999999997</v>
      </c>
      <c r="BC6" s="14">
        <v>53.542915000000001</v>
      </c>
      <c r="BD6" s="15">
        <v>48.246349000000002</v>
      </c>
    </row>
    <row r="7" spans="1:56" x14ac:dyDescent="0.3">
      <c r="A7" s="7">
        <v>2018</v>
      </c>
      <c r="B7" s="13">
        <v>34.948245999999997</v>
      </c>
      <c r="C7" s="14">
        <v>38.954250000000002</v>
      </c>
      <c r="D7" s="14">
        <v>39.804684000000002</v>
      </c>
      <c r="E7" s="14">
        <v>39.476460000000003</v>
      </c>
      <c r="F7" s="15">
        <v>36.099060000000001</v>
      </c>
      <c r="G7" s="13"/>
      <c r="H7" s="14">
        <v>46.115582000000003</v>
      </c>
      <c r="I7" s="14">
        <v>47.165489000000001</v>
      </c>
      <c r="J7" s="14">
        <v>46.372498</v>
      </c>
      <c r="K7" s="15">
        <v>40.569007999999997</v>
      </c>
      <c r="L7" s="13"/>
      <c r="M7" s="14"/>
      <c r="N7" s="14">
        <v>64.769797999999994</v>
      </c>
      <c r="O7" s="14">
        <v>64.115905999999995</v>
      </c>
      <c r="P7" s="15"/>
      <c r="Q7" s="13"/>
      <c r="R7" s="14">
        <v>82.171852000000001</v>
      </c>
      <c r="S7" s="14">
        <v>81.090560999999994</v>
      </c>
      <c r="T7" s="14">
        <v>75.882874000000001</v>
      </c>
      <c r="U7" s="15">
        <v>68.840714000000006</v>
      </c>
      <c r="V7" s="13">
        <v>33.703842000000002</v>
      </c>
      <c r="W7" s="14">
        <v>39.384041000000003</v>
      </c>
      <c r="X7" s="14">
        <v>40.189155999999997</v>
      </c>
      <c r="Y7" s="14">
        <v>39.854613999999998</v>
      </c>
      <c r="Z7" s="15">
        <v>36.419238999999997</v>
      </c>
      <c r="AA7" s="13"/>
      <c r="AB7" s="14"/>
      <c r="AC7" s="14">
        <v>42.844296</v>
      </c>
      <c r="AD7" s="14"/>
      <c r="AE7" s="15">
        <v>38.661197999999999</v>
      </c>
      <c r="AF7" s="13">
        <v>142.02482599999999</v>
      </c>
      <c r="AG7" s="14">
        <v>143.189697</v>
      </c>
      <c r="AH7" s="14">
        <v>139.23005699999999</v>
      </c>
      <c r="AI7" s="14">
        <v>126.952209</v>
      </c>
      <c r="AJ7" s="15"/>
      <c r="AK7" s="13"/>
      <c r="AL7" s="14"/>
      <c r="AM7" s="14"/>
      <c r="AN7" s="14">
        <v>142.884491</v>
      </c>
      <c r="AO7" s="15">
        <v>129.050049</v>
      </c>
      <c r="AP7" s="13"/>
      <c r="AQ7" s="14"/>
      <c r="AR7" s="14">
        <v>62.708461999999997</v>
      </c>
      <c r="AS7" s="14"/>
      <c r="AT7" s="15"/>
      <c r="AU7" s="13"/>
      <c r="AV7" s="14">
        <v>54.736781999999998</v>
      </c>
      <c r="AW7" s="14">
        <v>55.794262000000003</v>
      </c>
      <c r="AX7" s="14">
        <v>55.467022</v>
      </c>
      <c r="AY7" s="15">
        <v>49.117221999999998</v>
      </c>
      <c r="AZ7" s="13"/>
      <c r="BA7" s="14">
        <v>60.500126000000002</v>
      </c>
      <c r="BB7" s="14">
        <v>58.827109999999998</v>
      </c>
      <c r="BC7" s="14">
        <v>53.639510999999999</v>
      </c>
      <c r="BD7" s="15">
        <v>48.445999</v>
      </c>
    </row>
    <row r="8" spans="1:56" x14ac:dyDescent="0.3">
      <c r="A8" s="7">
        <v>2019</v>
      </c>
      <c r="B8" s="13">
        <v>36.663853000000003</v>
      </c>
      <c r="C8" s="14">
        <v>40.524718999999997</v>
      </c>
      <c r="D8" s="14">
        <v>41.564338999999997</v>
      </c>
      <c r="E8" s="14">
        <v>40.834850000000003</v>
      </c>
      <c r="F8" s="15">
        <v>38.196953000000001</v>
      </c>
      <c r="G8" s="13"/>
      <c r="H8" s="14">
        <v>47.461128000000002</v>
      </c>
      <c r="I8" s="14">
        <v>48.522784999999999</v>
      </c>
      <c r="J8" s="14">
        <v>47.180636999999997</v>
      </c>
      <c r="K8" s="15">
        <v>41.761592999999998</v>
      </c>
      <c r="L8" s="13"/>
      <c r="M8" s="14"/>
      <c r="N8" s="14">
        <v>66.851494000000002</v>
      </c>
      <c r="O8" s="14">
        <v>65.806076000000004</v>
      </c>
      <c r="P8" s="15"/>
      <c r="Q8" s="13"/>
      <c r="R8" s="14">
        <v>83.956764000000007</v>
      </c>
      <c r="S8" s="14">
        <v>83.038353000000001</v>
      </c>
      <c r="T8" s="14">
        <v>77.513358999999994</v>
      </c>
      <c r="U8" s="15">
        <v>71.095534999999998</v>
      </c>
      <c r="V8" s="13">
        <v>34.967368999999998</v>
      </c>
      <c r="W8" s="14">
        <v>40.983356000000001</v>
      </c>
      <c r="X8" s="14">
        <v>41.976612000000003</v>
      </c>
      <c r="Y8" s="14">
        <v>41.238598000000003</v>
      </c>
      <c r="Z8" s="15">
        <v>38.554302</v>
      </c>
      <c r="AA8" s="13"/>
      <c r="AB8" s="14"/>
      <c r="AC8" s="14">
        <v>44.835129000000002</v>
      </c>
      <c r="AD8" s="14"/>
      <c r="AE8" s="15">
        <v>41.057926000000002</v>
      </c>
      <c r="AF8" s="13">
        <v>142.364441</v>
      </c>
      <c r="AG8" s="14">
        <v>143.75308200000001</v>
      </c>
      <c r="AH8" s="14">
        <v>139.85945100000001</v>
      </c>
      <c r="AI8" s="14">
        <v>127.527084</v>
      </c>
      <c r="AJ8" s="15"/>
      <c r="AK8" s="13"/>
      <c r="AL8" s="14"/>
      <c r="AM8" s="14"/>
      <c r="AN8" s="14">
        <v>143.53147899999999</v>
      </c>
      <c r="AO8" s="15">
        <v>130.32188400000001</v>
      </c>
      <c r="AP8" s="13"/>
      <c r="AQ8" s="14"/>
      <c r="AR8" s="14">
        <v>63.713932</v>
      </c>
      <c r="AS8" s="14"/>
      <c r="AT8" s="15"/>
      <c r="AU8" s="13"/>
      <c r="AV8" s="14">
        <v>56.856338999999998</v>
      </c>
      <c r="AW8" s="14">
        <v>58.435569999999998</v>
      </c>
      <c r="AX8" s="14">
        <v>57.437263000000002</v>
      </c>
      <c r="AY8" s="15">
        <v>52.884509999999999</v>
      </c>
      <c r="AZ8" s="13"/>
      <c r="BA8" s="14">
        <v>60.738159000000003</v>
      </c>
      <c r="BB8" s="14">
        <v>59.093040000000002</v>
      </c>
      <c r="BC8" s="14">
        <v>53.882404000000001</v>
      </c>
      <c r="BD8" s="15">
        <v>48.923457999999997</v>
      </c>
    </row>
    <row r="9" spans="1:56" x14ac:dyDescent="0.3">
      <c r="A9" s="7">
        <v>2020</v>
      </c>
      <c r="B9" s="13">
        <v>39.269641999999997</v>
      </c>
      <c r="C9" s="14">
        <v>41.903033999999998</v>
      </c>
      <c r="D9" s="14">
        <v>43.610447000000001</v>
      </c>
      <c r="E9" s="14">
        <v>42.527369999999998</v>
      </c>
      <c r="F9" s="15">
        <v>39.754223000000003</v>
      </c>
      <c r="G9" s="13"/>
      <c r="H9" s="14">
        <v>48.728230000000003</v>
      </c>
      <c r="I9" s="14">
        <v>49.916809000000001</v>
      </c>
      <c r="J9" s="14">
        <v>48.378284000000001</v>
      </c>
      <c r="K9" s="15">
        <v>42.917335999999999</v>
      </c>
      <c r="L9" s="13"/>
      <c r="M9" s="14"/>
      <c r="N9" s="14">
        <v>69.190453000000005</v>
      </c>
      <c r="O9" s="14">
        <v>67.813980000000001</v>
      </c>
      <c r="P9" s="15">
        <v>63.346943000000003</v>
      </c>
      <c r="Q9" s="13"/>
      <c r="R9" s="14">
        <v>85.61618</v>
      </c>
      <c r="S9" s="14">
        <v>85.267516999999998</v>
      </c>
      <c r="T9" s="14">
        <v>79.351433</v>
      </c>
      <c r="U9" s="15">
        <v>72.935867000000002</v>
      </c>
      <c r="V9" s="13">
        <v>36.869956999999999</v>
      </c>
      <c r="W9" s="14">
        <v>42.382556999999998</v>
      </c>
      <c r="X9" s="14">
        <v>44.047790999999997</v>
      </c>
      <c r="Y9" s="14">
        <v>42.951636999999998</v>
      </c>
      <c r="Z9" s="15">
        <v>40.124614999999999</v>
      </c>
      <c r="AA9" s="13"/>
      <c r="AB9" s="14"/>
      <c r="AC9" s="14">
        <v>47.076492000000002</v>
      </c>
      <c r="AD9" s="14"/>
      <c r="AE9" s="15">
        <v>42.727749000000003</v>
      </c>
      <c r="AF9" s="13">
        <v>142.635345</v>
      </c>
      <c r="AG9" s="14">
        <v>144.30987500000001</v>
      </c>
      <c r="AH9" s="14">
        <v>140.846664</v>
      </c>
      <c r="AI9" s="14">
        <v>128.27288799999999</v>
      </c>
      <c r="AJ9" s="15"/>
      <c r="AK9" s="13"/>
      <c r="AL9" s="14">
        <v>162.42048600000001</v>
      </c>
      <c r="AM9" s="14"/>
      <c r="AN9" s="14">
        <v>144.37086500000001</v>
      </c>
      <c r="AO9" s="15">
        <v>131.523697</v>
      </c>
      <c r="AP9" s="13"/>
      <c r="AQ9" s="14"/>
      <c r="AR9" s="14">
        <v>64.657195999999999</v>
      </c>
      <c r="AS9" s="14"/>
      <c r="AT9" s="15"/>
      <c r="AU9" s="13"/>
      <c r="AV9" s="14">
        <v>57.934677000000001</v>
      </c>
      <c r="AW9" s="14">
        <v>60.706940000000003</v>
      </c>
      <c r="AX9" s="14">
        <v>59.345036</v>
      </c>
      <c r="AY9" s="15">
        <v>54.826115000000001</v>
      </c>
      <c r="AZ9" s="13"/>
      <c r="BA9" s="14">
        <v>60.973422999999997</v>
      </c>
      <c r="BB9" s="14">
        <v>59.510159000000002</v>
      </c>
      <c r="BC9" s="14">
        <v>54.197516999999998</v>
      </c>
      <c r="BD9" s="15">
        <v>49.374630000000003</v>
      </c>
    </row>
    <row r="10" spans="1:56" x14ac:dyDescent="0.3">
      <c r="A10" s="7">
        <v>2021</v>
      </c>
      <c r="B10" s="13">
        <v>41.411957000000001</v>
      </c>
      <c r="C10" s="14">
        <v>43.083710000000004</v>
      </c>
      <c r="D10" s="14">
        <v>45.383495000000003</v>
      </c>
      <c r="E10" s="14">
        <v>44.339694999999999</v>
      </c>
      <c r="F10" s="15">
        <v>41.379910000000002</v>
      </c>
      <c r="G10" s="13"/>
      <c r="H10" s="14">
        <v>49.746837999999997</v>
      </c>
      <c r="I10" s="14">
        <v>50.885845000000003</v>
      </c>
      <c r="J10" s="14">
        <v>49.537205</v>
      </c>
      <c r="K10" s="15">
        <v>44.132331999999998</v>
      </c>
      <c r="L10" s="13"/>
      <c r="M10" s="14"/>
      <c r="N10" s="14">
        <v>71.223770000000002</v>
      </c>
      <c r="O10" s="14">
        <v>69.911857999999995</v>
      </c>
      <c r="P10" s="15">
        <v>65.303473999999994</v>
      </c>
      <c r="Q10" s="13"/>
      <c r="R10" s="14">
        <v>86.563964999999996</v>
      </c>
      <c r="S10" s="14">
        <v>86.859436000000002</v>
      </c>
      <c r="T10" s="14">
        <v>80.833434999999994</v>
      </c>
      <c r="U10" s="15">
        <v>74.414603999999997</v>
      </c>
      <c r="V10" s="13">
        <v>39.434265000000003</v>
      </c>
      <c r="W10" s="14">
        <v>43.577216999999997</v>
      </c>
      <c r="X10" s="14">
        <v>45.842503000000001</v>
      </c>
      <c r="Y10" s="14">
        <v>44.787205</v>
      </c>
      <c r="Z10" s="15">
        <v>41.767158999999999</v>
      </c>
      <c r="AA10" s="13"/>
      <c r="AB10" s="14"/>
      <c r="AC10" s="14">
        <v>49.014682999999998</v>
      </c>
      <c r="AD10" s="14"/>
      <c r="AE10" s="15">
        <v>44.484585000000003</v>
      </c>
      <c r="AF10" s="13">
        <v>143.14179999999999</v>
      </c>
      <c r="AG10" s="14">
        <v>144.81686400000001</v>
      </c>
      <c r="AH10" s="14">
        <v>142.07704200000001</v>
      </c>
      <c r="AI10" s="14">
        <v>129.21523999999999</v>
      </c>
      <c r="AJ10" s="15"/>
      <c r="AK10" s="13"/>
      <c r="AL10" s="14">
        <v>162.99108899999999</v>
      </c>
      <c r="AM10" s="14"/>
      <c r="AN10" s="14">
        <v>145.43147300000001</v>
      </c>
      <c r="AO10" s="15">
        <v>132.88284300000001</v>
      </c>
      <c r="AP10" s="13"/>
      <c r="AQ10" s="14"/>
      <c r="AR10" s="14">
        <v>65.127037000000001</v>
      </c>
      <c r="AS10" s="14">
        <v>68.939445000000006</v>
      </c>
      <c r="AT10" s="15"/>
      <c r="AU10" s="13"/>
      <c r="AV10" s="14">
        <v>59.091904</v>
      </c>
      <c r="AW10" s="14">
        <v>62.638866</v>
      </c>
      <c r="AX10" s="14">
        <v>61.566237999999998</v>
      </c>
      <c r="AY10" s="15">
        <v>56.888537999999997</v>
      </c>
      <c r="AZ10" s="13"/>
      <c r="BA10" s="14">
        <v>61.187645000000003</v>
      </c>
      <c r="BB10" s="14">
        <v>60.030025000000002</v>
      </c>
      <c r="BC10" s="14">
        <v>54.595675999999997</v>
      </c>
      <c r="BD10" s="15">
        <v>49.884853</v>
      </c>
    </row>
    <row r="11" spans="1:56" x14ac:dyDescent="0.3">
      <c r="A11" s="7">
        <v>2022</v>
      </c>
      <c r="B11" s="13">
        <v>43.220238000000002</v>
      </c>
      <c r="C11" s="14">
        <v>44.369720000000001</v>
      </c>
      <c r="D11" s="14">
        <v>47.438499</v>
      </c>
      <c r="E11" s="14">
        <v>46.496001999999997</v>
      </c>
      <c r="F11" s="15">
        <v>43.069637</v>
      </c>
      <c r="G11" s="13"/>
      <c r="H11" s="14">
        <v>50.976787999999999</v>
      </c>
      <c r="I11" s="14">
        <v>51.93853</v>
      </c>
      <c r="J11" s="14">
        <v>50.767707999999999</v>
      </c>
      <c r="K11" s="15">
        <v>45.449379</v>
      </c>
      <c r="L11" s="13"/>
      <c r="M11" s="14"/>
      <c r="N11" s="14">
        <v>73.586876000000004</v>
      </c>
      <c r="O11" s="14">
        <v>72.392685</v>
      </c>
      <c r="P11" s="15">
        <v>67.344147000000007</v>
      </c>
      <c r="Q11" s="13"/>
      <c r="R11" s="14">
        <v>87.425674000000001</v>
      </c>
      <c r="S11" s="14">
        <v>88.713333000000006</v>
      </c>
      <c r="T11" s="14">
        <v>82.576713999999996</v>
      </c>
      <c r="U11" s="15">
        <v>75.824966000000003</v>
      </c>
      <c r="V11" s="13">
        <v>42.107430000000001</v>
      </c>
      <c r="W11" s="14">
        <v>44.892322999999998</v>
      </c>
      <c r="X11" s="14">
        <v>47.930340000000001</v>
      </c>
      <c r="Y11" s="14">
        <v>46.968426000000001</v>
      </c>
      <c r="Z11" s="15">
        <v>43.484164999999997</v>
      </c>
      <c r="AA11" s="13"/>
      <c r="AB11" s="14"/>
      <c r="AC11" s="14">
        <v>51.241070000000001</v>
      </c>
      <c r="AD11" s="14"/>
      <c r="AE11" s="15">
        <v>46.385437000000003</v>
      </c>
      <c r="AF11" s="13">
        <v>143.5728</v>
      </c>
      <c r="AG11" s="14">
        <v>145.067947</v>
      </c>
      <c r="AH11" s="14">
        <v>143.619553</v>
      </c>
      <c r="AI11" s="14">
        <v>130.305756</v>
      </c>
      <c r="AJ11" s="15"/>
      <c r="AK11" s="13"/>
      <c r="AL11" s="14">
        <v>163.27368200000001</v>
      </c>
      <c r="AM11" s="14"/>
      <c r="AN11" s="14">
        <v>146.65887499999999</v>
      </c>
      <c r="AO11" s="15">
        <v>133.97399899999999</v>
      </c>
      <c r="AP11" s="13"/>
      <c r="AQ11" s="14"/>
      <c r="AR11" s="14">
        <v>66.205703999999997</v>
      </c>
      <c r="AS11" s="14">
        <v>70.056861999999995</v>
      </c>
      <c r="AT11" s="15"/>
      <c r="AU11" s="13"/>
      <c r="AV11" s="14">
        <v>60.708281999999997</v>
      </c>
      <c r="AW11" s="14">
        <v>64.947601000000006</v>
      </c>
      <c r="AX11" s="14">
        <v>63.9375</v>
      </c>
      <c r="AY11" s="15">
        <v>59.223087</v>
      </c>
      <c r="AZ11" s="13"/>
      <c r="BA11" s="14">
        <v>61.29372</v>
      </c>
      <c r="BB11" s="14">
        <v>60.681747000000001</v>
      </c>
      <c r="BC11" s="14">
        <v>55.056441999999997</v>
      </c>
      <c r="BD11" s="15">
        <v>50.294476000000003</v>
      </c>
    </row>
    <row r="12" spans="1:56" x14ac:dyDescent="0.3">
      <c r="A12" s="7">
        <v>2023</v>
      </c>
      <c r="B12" s="13">
        <v>45.381680000000003</v>
      </c>
      <c r="C12" s="14">
        <v>46.071658999999997</v>
      </c>
      <c r="D12" s="14">
        <v>49.600158999999998</v>
      </c>
      <c r="E12" s="14">
        <v>48.404288999999999</v>
      </c>
      <c r="F12" s="15">
        <v>45.349845999999999</v>
      </c>
      <c r="G12" s="13"/>
      <c r="H12" s="14">
        <v>52.475493999999998</v>
      </c>
      <c r="I12" s="14">
        <v>53.53933</v>
      </c>
      <c r="J12" s="14">
        <v>52.027633999999999</v>
      </c>
      <c r="K12" s="15">
        <v>46.879154</v>
      </c>
      <c r="L12" s="13"/>
      <c r="M12" s="14"/>
      <c r="N12" s="14">
        <v>76.066254000000001</v>
      </c>
      <c r="O12" s="14">
        <v>74.589377999999996</v>
      </c>
      <c r="P12" s="15">
        <v>70.121459999999999</v>
      </c>
      <c r="Q12" s="13"/>
      <c r="R12" s="14">
        <v>88.532402000000005</v>
      </c>
      <c r="S12" s="14">
        <v>90.073761000000005</v>
      </c>
      <c r="T12" s="14">
        <v>83.750923</v>
      </c>
      <c r="U12" s="15">
        <v>77.704268999999996</v>
      </c>
      <c r="V12" s="13">
        <v>44.838940000000001</v>
      </c>
      <c r="W12" s="14">
        <v>46.618003999999999</v>
      </c>
      <c r="X12" s="14">
        <v>50.113506000000001</v>
      </c>
      <c r="Y12" s="14">
        <v>48.897601999999999</v>
      </c>
      <c r="Z12" s="15">
        <v>45.784843000000002</v>
      </c>
      <c r="AA12" s="13"/>
      <c r="AB12" s="14"/>
      <c r="AC12" s="14">
        <v>53.640827000000002</v>
      </c>
      <c r="AD12" s="14"/>
      <c r="AE12" s="15">
        <v>48.802760999999997</v>
      </c>
      <c r="AF12" s="13">
        <v>143.34158300000001</v>
      </c>
      <c r="AG12" s="14">
        <v>145.200714</v>
      </c>
      <c r="AH12" s="14">
        <v>143.67880199999999</v>
      </c>
      <c r="AI12" s="14">
        <v>130.32112100000001</v>
      </c>
      <c r="AJ12" s="15"/>
      <c r="AK12" s="13"/>
      <c r="AL12" s="14">
        <v>163.423126</v>
      </c>
      <c r="AM12" s="14"/>
      <c r="AN12" s="14">
        <v>146.67619300000001</v>
      </c>
      <c r="AO12" s="15">
        <v>135.31883199999999</v>
      </c>
      <c r="AP12" s="13"/>
      <c r="AQ12" s="14"/>
      <c r="AR12" s="14">
        <v>67.483559</v>
      </c>
      <c r="AS12" s="14">
        <v>71.016350000000003</v>
      </c>
      <c r="AT12" s="15"/>
      <c r="AU12" s="13"/>
      <c r="AV12" s="14">
        <v>62.460537000000002</v>
      </c>
      <c r="AW12" s="14">
        <v>67.390761999999995</v>
      </c>
      <c r="AX12" s="14">
        <v>65.917182999999994</v>
      </c>
      <c r="AY12" s="15">
        <v>61.797080999999999</v>
      </c>
      <c r="AZ12" s="13"/>
      <c r="BA12" s="14">
        <v>61.349818999999997</v>
      </c>
      <c r="BB12" s="14">
        <v>60.706778999999997</v>
      </c>
      <c r="BC12" s="14">
        <v>55.062939</v>
      </c>
      <c r="BD12" s="15">
        <v>50.799334999999999</v>
      </c>
    </row>
    <row r="13" spans="1:56" x14ac:dyDescent="0.3">
      <c r="A13" s="7">
        <v>2024</v>
      </c>
      <c r="B13" s="13">
        <v>46.753734999999999</v>
      </c>
      <c r="C13" s="14">
        <v>47.173847000000002</v>
      </c>
      <c r="D13" s="14">
        <v>51.140796999999999</v>
      </c>
      <c r="E13" s="14">
        <v>49.568001000000002</v>
      </c>
      <c r="F13" s="15">
        <v>46.214001000000003</v>
      </c>
      <c r="G13" s="13"/>
      <c r="H13" s="14">
        <v>53.492603000000003</v>
      </c>
      <c r="I13" s="14">
        <v>54.506869999999999</v>
      </c>
      <c r="J13" s="14">
        <v>52.864212000000002</v>
      </c>
      <c r="K13" s="15">
        <v>47.620238999999998</v>
      </c>
      <c r="L13" s="13"/>
      <c r="M13" s="14"/>
      <c r="N13" s="14">
        <v>77.841324</v>
      </c>
      <c r="O13" s="14">
        <v>75.934844999999996</v>
      </c>
      <c r="P13" s="15">
        <v>71.154205000000005</v>
      </c>
      <c r="Q13" s="13"/>
      <c r="R13" s="14">
        <v>89.138283000000001</v>
      </c>
      <c r="S13" s="14">
        <v>90.969429000000005</v>
      </c>
      <c r="T13" s="14">
        <v>84.447151000000005</v>
      </c>
      <c r="U13" s="15">
        <v>78.340652000000006</v>
      </c>
      <c r="V13" s="13">
        <v>46.638973</v>
      </c>
      <c r="W13" s="14">
        <v>47.728771000000002</v>
      </c>
      <c r="X13" s="14">
        <v>51.664023999999998</v>
      </c>
      <c r="Y13" s="14">
        <v>50.067528000000003</v>
      </c>
      <c r="Z13" s="15">
        <v>46.645583999999999</v>
      </c>
      <c r="AA13" s="13"/>
      <c r="AB13" s="14"/>
      <c r="AC13" s="14">
        <v>55.241061999999999</v>
      </c>
      <c r="AD13" s="14"/>
      <c r="AE13" s="15">
        <v>49.699767999999999</v>
      </c>
      <c r="AF13" s="13">
        <v>143.09622200000001</v>
      </c>
      <c r="AG13" s="14">
        <v>145.04646299999999</v>
      </c>
      <c r="AH13" s="14">
        <v>143.573654</v>
      </c>
      <c r="AI13" s="14">
        <v>130.29525799999999</v>
      </c>
      <c r="AJ13" s="15"/>
      <c r="AK13" s="13"/>
      <c r="AL13" s="14">
        <v>163.24951200000001</v>
      </c>
      <c r="AM13" s="14"/>
      <c r="AN13" s="14">
        <v>146.64704900000001</v>
      </c>
      <c r="AO13" s="15">
        <v>135.634186</v>
      </c>
      <c r="AP13" s="13"/>
      <c r="AQ13" s="14"/>
      <c r="AR13" s="14">
        <v>68.390213000000003</v>
      </c>
      <c r="AS13" s="14">
        <v>71.868660000000006</v>
      </c>
      <c r="AT13" s="15"/>
      <c r="AU13" s="13"/>
      <c r="AV13" s="14">
        <v>63.466788999999999</v>
      </c>
      <c r="AW13" s="14">
        <v>68.921394000000006</v>
      </c>
      <c r="AX13" s="14">
        <v>67.038910000000001</v>
      </c>
      <c r="AY13" s="15">
        <v>62.889682999999998</v>
      </c>
      <c r="AZ13" s="13"/>
      <c r="BA13" s="14">
        <v>61.284641000000001</v>
      </c>
      <c r="BB13" s="14">
        <v>60.662357</v>
      </c>
      <c r="BC13" s="14">
        <v>55.052002000000002</v>
      </c>
      <c r="BD13" s="15">
        <v>50.917717000000003</v>
      </c>
    </row>
    <row r="14" spans="1:56" x14ac:dyDescent="0.3">
      <c r="A14" s="7">
        <v>2025</v>
      </c>
      <c r="B14" s="13">
        <v>47.676639999999999</v>
      </c>
      <c r="C14" s="14">
        <v>48.582568999999999</v>
      </c>
      <c r="D14" s="14">
        <v>53.149524999999997</v>
      </c>
      <c r="E14" s="14">
        <v>51.652931000000002</v>
      </c>
      <c r="F14" s="15">
        <v>49.365650000000002</v>
      </c>
      <c r="G14" s="13"/>
      <c r="H14" s="14">
        <v>54.865952</v>
      </c>
      <c r="I14" s="14">
        <v>55.918053</v>
      </c>
      <c r="J14" s="14">
        <v>54.252743000000002</v>
      </c>
      <c r="K14" s="15">
        <v>49.639488</v>
      </c>
      <c r="L14" s="13"/>
      <c r="M14" s="14">
        <v>78.021240000000006</v>
      </c>
      <c r="N14" s="14">
        <v>83.016930000000002</v>
      </c>
      <c r="O14" s="14">
        <v>79.244491999999994</v>
      </c>
      <c r="P14" s="15">
        <v>75.312813000000006</v>
      </c>
      <c r="Q14" s="13"/>
      <c r="R14" s="14">
        <v>90.054625999999999</v>
      </c>
      <c r="S14" s="14">
        <v>92.231528999999995</v>
      </c>
      <c r="T14" s="14">
        <v>85.754943999999995</v>
      </c>
      <c r="U14" s="15">
        <v>80.842986999999994</v>
      </c>
      <c r="V14" s="13">
        <v>47.796795000000003</v>
      </c>
      <c r="W14" s="14">
        <v>49.159477000000003</v>
      </c>
      <c r="X14" s="14">
        <v>53.688881000000002</v>
      </c>
      <c r="Y14" s="14">
        <v>52.172004999999999</v>
      </c>
      <c r="Z14" s="15">
        <v>49.810943999999999</v>
      </c>
      <c r="AA14" s="13"/>
      <c r="AB14" s="14"/>
      <c r="AC14" s="14">
        <v>57.367241</v>
      </c>
      <c r="AD14" s="14"/>
      <c r="AE14" s="15">
        <v>52.953369000000002</v>
      </c>
      <c r="AF14" s="13">
        <v>142.97581500000001</v>
      </c>
      <c r="AG14" s="14">
        <v>145.051208</v>
      </c>
      <c r="AH14" s="14">
        <v>143.61428799999999</v>
      </c>
      <c r="AI14" s="14">
        <v>130.300186</v>
      </c>
      <c r="AJ14" s="15"/>
      <c r="AK14" s="13"/>
      <c r="AL14" s="14">
        <v>163.25483700000001</v>
      </c>
      <c r="AM14" s="14">
        <v>161.63760400000001</v>
      </c>
      <c r="AN14" s="14">
        <v>146.652603</v>
      </c>
      <c r="AO14" s="15">
        <v>137.183899</v>
      </c>
      <c r="AP14" s="13"/>
      <c r="AQ14" s="14"/>
      <c r="AR14" s="14">
        <v>69.600341999999998</v>
      </c>
      <c r="AS14" s="14">
        <v>73.103149000000002</v>
      </c>
      <c r="AT14" s="15">
        <v>75.436667999999997</v>
      </c>
      <c r="AU14" s="13"/>
      <c r="AV14" s="14">
        <v>64.832358999999997</v>
      </c>
      <c r="AW14" s="14">
        <v>70.801720000000003</v>
      </c>
      <c r="AX14" s="14">
        <v>69.004776000000007</v>
      </c>
      <c r="AY14" s="15">
        <v>65.845245000000006</v>
      </c>
      <c r="AZ14" s="13"/>
      <c r="BA14" s="14">
        <v>61.286655000000003</v>
      </c>
      <c r="BB14" s="14">
        <v>60.679519999999997</v>
      </c>
      <c r="BC14" s="14">
        <v>55.054088999999998</v>
      </c>
      <c r="BD14" s="15">
        <v>51.499485</v>
      </c>
    </row>
    <row r="15" spans="1:56" x14ac:dyDescent="0.3">
      <c r="A15" s="7">
        <v>2026</v>
      </c>
      <c r="B15" s="13">
        <v>47.867064999999997</v>
      </c>
      <c r="C15" s="14">
        <v>48.727451000000002</v>
      </c>
      <c r="D15" s="14">
        <v>53.357757999999997</v>
      </c>
      <c r="E15" s="14">
        <v>51.817520000000002</v>
      </c>
      <c r="F15" s="15">
        <v>49.655895000000001</v>
      </c>
      <c r="G15" s="13"/>
      <c r="H15" s="14">
        <v>55.040787000000002</v>
      </c>
      <c r="I15" s="14">
        <v>56.133929999999999</v>
      </c>
      <c r="J15" s="14">
        <v>54.467255000000002</v>
      </c>
      <c r="K15" s="15">
        <v>49.747208000000001</v>
      </c>
      <c r="L15" s="13"/>
      <c r="M15" s="14">
        <v>78.149918</v>
      </c>
      <c r="N15" s="14">
        <v>83.251052999999999</v>
      </c>
      <c r="O15" s="14">
        <v>79.423896999999997</v>
      </c>
      <c r="P15" s="15">
        <v>75.637375000000006</v>
      </c>
      <c r="Q15" s="13"/>
      <c r="R15" s="14">
        <v>90.135208000000006</v>
      </c>
      <c r="S15" s="14">
        <v>92.359618999999995</v>
      </c>
      <c r="T15" s="14">
        <v>85.851119999999995</v>
      </c>
      <c r="U15" s="15">
        <v>80.978583999999998</v>
      </c>
      <c r="V15" s="13">
        <v>47.994388999999998</v>
      </c>
      <c r="W15" s="14">
        <v>49.312466000000001</v>
      </c>
      <c r="X15" s="14">
        <v>53.902316999999996</v>
      </c>
      <c r="Y15" s="14">
        <v>52.344360000000002</v>
      </c>
      <c r="Z15" s="15">
        <v>50.101154000000001</v>
      </c>
      <c r="AA15" s="13"/>
      <c r="AB15" s="14"/>
      <c r="AC15" s="14">
        <v>57.588264000000002</v>
      </c>
      <c r="AD15" s="14"/>
      <c r="AE15" s="15">
        <v>53.223557</v>
      </c>
      <c r="AF15" s="13">
        <v>143.02963299999999</v>
      </c>
      <c r="AG15" s="14">
        <v>145.132462</v>
      </c>
      <c r="AH15" s="14">
        <v>143.687592</v>
      </c>
      <c r="AI15" s="14">
        <v>130.35888700000001</v>
      </c>
      <c r="AJ15" s="15"/>
      <c r="AK15" s="13"/>
      <c r="AL15" s="14">
        <v>163.34629799999999</v>
      </c>
      <c r="AM15" s="14">
        <v>161.72010800000001</v>
      </c>
      <c r="AN15" s="14">
        <v>146.71867399999999</v>
      </c>
      <c r="AO15" s="15">
        <v>137.064133</v>
      </c>
      <c r="AP15" s="13"/>
      <c r="AQ15" s="14">
        <v>78.166954000000004</v>
      </c>
      <c r="AR15" s="14">
        <v>69.986701999999994</v>
      </c>
      <c r="AS15" s="14">
        <v>73.503105000000005</v>
      </c>
      <c r="AT15" s="15">
        <v>75.624954000000002</v>
      </c>
      <c r="AU15" s="13"/>
      <c r="AV15" s="14">
        <v>65.235236999999998</v>
      </c>
      <c r="AW15" s="14">
        <v>71.228972999999996</v>
      </c>
      <c r="AX15" s="14">
        <v>69.414680000000004</v>
      </c>
      <c r="AY15" s="15">
        <v>66.175667000000004</v>
      </c>
      <c r="AZ15" s="13"/>
      <c r="BA15" s="14">
        <v>61.320976000000002</v>
      </c>
      <c r="BB15" s="14">
        <v>60.710503000000003</v>
      </c>
      <c r="BC15" s="14">
        <v>55.078884000000002</v>
      </c>
      <c r="BD15" s="15">
        <v>51.454529000000001</v>
      </c>
    </row>
    <row r="16" spans="1:56" x14ac:dyDescent="0.3">
      <c r="A16" s="7">
        <v>2027</v>
      </c>
      <c r="B16" s="13">
        <v>47.992092</v>
      </c>
      <c r="C16" s="14">
        <v>48.821114000000001</v>
      </c>
      <c r="D16" s="14">
        <v>53.446033</v>
      </c>
      <c r="E16" s="14">
        <v>51.846499999999999</v>
      </c>
      <c r="F16" s="15">
        <v>49.808506000000001</v>
      </c>
      <c r="G16" s="13"/>
      <c r="H16" s="14">
        <v>55.048180000000002</v>
      </c>
      <c r="I16" s="14">
        <v>56.219841000000002</v>
      </c>
      <c r="J16" s="14">
        <v>54.466534000000003</v>
      </c>
      <c r="K16" s="15">
        <v>49.902534000000003</v>
      </c>
      <c r="L16" s="13"/>
      <c r="M16" s="14">
        <v>78.249115000000003</v>
      </c>
      <c r="N16" s="14">
        <v>83.355384999999998</v>
      </c>
      <c r="O16" s="14">
        <v>79.460471999999996</v>
      </c>
      <c r="P16" s="15">
        <v>75.813598999999996</v>
      </c>
      <c r="Q16" s="13"/>
      <c r="R16" s="14">
        <v>90.171065999999996</v>
      </c>
      <c r="S16" s="14">
        <v>92.424987999999999</v>
      </c>
      <c r="T16" s="14">
        <v>85.881034999999997</v>
      </c>
      <c r="U16" s="15">
        <v>81.074950999999999</v>
      </c>
      <c r="V16" s="13">
        <v>48.139462000000002</v>
      </c>
      <c r="W16" s="14">
        <v>49.409697999999999</v>
      </c>
      <c r="X16" s="14">
        <v>53.993938</v>
      </c>
      <c r="Y16" s="14">
        <v>52.374706000000003</v>
      </c>
      <c r="Z16" s="15">
        <v>50.253749999999997</v>
      </c>
      <c r="AA16" s="13"/>
      <c r="AB16" s="14"/>
      <c r="AC16" s="14">
        <v>57.674202000000001</v>
      </c>
      <c r="AD16" s="14"/>
      <c r="AE16" s="15">
        <v>53.381691000000004</v>
      </c>
      <c r="AF16" s="13">
        <v>143.04205300000001</v>
      </c>
      <c r="AG16" s="14">
        <v>145.06552099999999</v>
      </c>
      <c r="AH16" s="14">
        <v>143.715225</v>
      </c>
      <c r="AI16" s="14">
        <v>130.38909899999999</v>
      </c>
      <c r="AJ16" s="15"/>
      <c r="AK16" s="13"/>
      <c r="AL16" s="14">
        <v>163.27095</v>
      </c>
      <c r="AM16" s="14">
        <v>161.75119000000001</v>
      </c>
      <c r="AN16" s="14">
        <v>146.75268600000001</v>
      </c>
      <c r="AO16" s="15">
        <v>137.07128900000001</v>
      </c>
      <c r="AP16" s="13"/>
      <c r="AQ16" s="14">
        <v>78.148482999999999</v>
      </c>
      <c r="AR16" s="14">
        <v>70.029387999999997</v>
      </c>
      <c r="AS16" s="14">
        <v>73.543045000000006</v>
      </c>
      <c r="AT16" s="15">
        <v>75.812393</v>
      </c>
      <c r="AU16" s="13"/>
      <c r="AV16" s="14">
        <v>65.351996999999997</v>
      </c>
      <c r="AW16" s="14">
        <v>71.324828999999994</v>
      </c>
      <c r="AX16" s="14">
        <v>69.431708999999998</v>
      </c>
      <c r="AY16" s="15">
        <v>66.319214000000002</v>
      </c>
      <c r="AZ16" s="13"/>
      <c r="BA16" s="14">
        <v>61.292701999999998</v>
      </c>
      <c r="BB16" s="14">
        <v>60.722168000000003</v>
      </c>
      <c r="BC16" s="14">
        <v>55.091659999999997</v>
      </c>
      <c r="BD16" s="15">
        <v>51.457217999999997</v>
      </c>
    </row>
    <row r="17" spans="1:56" x14ac:dyDescent="0.3">
      <c r="A17" s="7">
        <v>2028</v>
      </c>
      <c r="B17" s="13">
        <v>48.013858999999997</v>
      </c>
      <c r="C17" s="14">
        <v>48.816333999999998</v>
      </c>
      <c r="D17" s="14">
        <v>53.492480999999998</v>
      </c>
      <c r="E17" s="14">
        <v>51.831305999999998</v>
      </c>
      <c r="F17" s="15">
        <v>49.803009000000003</v>
      </c>
      <c r="G17" s="13"/>
      <c r="H17" s="14">
        <v>55.031070999999997</v>
      </c>
      <c r="I17" s="14">
        <v>56.207397</v>
      </c>
      <c r="J17" s="14">
        <v>54.448849000000003</v>
      </c>
      <c r="K17" s="15">
        <v>49.891899000000002</v>
      </c>
      <c r="L17" s="13"/>
      <c r="M17" s="14">
        <v>78.252312000000003</v>
      </c>
      <c r="N17" s="14">
        <v>83.406509</v>
      </c>
      <c r="O17" s="14">
        <v>79.446831000000003</v>
      </c>
      <c r="P17" s="15">
        <v>75.809119999999993</v>
      </c>
      <c r="Q17" s="13"/>
      <c r="R17" s="14">
        <v>90.175583000000003</v>
      </c>
      <c r="S17" s="14">
        <v>92.44265</v>
      </c>
      <c r="T17" s="14">
        <v>85.877707999999998</v>
      </c>
      <c r="U17" s="15">
        <v>81.071251000000004</v>
      </c>
      <c r="V17" s="13">
        <v>48.161709000000002</v>
      </c>
      <c r="W17" s="14">
        <v>49.410446</v>
      </c>
      <c r="X17" s="14">
        <v>54.043762000000001</v>
      </c>
      <c r="Y17" s="14">
        <v>52.361190999999998</v>
      </c>
      <c r="Z17" s="15">
        <v>50.247345000000003</v>
      </c>
      <c r="AA17" s="13"/>
      <c r="AB17" s="14"/>
      <c r="AC17" s="14">
        <v>57.721062000000003</v>
      </c>
      <c r="AD17" s="14"/>
      <c r="AE17" s="15">
        <v>53.386879</v>
      </c>
      <c r="AF17" s="13">
        <v>143.045807</v>
      </c>
      <c r="AG17" s="14">
        <v>145.059372</v>
      </c>
      <c r="AH17" s="14">
        <v>143.67692600000001</v>
      </c>
      <c r="AI17" s="14">
        <v>130.38935900000001</v>
      </c>
      <c r="AJ17" s="15"/>
      <c r="AK17" s="13"/>
      <c r="AL17" s="14">
        <v>163.264038</v>
      </c>
      <c r="AM17" s="14">
        <v>161.708099</v>
      </c>
      <c r="AN17" s="14">
        <v>146.75297499999999</v>
      </c>
      <c r="AO17" s="15">
        <v>137.05822800000001</v>
      </c>
      <c r="AP17" s="13"/>
      <c r="AQ17" s="14">
        <v>78.113456999999997</v>
      </c>
      <c r="AR17" s="14">
        <v>70.000656000000006</v>
      </c>
      <c r="AS17" s="14">
        <v>73.510436999999996</v>
      </c>
      <c r="AT17" s="15">
        <v>75.793914999999998</v>
      </c>
      <c r="AU17" s="13"/>
      <c r="AV17" s="14">
        <v>65.335814999999997</v>
      </c>
      <c r="AW17" s="14">
        <v>71.371521000000001</v>
      </c>
      <c r="AX17" s="14">
        <v>69.409156999999993</v>
      </c>
      <c r="AY17" s="15">
        <v>66.298676</v>
      </c>
      <c r="AZ17" s="13"/>
      <c r="BA17" s="14">
        <v>61.290095999999998</v>
      </c>
      <c r="BB17" s="14">
        <v>60.70599</v>
      </c>
      <c r="BC17" s="14">
        <v>55.091766</v>
      </c>
      <c r="BD17" s="15">
        <v>51.452311999999999</v>
      </c>
    </row>
    <row r="18" spans="1:56" x14ac:dyDescent="0.3">
      <c r="A18" s="7">
        <v>2029</v>
      </c>
      <c r="B18" s="13">
        <v>48.022305000000003</v>
      </c>
      <c r="C18" s="14">
        <v>48.805359000000003</v>
      </c>
      <c r="D18" s="14">
        <v>53.482899000000003</v>
      </c>
      <c r="E18" s="14">
        <v>51.818832</v>
      </c>
      <c r="F18" s="15">
        <v>49.793739000000002</v>
      </c>
      <c r="G18" s="13"/>
      <c r="H18" s="14">
        <v>55.016036999999997</v>
      </c>
      <c r="I18" s="14">
        <v>56.195819999999998</v>
      </c>
      <c r="J18" s="14">
        <v>54.434238000000001</v>
      </c>
      <c r="K18" s="15">
        <v>49.883904000000001</v>
      </c>
      <c r="L18" s="13"/>
      <c r="M18" s="14">
        <v>78.252975000000006</v>
      </c>
      <c r="N18" s="14">
        <v>83.402252000000004</v>
      </c>
      <c r="O18" s="14">
        <v>79.439171000000002</v>
      </c>
      <c r="P18" s="15">
        <v>75.803825000000003</v>
      </c>
      <c r="Q18" s="13"/>
      <c r="R18" s="14">
        <v>90.181090999999995</v>
      </c>
      <c r="S18" s="14">
        <v>92.445091000000005</v>
      </c>
      <c r="T18" s="14">
        <v>85.879149999999996</v>
      </c>
      <c r="U18" s="15">
        <v>81.072472000000005</v>
      </c>
      <c r="V18" s="13">
        <v>48.170775999999996</v>
      </c>
      <c r="W18" s="14">
        <v>49.402591999999999</v>
      </c>
      <c r="X18" s="14">
        <v>54.036605999999999</v>
      </c>
      <c r="Y18" s="14">
        <v>52.350056000000002</v>
      </c>
      <c r="Z18" s="15">
        <v>50.237408000000002</v>
      </c>
      <c r="AA18" s="13"/>
      <c r="AB18" s="14"/>
      <c r="AC18" s="14">
        <v>57.707504</v>
      </c>
      <c r="AD18" s="14"/>
      <c r="AE18" s="15">
        <v>53.377056000000003</v>
      </c>
      <c r="AF18" s="13">
        <v>143.04774499999999</v>
      </c>
      <c r="AG18" s="14">
        <v>145.06019599999999</v>
      </c>
      <c r="AH18" s="14">
        <v>143.67765800000001</v>
      </c>
      <c r="AI18" s="14">
        <v>130.38949600000001</v>
      </c>
      <c r="AJ18" s="15"/>
      <c r="AK18" s="13"/>
      <c r="AL18" s="14">
        <v>163.264938</v>
      </c>
      <c r="AM18" s="14">
        <v>161.70893899999999</v>
      </c>
      <c r="AN18" s="14">
        <v>146.753128</v>
      </c>
      <c r="AO18" s="15">
        <v>137.059067</v>
      </c>
      <c r="AP18" s="13"/>
      <c r="AQ18" s="14">
        <v>78.085739000000004</v>
      </c>
      <c r="AR18" s="14">
        <v>69.975234999999998</v>
      </c>
      <c r="AS18" s="14">
        <v>73.483001999999999</v>
      </c>
      <c r="AT18" s="15">
        <v>75.781234999999995</v>
      </c>
      <c r="AU18" s="13"/>
      <c r="AV18" s="14">
        <v>65.320144999999997</v>
      </c>
      <c r="AW18" s="14">
        <v>71.357201000000003</v>
      </c>
      <c r="AX18" s="14">
        <v>69.388969000000003</v>
      </c>
      <c r="AY18" s="15">
        <v>66.282950999999997</v>
      </c>
      <c r="AZ18" s="13"/>
      <c r="BA18" s="14">
        <v>61.290439999999997</v>
      </c>
      <c r="BB18" s="14">
        <v>60.706305999999998</v>
      </c>
      <c r="BC18" s="14">
        <v>55.091824000000003</v>
      </c>
      <c r="BD18" s="15">
        <v>51.452624999999998</v>
      </c>
    </row>
    <row r="19" spans="1:56" x14ac:dyDescent="0.3">
      <c r="A19" s="7">
        <v>2030</v>
      </c>
      <c r="B19" s="13">
        <v>48.025134999999999</v>
      </c>
      <c r="C19" s="14">
        <v>48.792983999999997</v>
      </c>
      <c r="D19" s="14">
        <v>53.471111000000001</v>
      </c>
      <c r="E19" s="14">
        <v>51.806187000000001</v>
      </c>
      <c r="F19" s="15">
        <v>49.784835999999999</v>
      </c>
      <c r="G19" s="13"/>
      <c r="H19" s="14">
        <v>54.998882000000002</v>
      </c>
      <c r="I19" s="14">
        <v>56.181975999999999</v>
      </c>
      <c r="J19" s="14">
        <v>54.419476000000003</v>
      </c>
      <c r="K19" s="15">
        <v>49.876213</v>
      </c>
      <c r="L19" s="13"/>
      <c r="M19" s="14">
        <v>78.242973000000006</v>
      </c>
      <c r="N19" s="14">
        <v>83.390738999999996</v>
      </c>
      <c r="O19" s="14">
        <v>79.426315000000002</v>
      </c>
      <c r="P19" s="15">
        <v>75.795044000000004</v>
      </c>
      <c r="Q19" s="13"/>
      <c r="R19" s="14">
        <v>90.178794999999994</v>
      </c>
      <c r="S19" s="14">
        <v>92.441474999999997</v>
      </c>
      <c r="T19" s="14">
        <v>85.874893</v>
      </c>
      <c r="U19" s="15">
        <v>81.069794000000002</v>
      </c>
      <c r="V19" s="13">
        <v>48.174079999999996</v>
      </c>
      <c r="W19" s="14">
        <v>49.393383</v>
      </c>
      <c r="X19" s="14">
        <v>54.027327999999997</v>
      </c>
      <c r="Y19" s="14">
        <v>52.338813999999999</v>
      </c>
      <c r="Z19" s="15">
        <v>50.227843999999997</v>
      </c>
      <c r="AA19" s="13"/>
      <c r="AB19" s="14"/>
      <c r="AC19" s="14">
        <v>57.691448000000001</v>
      </c>
      <c r="AD19" s="14"/>
      <c r="AE19" s="15">
        <v>53.367840000000001</v>
      </c>
      <c r="AF19" s="13">
        <v>143.04856899999999</v>
      </c>
      <c r="AG19" s="14">
        <v>145.06071499999999</v>
      </c>
      <c r="AH19" s="14">
        <v>143.678223</v>
      </c>
      <c r="AI19" s="14">
        <v>130.38954200000001</v>
      </c>
      <c r="AJ19" s="15"/>
      <c r="AK19" s="13"/>
      <c r="AL19" s="14">
        <v>163.26554899999999</v>
      </c>
      <c r="AM19" s="14">
        <v>161.70957899999999</v>
      </c>
      <c r="AN19" s="14">
        <v>146.75318899999999</v>
      </c>
      <c r="AO19" s="15">
        <v>137.059708</v>
      </c>
      <c r="AP19" s="13"/>
      <c r="AQ19" s="14">
        <v>78.054276000000002</v>
      </c>
      <c r="AR19" s="14">
        <v>69.948302999999996</v>
      </c>
      <c r="AS19" s="14">
        <v>73.455062999999996</v>
      </c>
      <c r="AT19" s="15">
        <v>75.768929</v>
      </c>
      <c r="AU19" s="13"/>
      <c r="AV19" s="14">
        <v>65.302138999999997</v>
      </c>
      <c r="AW19" s="14">
        <v>71.339744999999994</v>
      </c>
      <c r="AX19" s="14">
        <v>69.368454</v>
      </c>
      <c r="AY19" s="15">
        <v>66.269408999999996</v>
      </c>
      <c r="AZ19" s="13"/>
      <c r="BA19" s="14">
        <v>61.290672000000001</v>
      </c>
      <c r="BB19" s="14">
        <v>60.706547</v>
      </c>
      <c r="BC19" s="14">
        <v>55.091845999999997</v>
      </c>
      <c r="BD19" s="15">
        <v>51.452877000000001</v>
      </c>
    </row>
    <row r="20" spans="1:56" x14ac:dyDescent="0.3">
      <c r="A20" s="7">
        <v>2031</v>
      </c>
      <c r="B20" s="13">
        <v>48.070121999999998</v>
      </c>
      <c r="C20" s="14">
        <v>48.781253999999997</v>
      </c>
      <c r="D20" s="14">
        <v>53.460808</v>
      </c>
      <c r="E20" s="14">
        <v>51.798088</v>
      </c>
      <c r="F20" s="15">
        <v>49.819004</v>
      </c>
      <c r="G20" s="13"/>
      <c r="H20" s="14">
        <v>54.980044999999997</v>
      </c>
      <c r="I20" s="14">
        <v>56.168373000000003</v>
      </c>
      <c r="J20" s="14">
        <v>54.409968999999997</v>
      </c>
      <c r="K20" s="15">
        <v>49.913547999999999</v>
      </c>
      <c r="L20" s="13"/>
      <c r="M20" s="14">
        <v>78.234200000000001</v>
      </c>
      <c r="N20" s="14">
        <v>83.380295000000004</v>
      </c>
      <c r="O20" s="14">
        <v>79.421454999999995</v>
      </c>
      <c r="P20" s="15">
        <v>75.837761</v>
      </c>
      <c r="Q20" s="13"/>
      <c r="R20" s="14">
        <v>90.172568999999996</v>
      </c>
      <c r="S20" s="14">
        <v>92.436440000000005</v>
      </c>
      <c r="T20" s="14">
        <v>85.875916000000004</v>
      </c>
      <c r="U20" s="15">
        <v>81.095612000000003</v>
      </c>
      <c r="V20" s="13">
        <v>48.218842000000002</v>
      </c>
      <c r="W20" s="14">
        <v>49.384509999999999</v>
      </c>
      <c r="X20" s="14">
        <v>54.021647999999999</v>
      </c>
      <c r="Y20" s="14">
        <v>52.331843999999997</v>
      </c>
      <c r="Z20" s="15">
        <v>50.256568999999999</v>
      </c>
      <c r="AA20" s="13"/>
      <c r="AB20" s="14"/>
      <c r="AC20" s="14">
        <v>57.675800000000002</v>
      </c>
      <c r="AD20" s="14"/>
      <c r="AE20" s="15">
        <v>53.362842999999998</v>
      </c>
      <c r="AF20" s="13">
        <v>143.04856899999999</v>
      </c>
      <c r="AG20" s="14">
        <v>145.06102000000001</v>
      </c>
      <c r="AH20" s="14">
        <v>143.67854299999999</v>
      </c>
      <c r="AI20" s="14">
        <v>130.38954200000001</v>
      </c>
      <c r="AJ20" s="15"/>
      <c r="AK20" s="13"/>
      <c r="AL20" s="14">
        <v>163.265884</v>
      </c>
      <c r="AM20" s="14">
        <v>161.709946</v>
      </c>
      <c r="AN20" s="14">
        <v>146.75318899999999</v>
      </c>
      <c r="AO20" s="15">
        <v>137.06019599999999</v>
      </c>
      <c r="AP20" s="13"/>
      <c r="AQ20" s="14">
        <v>78.023421999999997</v>
      </c>
      <c r="AR20" s="14">
        <v>69.922638000000006</v>
      </c>
      <c r="AS20" s="14">
        <v>73.432220000000001</v>
      </c>
      <c r="AT20" s="15">
        <v>75.759818999999993</v>
      </c>
      <c r="AU20" s="13"/>
      <c r="AV20" s="14">
        <v>65.284317000000001</v>
      </c>
      <c r="AW20" s="14">
        <v>71.320778000000004</v>
      </c>
      <c r="AX20" s="14">
        <v>69.351212000000004</v>
      </c>
      <c r="AY20" s="15">
        <v>66.260170000000002</v>
      </c>
      <c r="AZ20" s="13"/>
      <c r="BA20" s="14">
        <v>61.290798000000002</v>
      </c>
      <c r="BB20" s="14">
        <v>60.706684000000003</v>
      </c>
      <c r="BC20" s="14">
        <v>55.091845999999997</v>
      </c>
      <c r="BD20" s="15">
        <v>51.453055999999997</v>
      </c>
    </row>
    <row r="21" spans="1:56" x14ac:dyDescent="0.3">
      <c r="A21" s="7">
        <v>2032</v>
      </c>
      <c r="B21" s="13">
        <v>48.058188999999999</v>
      </c>
      <c r="C21" s="14">
        <v>48.759087000000001</v>
      </c>
      <c r="D21" s="14">
        <v>53.442272000000003</v>
      </c>
      <c r="E21" s="14">
        <v>51.787815000000002</v>
      </c>
      <c r="F21" s="15">
        <v>49.881991999999997</v>
      </c>
      <c r="G21" s="13"/>
      <c r="H21" s="14">
        <v>54.949848000000003</v>
      </c>
      <c r="I21" s="14">
        <v>56.175700999999997</v>
      </c>
      <c r="J21" s="14">
        <v>54.397880999999998</v>
      </c>
      <c r="K21" s="15">
        <v>49.979660000000003</v>
      </c>
      <c r="L21" s="13"/>
      <c r="M21" s="14">
        <v>78.212845000000002</v>
      </c>
      <c r="N21" s="14">
        <v>83.361030999999997</v>
      </c>
      <c r="O21" s="14">
        <v>79.411323999999993</v>
      </c>
      <c r="P21" s="15">
        <v>75.911750999999995</v>
      </c>
      <c r="Q21" s="13"/>
      <c r="R21" s="14">
        <v>90.163948000000005</v>
      </c>
      <c r="S21" s="14">
        <v>92.428321999999994</v>
      </c>
      <c r="T21" s="14">
        <v>85.872566000000006</v>
      </c>
      <c r="U21" s="15">
        <v>81.136795000000006</v>
      </c>
      <c r="V21" s="13">
        <v>48.206935999999999</v>
      </c>
      <c r="W21" s="14">
        <v>49.365459000000001</v>
      </c>
      <c r="X21" s="14">
        <v>54.005699</v>
      </c>
      <c r="Y21" s="14">
        <v>52.322662000000001</v>
      </c>
      <c r="Z21" s="15">
        <v>50.319262999999999</v>
      </c>
      <c r="AA21" s="13"/>
      <c r="AB21" s="14"/>
      <c r="AC21" s="14">
        <v>57.677452000000002</v>
      </c>
      <c r="AD21" s="14"/>
      <c r="AE21" s="15">
        <v>53.425986999999999</v>
      </c>
      <c r="AF21" s="13">
        <v>143.04856899999999</v>
      </c>
      <c r="AG21" s="14">
        <v>145.06127900000001</v>
      </c>
      <c r="AH21" s="14">
        <v>143.67898600000001</v>
      </c>
      <c r="AI21" s="14">
        <v>130.38954200000001</v>
      </c>
      <c r="AJ21" s="15"/>
      <c r="AK21" s="13"/>
      <c r="AL21" s="14">
        <v>163.26617400000001</v>
      </c>
      <c r="AM21" s="14">
        <v>161.71038799999999</v>
      </c>
      <c r="AN21" s="14">
        <v>146.75318899999999</v>
      </c>
      <c r="AO21" s="15">
        <v>137.060608</v>
      </c>
      <c r="AP21" s="13"/>
      <c r="AQ21" s="14">
        <v>77.994986999999995</v>
      </c>
      <c r="AR21" s="14">
        <v>69.898994000000002</v>
      </c>
      <c r="AS21" s="14">
        <v>73.410415999999998</v>
      </c>
      <c r="AT21" s="15">
        <v>75.749747999999997</v>
      </c>
      <c r="AU21" s="13"/>
      <c r="AV21" s="14">
        <v>65.267509000000004</v>
      </c>
      <c r="AW21" s="14">
        <v>71.303055000000001</v>
      </c>
      <c r="AX21" s="14">
        <v>69.334571999999994</v>
      </c>
      <c r="AY21" s="15">
        <v>66.25</v>
      </c>
      <c r="AZ21" s="13"/>
      <c r="BA21" s="14">
        <v>61.290900999999998</v>
      </c>
      <c r="BB21" s="14">
        <v>60.706856000000002</v>
      </c>
      <c r="BC21" s="14">
        <v>55.091845999999997</v>
      </c>
      <c r="BD21" s="15">
        <v>51.453209000000001</v>
      </c>
    </row>
    <row r="22" spans="1:56" x14ac:dyDescent="0.3">
      <c r="A22" s="7">
        <v>2033</v>
      </c>
      <c r="B22" s="13">
        <v>48.046066000000003</v>
      </c>
      <c r="C22" s="14">
        <v>48.738815000000002</v>
      </c>
      <c r="D22" s="14">
        <v>53.418365000000001</v>
      </c>
      <c r="E22" s="14">
        <v>51.777397000000001</v>
      </c>
      <c r="F22" s="15">
        <v>49.931457999999999</v>
      </c>
      <c r="G22" s="13"/>
      <c r="H22" s="14">
        <v>54.921996999999998</v>
      </c>
      <c r="I22" s="14">
        <v>56.150269000000002</v>
      </c>
      <c r="J22" s="14">
        <v>54.385609000000002</v>
      </c>
      <c r="K22" s="15">
        <v>50.031742000000001</v>
      </c>
      <c r="L22" s="13"/>
      <c r="M22" s="14">
        <v>78.192245</v>
      </c>
      <c r="N22" s="14">
        <v>83.335014000000001</v>
      </c>
      <c r="O22" s="14">
        <v>79.400329999999997</v>
      </c>
      <c r="P22" s="15">
        <v>75.969666000000004</v>
      </c>
      <c r="Q22" s="13"/>
      <c r="R22" s="14">
        <v>90.154929999999993</v>
      </c>
      <c r="S22" s="14">
        <v>92.416060999999999</v>
      </c>
      <c r="T22" s="14">
        <v>85.868072999999995</v>
      </c>
      <c r="U22" s="15">
        <v>81.168953000000002</v>
      </c>
      <c r="V22" s="13">
        <v>48.194958</v>
      </c>
      <c r="W22" s="14">
        <v>49.347949999999997</v>
      </c>
      <c r="X22" s="14">
        <v>53.983944000000001</v>
      </c>
      <c r="Y22" s="14">
        <v>52.313361999999998</v>
      </c>
      <c r="Z22" s="15">
        <v>50.368350999999997</v>
      </c>
      <c r="AA22" s="13"/>
      <c r="AB22" s="14"/>
      <c r="AC22" s="14">
        <v>57.649399000000003</v>
      </c>
      <c r="AD22" s="14"/>
      <c r="AE22" s="15">
        <v>53.476261000000001</v>
      </c>
      <c r="AF22" s="13">
        <v>143.04856899999999</v>
      </c>
      <c r="AG22" s="14">
        <v>145.06147799999999</v>
      </c>
      <c r="AH22" s="14">
        <v>143.67929100000001</v>
      </c>
      <c r="AI22" s="14">
        <v>130.38954200000001</v>
      </c>
      <c r="AJ22" s="15"/>
      <c r="AK22" s="13"/>
      <c r="AL22" s="14">
        <v>163.26638800000001</v>
      </c>
      <c r="AM22" s="14">
        <v>161.71075400000001</v>
      </c>
      <c r="AN22" s="14">
        <v>146.75318899999999</v>
      </c>
      <c r="AO22" s="15">
        <v>137.06089800000001</v>
      </c>
      <c r="AP22" s="13"/>
      <c r="AQ22" s="14">
        <v>77.967979</v>
      </c>
      <c r="AR22" s="14">
        <v>69.876472000000007</v>
      </c>
      <c r="AS22" s="14">
        <v>73.389304999999993</v>
      </c>
      <c r="AT22" s="15">
        <v>75.739799000000005</v>
      </c>
      <c r="AU22" s="13"/>
      <c r="AV22" s="14">
        <v>65.242371000000006</v>
      </c>
      <c r="AW22" s="14">
        <v>71.286216999999994</v>
      </c>
      <c r="AX22" s="14">
        <v>69.318404999999998</v>
      </c>
      <c r="AY22" s="15">
        <v>66.239929000000004</v>
      </c>
      <c r="AZ22" s="13"/>
      <c r="BA22" s="14">
        <v>61.290984999999999</v>
      </c>
      <c r="BB22" s="14">
        <v>60.706992999999997</v>
      </c>
      <c r="BC22" s="14">
        <v>55.091845999999997</v>
      </c>
      <c r="BD22" s="15">
        <v>51.453322999999997</v>
      </c>
    </row>
    <row r="23" spans="1:56" x14ac:dyDescent="0.3">
      <c r="A23" s="7">
        <v>2034</v>
      </c>
      <c r="B23" s="13">
        <v>48.033245000000001</v>
      </c>
      <c r="C23" s="14">
        <v>48.719543000000002</v>
      </c>
      <c r="D23" s="14">
        <v>53.395893000000001</v>
      </c>
      <c r="E23" s="14">
        <v>51.766196999999998</v>
      </c>
      <c r="F23" s="15">
        <v>49.970711000000001</v>
      </c>
      <c r="G23" s="13"/>
      <c r="H23" s="14">
        <v>54.895083999999997</v>
      </c>
      <c r="I23" s="14">
        <v>56.125495999999998</v>
      </c>
      <c r="J23" s="14">
        <v>54.372413999999999</v>
      </c>
      <c r="K23" s="15">
        <v>50.073298999999999</v>
      </c>
      <c r="L23" s="13"/>
      <c r="M23" s="14">
        <v>78.170867999999999</v>
      </c>
      <c r="N23" s="14">
        <v>83.309509000000006</v>
      </c>
      <c r="O23" s="14">
        <v>79.387337000000002</v>
      </c>
      <c r="P23" s="15">
        <v>76.014893000000001</v>
      </c>
      <c r="Q23" s="13"/>
      <c r="R23" s="14">
        <v>90.144676000000004</v>
      </c>
      <c r="S23" s="14">
        <v>92.403305000000003</v>
      </c>
      <c r="T23" s="14">
        <v>85.861687000000003</v>
      </c>
      <c r="U23" s="15">
        <v>81.193657000000002</v>
      </c>
      <c r="V23" s="13">
        <v>48.182406999999998</v>
      </c>
      <c r="W23" s="14">
        <v>49.331600000000002</v>
      </c>
      <c r="X23" s="14">
        <v>53.963813999999999</v>
      </c>
      <c r="Y23" s="14">
        <v>52.303375000000003</v>
      </c>
      <c r="Z23" s="15">
        <v>50.407210999999997</v>
      </c>
      <c r="AA23" s="13"/>
      <c r="AB23" s="14"/>
      <c r="AC23" s="14">
        <v>57.622115999999998</v>
      </c>
      <c r="AD23" s="14"/>
      <c r="AE23" s="15">
        <v>53.516396</v>
      </c>
      <c r="AF23" s="13">
        <v>143.04856899999999</v>
      </c>
      <c r="AG23" s="14">
        <v>145.06161499999999</v>
      </c>
      <c r="AH23" s="14">
        <v>143.67961099999999</v>
      </c>
      <c r="AI23" s="14">
        <v>130.38954200000001</v>
      </c>
      <c r="AJ23" s="15"/>
      <c r="AK23" s="13"/>
      <c r="AL23" s="14">
        <v>163.26655600000001</v>
      </c>
      <c r="AM23" s="14">
        <v>161.711105</v>
      </c>
      <c r="AN23" s="14">
        <v>146.75318899999999</v>
      </c>
      <c r="AO23" s="15">
        <v>137.061127</v>
      </c>
      <c r="AP23" s="13"/>
      <c r="AQ23" s="14">
        <v>77.940612999999999</v>
      </c>
      <c r="AR23" s="14">
        <v>69.853545999999994</v>
      </c>
      <c r="AS23" s="14">
        <v>73.367446999999999</v>
      </c>
      <c r="AT23" s="15">
        <v>75.730339000000001</v>
      </c>
      <c r="AU23" s="13"/>
      <c r="AV23" s="14">
        <v>65.218231000000003</v>
      </c>
      <c r="AW23" s="14">
        <v>71.269012000000004</v>
      </c>
      <c r="AX23" s="14">
        <v>69.301627999999994</v>
      </c>
      <c r="AY23" s="15">
        <v>66.229256000000007</v>
      </c>
      <c r="AZ23" s="13"/>
      <c r="BA23" s="14">
        <v>61.291049999999998</v>
      </c>
      <c r="BB23" s="14">
        <v>60.707123000000003</v>
      </c>
      <c r="BC23" s="14">
        <v>55.091845999999997</v>
      </c>
      <c r="BD23" s="15">
        <v>51.453400000000002</v>
      </c>
    </row>
    <row r="24" spans="1:56" x14ac:dyDescent="0.3">
      <c r="A24" s="7">
        <v>2035</v>
      </c>
      <c r="B24" s="13">
        <v>48.016350000000003</v>
      </c>
      <c r="C24" s="14">
        <v>48.697150999999998</v>
      </c>
      <c r="D24" s="14">
        <v>53.370334999999997</v>
      </c>
      <c r="E24" s="14">
        <v>51.751117999999998</v>
      </c>
      <c r="F24" s="15">
        <v>50.004192000000003</v>
      </c>
      <c r="G24" s="13"/>
      <c r="H24" s="14">
        <v>54.863154999999999</v>
      </c>
      <c r="I24" s="14">
        <v>56.096397000000003</v>
      </c>
      <c r="J24" s="14">
        <v>54.354636999999997</v>
      </c>
      <c r="K24" s="15">
        <v>50.108974000000003</v>
      </c>
      <c r="L24" s="13"/>
      <c r="M24" s="14">
        <v>78.139587000000006</v>
      </c>
      <c r="N24" s="14">
        <v>83.276566000000003</v>
      </c>
      <c r="O24" s="14">
        <v>79.365746000000001</v>
      </c>
      <c r="P24" s="15">
        <v>76.050133000000002</v>
      </c>
      <c r="Q24" s="13"/>
      <c r="R24" s="14">
        <v>90.127502000000007</v>
      </c>
      <c r="S24" s="14">
        <v>92.384674000000004</v>
      </c>
      <c r="T24" s="14">
        <v>85.848335000000006</v>
      </c>
      <c r="U24" s="15">
        <v>81.211226999999994</v>
      </c>
      <c r="V24" s="13">
        <v>48.166012000000002</v>
      </c>
      <c r="W24" s="14">
        <v>49.313094999999997</v>
      </c>
      <c r="X24" s="14">
        <v>53.941462999999999</v>
      </c>
      <c r="Y24" s="14">
        <v>52.289932</v>
      </c>
      <c r="Z24" s="15">
        <v>50.439971999999997</v>
      </c>
      <c r="AA24" s="13"/>
      <c r="AB24" s="14"/>
      <c r="AC24" s="14">
        <v>57.589993</v>
      </c>
      <c r="AD24" s="14"/>
      <c r="AE24" s="15">
        <v>53.550815999999998</v>
      </c>
      <c r="AF24" s="13">
        <v>143.04856899999999</v>
      </c>
      <c r="AG24" s="14">
        <v>145.06175200000001</v>
      </c>
      <c r="AH24" s="14">
        <v>143.67997700000001</v>
      </c>
      <c r="AI24" s="14">
        <v>130.38954200000001</v>
      </c>
      <c r="AJ24" s="15"/>
      <c r="AK24" s="13"/>
      <c r="AL24" s="14">
        <v>163.26670799999999</v>
      </c>
      <c r="AM24" s="14">
        <v>161.71151699999999</v>
      </c>
      <c r="AN24" s="14">
        <v>146.75318899999999</v>
      </c>
      <c r="AO24" s="15">
        <v>137.06130999999999</v>
      </c>
      <c r="AP24" s="13"/>
      <c r="AQ24" s="14">
        <v>77.905876000000006</v>
      </c>
      <c r="AR24" s="14">
        <v>69.824271999999993</v>
      </c>
      <c r="AS24" s="14">
        <v>73.338943</v>
      </c>
      <c r="AT24" s="15">
        <v>75.718468000000001</v>
      </c>
      <c r="AU24" s="13"/>
      <c r="AV24" s="14">
        <v>65.189880000000002</v>
      </c>
      <c r="AW24" s="14">
        <v>71.246857000000006</v>
      </c>
      <c r="AX24" s="14">
        <v>69.279785000000004</v>
      </c>
      <c r="AY24" s="15">
        <v>66.241409000000004</v>
      </c>
      <c r="AZ24" s="13"/>
      <c r="BA24" s="14">
        <v>61.291103</v>
      </c>
      <c r="BB24" s="14">
        <v>60.707282999999997</v>
      </c>
      <c r="BC24" s="14">
        <v>55.091845999999997</v>
      </c>
      <c r="BD24" s="15">
        <v>51.453471999999998</v>
      </c>
    </row>
    <row r="25" spans="1:56" x14ac:dyDescent="0.3">
      <c r="A25" s="7">
        <v>2036</v>
      </c>
      <c r="B25" s="13">
        <v>47.992344000000003</v>
      </c>
      <c r="C25" s="14">
        <v>48.679180000000002</v>
      </c>
      <c r="D25" s="14">
        <v>53.348972000000003</v>
      </c>
      <c r="E25" s="14">
        <v>51.734268</v>
      </c>
      <c r="F25" s="15">
        <v>50.038235</v>
      </c>
      <c r="G25" s="13"/>
      <c r="H25" s="14">
        <v>54.837502000000001</v>
      </c>
      <c r="I25" s="14">
        <v>56.072398999999997</v>
      </c>
      <c r="J25" s="14">
        <v>54.341087000000002</v>
      </c>
      <c r="K25" s="15">
        <v>50.144474000000002</v>
      </c>
      <c r="L25" s="13"/>
      <c r="M25" s="14">
        <v>78.127494999999996</v>
      </c>
      <c r="N25" s="14">
        <v>83.257103000000001</v>
      </c>
      <c r="O25" s="14">
        <v>79.351387000000003</v>
      </c>
      <c r="P25" s="15">
        <v>76.093345999999997</v>
      </c>
      <c r="Q25" s="13"/>
      <c r="R25" s="14">
        <v>90.123337000000006</v>
      </c>
      <c r="S25" s="14">
        <v>92.376945000000006</v>
      </c>
      <c r="T25" s="14">
        <v>85.843543999999994</v>
      </c>
      <c r="U25" s="15">
        <v>81.236548999999997</v>
      </c>
      <c r="V25" s="13">
        <v>48.144477999999999</v>
      </c>
      <c r="W25" s="14">
        <v>49.298037999999998</v>
      </c>
      <c r="X25" s="14">
        <v>53.922592000000002</v>
      </c>
      <c r="Y25" s="14">
        <v>52.275134999999999</v>
      </c>
      <c r="Z25" s="15">
        <v>50.473526</v>
      </c>
      <c r="AA25" s="13"/>
      <c r="AB25" s="14"/>
      <c r="AC25" s="14">
        <v>57.563353999999997</v>
      </c>
      <c r="AD25" s="14"/>
      <c r="AE25" s="15">
        <v>53.585498999999999</v>
      </c>
      <c r="AF25" s="13">
        <v>143.04856899999999</v>
      </c>
      <c r="AG25" s="14">
        <v>145.061859</v>
      </c>
      <c r="AH25" s="14">
        <v>143.68043499999999</v>
      </c>
      <c r="AI25" s="14">
        <v>130.38954200000001</v>
      </c>
      <c r="AJ25" s="15"/>
      <c r="AK25" s="13"/>
      <c r="AL25" s="14">
        <v>163.26683</v>
      </c>
      <c r="AM25" s="14">
        <v>161.71203600000001</v>
      </c>
      <c r="AN25" s="14">
        <v>146.75318899999999</v>
      </c>
      <c r="AO25" s="15">
        <v>137.06147799999999</v>
      </c>
      <c r="AP25" s="13"/>
      <c r="AQ25" s="14">
        <v>77.880341000000001</v>
      </c>
      <c r="AR25" s="14">
        <v>69.802672999999999</v>
      </c>
      <c r="AS25" s="14">
        <v>73.317458999999999</v>
      </c>
      <c r="AT25" s="15">
        <v>75.709900000000005</v>
      </c>
      <c r="AU25" s="13"/>
      <c r="AV25" s="14">
        <v>65.167075999999994</v>
      </c>
      <c r="AW25" s="14">
        <v>71.248619000000005</v>
      </c>
      <c r="AX25" s="14">
        <v>69.263214000000005</v>
      </c>
      <c r="AY25" s="15">
        <v>66.294876000000002</v>
      </c>
      <c r="AZ25" s="13"/>
      <c r="BA25" s="14">
        <v>61.291153000000001</v>
      </c>
      <c r="BB25" s="14">
        <v>60.707473999999998</v>
      </c>
      <c r="BC25" s="14">
        <v>55.091845999999997</v>
      </c>
      <c r="BD25" s="15">
        <v>51.453529000000003</v>
      </c>
    </row>
    <row r="26" spans="1:56" x14ac:dyDescent="0.3">
      <c r="A26" s="7">
        <v>2037</v>
      </c>
      <c r="B26" s="13">
        <v>47.964565</v>
      </c>
      <c r="C26" s="14">
        <v>48.660023000000002</v>
      </c>
      <c r="D26" s="14">
        <v>53.326720999999999</v>
      </c>
      <c r="E26" s="14">
        <v>51.710144</v>
      </c>
      <c r="F26" s="15">
        <v>50.065617000000003</v>
      </c>
      <c r="G26" s="13"/>
      <c r="H26" s="14">
        <v>54.809646999999998</v>
      </c>
      <c r="I26" s="14">
        <v>56.046596999999998</v>
      </c>
      <c r="J26" s="14">
        <v>54.315719999999999</v>
      </c>
      <c r="K26" s="15">
        <v>50.173819999999999</v>
      </c>
      <c r="L26" s="13"/>
      <c r="M26" s="14">
        <v>78.102790999999996</v>
      </c>
      <c r="N26" s="14">
        <v>83.229675</v>
      </c>
      <c r="O26" s="14">
        <v>79.32132</v>
      </c>
      <c r="P26" s="15">
        <v>76.122985999999997</v>
      </c>
      <c r="Q26" s="13"/>
      <c r="R26" s="14">
        <v>90.109909000000002</v>
      </c>
      <c r="S26" s="14">
        <v>92.361785999999995</v>
      </c>
      <c r="T26" s="14">
        <v>85.826447000000002</v>
      </c>
      <c r="U26" s="15">
        <v>81.251648000000003</v>
      </c>
      <c r="V26" s="13">
        <v>48.117508000000001</v>
      </c>
      <c r="W26" s="14">
        <v>49.282330000000002</v>
      </c>
      <c r="X26" s="14">
        <v>53.903373999999999</v>
      </c>
      <c r="Y26" s="14">
        <v>52.252482999999998</v>
      </c>
      <c r="Z26" s="15">
        <v>50.500546</v>
      </c>
      <c r="AA26" s="13"/>
      <c r="AB26" s="14"/>
      <c r="AC26" s="14">
        <v>57.534744000000003</v>
      </c>
      <c r="AD26" s="14"/>
      <c r="AE26" s="15">
        <v>53.613613000000001</v>
      </c>
      <c r="AF26" s="13">
        <v>143.04856899999999</v>
      </c>
      <c r="AG26" s="14">
        <v>145.061981</v>
      </c>
      <c r="AH26" s="14">
        <v>143.68087800000001</v>
      </c>
      <c r="AI26" s="14">
        <v>130.38954200000001</v>
      </c>
      <c r="AJ26" s="15"/>
      <c r="AK26" s="13"/>
      <c r="AL26" s="14">
        <v>163.26696799999999</v>
      </c>
      <c r="AM26" s="14">
        <v>161.71253999999999</v>
      </c>
      <c r="AN26" s="14">
        <v>146.75318899999999</v>
      </c>
      <c r="AO26" s="15">
        <v>137.0616</v>
      </c>
      <c r="AP26" s="13"/>
      <c r="AQ26" s="14">
        <v>77.851050999999998</v>
      </c>
      <c r="AR26" s="14">
        <v>69.797156999999999</v>
      </c>
      <c r="AS26" s="14">
        <v>73.292197999999999</v>
      </c>
      <c r="AT26" s="15">
        <v>75.699355999999995</v>
      </c>
      <c r="AU26" s="13"/>
      <c r="AV26" s="14">
        <v>65.142441000000005</v>
      </c>
      <c r="AW26" s="14">
        <v>71.248588999999996</v>
      </c>
      <c r="AX26" s="14">
        <v>69.243752000000001</v>
      </c>
      <c r="AY26" s="15">
        <v>66.340148999999997</v>
      </c>
      <c r="AZ26" s="13"/>
      <c r="BA26" s="14">
        <v>61.291203000000003</v>
      </c>
      <c r="BB26" s="14">
        <v>60.707664000000001</v>
      </c>
      <c r="BC26" s="14">
        <v>55.091845999999997</v>
      </c>
      <c r="BD26" s="15">
        <v>51.453583000000002</v>
      </c>
    </row>
    <row r="27" spans="1:56" x14ac:dyDescent="0.3">
      <c r="A27" s="7">
        <v>2038</v>
      </c>
      <c r="B27" s="13">
        <v>47.942272000000003</v>
      </c>
      <c r="C27" s="14">
        <v>48.644730000000003</v>
      </c>
      <c r="D27" s="14">
        <v>53.309052000000001</v>
      </c>
      <c r="E27" s="14">
        <v>51.690886999999996</v>
      </c>
      <c r="F27" s="15">
        <v>50.084988000000003</v>
      </c>
      <c r="G27" s="13"/>
      <c r="H27" s="14">
        <v>54.787112999999998</v>
      </c>
      <c r="I27" s="14">
        <v>56.025722999999999</v>
      </c>
      <c r="J27" s="14">
        <v>54.294795999999998</v>
      </c>
      <c r="K27" s="15">
        <v>50.194671999999997</v>
      </c>
      <c r="L27" s="13"/>
      <c r="M27" s="14">
        <v>78.090301999999994</v>
      </c>
      <c r="N27" s="14">
        <v>83.212463</v>
      </c>
      <c r="O27" s="14">
        <v>79.302245999999997</v>
      </c>
      <c r="P27" s="15">
        <v>76.147735999999995</v>
      </c>
      <c r="Q27" s="13"/>
      <c r="R27" s="14">
        <v>90.104515000000006</v>
      </c>
      <c r="S27" s="14">
        <v>92.354186999999996</v>
      </c>
      <c r="T27" s="14">
        <v>85.817970000000003</v>
      </c>
      <c r="U27" s="15">
        <v>81.266197000000005</v>
      </c>
      <c r="V27" s="13">
        <v>48.096015999999999</v>
      </c>
      <c r="W27" s="14">
        <v>49.269894000000001</v>
      </c>
      <c r="X27" s="14">
        <v>53.888289999999998</v>
      </c>
      <c r="Y27" s="14">
        <v>52.234478000000003</v>
      </c>
      <c r="Z27" s="15">
        <v>50.519627</v>
      </c>
      <c r="AA27" s="13"/>
      <c r="AB27" s="14"/>
      <c r="AC27" s="14">
        <v>57.511608000000003</v>
      </c>
      <c r="AD27" s="14"/>
      <c r="AE27" s="15">
        <v>53.633586999999999</v>
      </c>
      <c r="AF27" s="13">
        <v>143.04856899999999</v>
      </c>
      <c r="AG27" s="14">
        <v>145.06205700000001</v>
      </c>
      <c r="AH27" s="14">
        <v>143.68121300000001</v>
      </c>
      <c r="AI27" s="14">
        <v>130.38954200000001</v>
      </c>
      <c r="AJ27" s="15"/>
      <c r="AK27" s="13"/>
      <c r="AL27" s="14">
        <v>163.267044</v>
      </c>
      <c r="AM27" s="14">
        <v>161.71292099999999</v>
      </c>
      <c r="AN27" s="14">
        <v>146.75318899999999</v>
      </c>
      <c r="AO27" s="15">
        <v>137.061722</v>
      </c>
      <c r="AP27" s="13"/>
      <c r="AQ27" s="14">
        <v>77.827301000000006</v>
      </c>
      <c r="AR27" s="14">
        <v>69.791381999999999</v>
      </c>
      <c r="AS27" s="14">
        <v>73.271209999999996</v>
      </c>
      <c r="AT27" s="15">
        <v>75.690642999999994</v>
      </c>
      <c r="AU27" s="13"/>
      <c r="AV27" s="14">
        <v>65.122542999999993</v>
      </c>
      <c r="AW27" s="14">
        <v>71.247298999999998</v>
      </c>
      <c r="AX27" s="14">
        <v>69.227485999999999</v>
      </c>
      <c r="AY27" s="15">
        <v>66.356964000000005</v>
      </c>
      <c r="AZ27" s="13"/>
      <c r="BA27" s="14">
        <v>61.291237000000002</v>
      </c>
      <c r="BB27" s="14">
        <v>60.707802000000001</v>
      </c>
      <c r="BC27" s="14">
        <v>55.091845999999997</v>
      </c>
      <c r="BD27" s="15">
        <v>51.453628999999999</v>
      </c>
    </row>
    <row r="28" spans="1:56" x14ac:dyDescent="0.3">
      <c r="A28" s="7">
        <v>2039</v>
      </c>
      <c r="B28" s="13">
        <v>47.917889000000002</v>
      </c>
      <c r="C28" s="14">
        <v>48.629024999999999</v>
      </c>
      <c r="D28" s="14">
        <v>53.290737</v>
      </c>
      <c r="E28" s="14">
        <v>51.670943999999999</v>
      </c>
      <c r="F28" s="15">
        <v>50.104712999999997</v>
      </c>
      <c r="G28" s="13"/>
      <c r="H28" s="14">
        <v>54.763801999999998</v>
      </c>
      <c r="I28" s="14">
        <v>56.003933000000004</v>
      </c>
      <c r="J28" s="14">
        <v>54.272945</v>
      </c>
      <c r="K28" s="15">
        <v>50.215941999999998</v>
      </c>
      <c r="L28" s="13"/>
      <c r="M28" s="14">
        <v>78.072120999999996</v>
      </c>
      <c r="N28" s="14">
        <v>83.191215999999997</v>
      </c>
      <c r="O28" s="14">
        <v>79.278778000000003</v>
      </c>
      <c r="P28" s="15">
        <v>76.169983000000002</v>
      </c>
      <c r="Q28" s="13"/>
      <c r="R28" s="14">
        <v>90.094932999999997</v>
      </c>
      <c r="S28" s="14">
        <v>92.342949000000004</v>
      </c>
      <c r="T28" s="14">
        <v>85.805237000000005</v>
      </c>
      <c r="U28" s="15">
        <v>81.277991999999998</v>
      </c>
      <c r="V28" s="13">
        <v>48.072563000000002</v>
      </c>
      <c r="W28" s="14">
        <v>49.257168</v>
      </c>
      <c r="X28" s="14">
        <v>53.872729999999997</v>
      </c>
      <c r="Y28" s="14">
        <v>52.215846999999997</v>
      </c>
      <c r="Z28" s="15">
        <v>50.539116</v>
      </c>
      <c r="AA28" s="13"/>
      <c r="AB28" s="14"/>
      <c r="AC28" s="14">
        <v>57.487361999999997</v>
      </c>
      <c r="AD28" s="14"/>
      <c r="AE28" s="15">
        <v>53.653992000000002</v>
      </c>
      <c r="AF28" s="13">
        <v>143.04856899999999</v>
      </c>
      <c r="AG28" s="14">
        <v>145.062164</v>
      </c>
      <c r="AH28" s="14">
        <v>143.681625</v>
      </c>
      <c r="AI28" s="14">
        <v>130.38954200000001</v>
      </c>
      <c r="AJ28" s="15"/>
      <c r="AK28" s="13"/>
      <c r="AL28" s="14">
        <v>163.267166</v>
      </c>
      <c r="AM28" s="14">
        <v>161.71339399999999</v>
      </c>
      <c r="AN28" s="14">
        <v>146.75318899999999</v>
      </c>
      <c r="AO28" s="15">
        <v>137.061859</v>
      </c>
      <c r="AP28" s="13"/>
      <c r="AQ28" s="14">
        <v>77.802986000000004</v>
      </c>
      <c r="AR28" s="14">
        <v>69.787025</v>
      </c>
      <c r="AS28" s="14">
        <v>73.249260000000007</v>
      </c>
      <c r="AT28" s="15">
        <v>75.723929999999996</v>
      </c>
      <c r="AU28" s="13"/>
      <c r="AV28" s="14">
        <v>65.101921000000004</v>
      </c>
      <c r="AW28" s="14">
        <v>71.231789000000006</v>
      </c>
      <c r="AX28" s="14">
        <v>69.210464000000002</v>
      </c>
      <c r="AY28" s="15">
        <v>66.374992000000006</v>
      </c>
      <c r="AZ28" s="13"/>
      <c r="BA28" s="14">
        <v>61.291279000000003</v>
      </c>
      <c r="BB28" s="14">
        <v>60.707980999999997</v>
      </c>
      <c r="BC28" s="14">
        <v>55.091845999999997</v>
      </c>
      <c r="BD28" s="15">
        <v>51.453677999999996</v>
      </c>
    </row>
    <row r="29" spans="1:56" x14ac:dyDescent="0.3">
      <c r="A29" s="9">
        <v>2040</v>
      </c>
      <c r="B29" s="16">
        <v>47.897091000000003</v>
      </c>
      <c r="C29" s="17">
        <v>48.616061999999999</v>
      </c>
      <c r="D29" s="17">
        <v>53.274814999999997</v>
      </c>
      <c r="E29" s="17">
        <v>51.653683000000001</v>
      </c>
      <c r="F29" s="18">
        <v>50.114387999999998</v>
      </c>
      <c r="G29" s="16"/>
      <c r="H29" s="17">
        <v>54.744225</v>
      </c>
      <c r="I29" s="17">
        <v>55.984119</v>
      </c>
      <c r="J29" s="17">
        <v>54.253551000000002</v>
      </c>
      <c r="K29" s="18">
        <v>50.226768</v>
      </c>
      <c r="L29" s="16"/>
      <c r="M29" s="17">
        <v>78.057686000000004</v>
      </c>
      <c r="N29" s="17">
        <v>83.173125999999996</v>
      </c>
      <c r="O29" s="17">
        <v>79.258895999999993</v>
      </c>
      <c r="P29" s="18">
        <v>76.181113999999994</v>
      </c>
      <c r="Q29" s="16"/>
      <c r="R29" s="17">
        <v>90.087317999999996</v>
      </c>
      <c r="S29" s="17">
        <v>92.333466000000001</v>
      </c>
      <c r="T29" s="17">
        <v>85.794608999999994</v>
      </c>
      <c r="U29" s="18">
        <v>81.283942999999994</v>
      </c>
      <c r="V29" s="16">
        <v>48.05283</v>
      </c>
      <c r="W29" s="17">
        <v>49.245907000000003</v>
      </c>
      <c r="X29" s="17">
        <v>53.859645999999998</v>
      </c>
      <c r="Y29" s="17">
        <v>52.199950999999999</v>
      </c>
      <c r="Z29" s="18">
        <v>50.548496</v>
      </c>
      <c r="AA29" s="16"/>
      <c r="AB29" s="17"/>
      <c r="AC29" s="17">
        <v>57.465439000000003</v>
      </c>
      <c r="AD29" s="17"/>
      <c r="AE29" s="18">
        <v>53.664214999999999</v>
      </c>
      <c r="AF29" s="16">
        <v>143.04856899999999</v>
      </c>
      <c r="AG29" s="17">
        <v>145.062241</v>
      </c>
      <c r="AH29" s="17">
        <v>143.681915</v>
      </c>
      <c r="AI29" s="17">
        <v>130.38954200000001</v>
      </c>
      <c r="AJ29" s="18"/>
      <c r="AK29" s="16"/>
      <c r="AL29" s="17">
        <v>163.26724200000001</v>
      </c>
      <c r="AM29" s="17">
        <v>161.71371500000001</v>
      </c>
      <c r="AN29" s="17">
        <v>146.75318899999999</v>
      </c>
      <c r="AO29" s="18">
        <v>137.06195099999999</v>
      </c>
      <c r="AP29" s="16"/>
      <c r="AQ29" s="17">
        <v>77.779121000000004</v>
      </c>
      <c r="AR29" s="17">
        <v>69.777161000000007</v>
      </c>
      <c r="AS29" s="17">
        <v>73.227226000000002</v>
      </c>
      <c r="AT29" s="18">
        <v>75.747840999999994</v>
      </c>
      <c r="AU29" s="16"/>
      <c r="AV29" s="17">
        <v>65.082954000000001</v>
      </c>
      <c r="AW29" s="17">
        <v>71.211128000000002</v>
      </c>
      <c r="AX29" s="17">
        <v>69.193329000000006</v>
      </c>
      <c r="AY29" s="18">
        <v>66.382453999999996</v>
      </c>
      <c r="AZ29" s="16"/>
      <c r="BA29" s="17">
        <v>61.291308999999998</v>
      </c>
      <c r="BB29" s="17">
        <v>60.708103000000001</v>
      </c>
      <c r="BC29" s="17">
        <v>55.091845999999997</v>
      </c>
      <c r="BD29" s="18">
        <v>51.453709000000003</v>
      </c>
    </row>
    <row r="30" spans="1:56" x14ac:dyDescent="0.3">
      <c r="A30" s="2"/>
      <c r="B30" s="1"/>
      <c r="C30" s="2"/>
      <c r="D30" s="1"/>
      <c r="E30" s="2"/>
      <c r="F30" s="1"/>
      <c r="G30" s="2"/>
      <c r="H30" s="1"/>
      <c r="I30" s="2"/>
      <c r="J30" s="1"/>
      <c r="K30" s="2"/>
      <c r="L30" s="1"/>
      <c r="M30" s="2"/>
      <c r="N30" s="1"/>
      <c r="O30" s="2"/>
      <c r="P30" s="1"/>
      <c r="Q30" s="2"/>
      <c r="R30" s="1"/>
      <c r="S30" s="2"/>
      <c r="T30" s="1"/>
      <c r="U30" s="2"/>
    </row>
    <row r="31" spans="1:56" x14ac:dyDescent="0.3">
      <c r="A31" s="2"/>
      <c r="B31" s="1"/>
      <c r="C31" s="2"/>
      <c r="D31" s="1"/>
      <c r="E31" s="2"/>
      <c r="F31" s="1"/>
      <c r="G31" s="2"/>
      <c r="H31" s="1"/>
      <c r="I31" s="2"/>
      <c r="J31" s="1"/>
      <c r="K31" s="2"/>
      <c r="L31" s="1"/>
      <c r="M31" s="2"/>
      <c r="N31" s="1"/>
      <c r="O31" s="2"/>
      <c r="P31" s="1"/>
      <c r="Q31" s="2"/>
      <c r="R31" s="1"/>
      <c r="S31" s="2"/>
      <c r="T31" s="1"/>
      <c r="U31" s="2"/>
    </row>
    <row r="32" spans="1:56" x14ac:dyDescent="0.3">
      <c r="A32" s="2"/>
      <c r="B32" s="1"/>
      <c r="C32" s="2"/>
      <c r="D32" s="1"/>
      <c r="E32" s="2"/>
      <c r="F32" s="1"/>
      <c r="G32" s="2"/>
      <c r="H32" s="1"/>
      <c r="I32" s="2"/>
      <c r="J32" s="1"/>
      <c r="K32" s="2"/>
      <c r="L32" s="1"/>
      <c r="M32" s="2"/>
      <c r="N32" s="1"/>
      <c r="O32" s="2"/>
      <c r="P32" s="1"/>
      <c r="Q32" s="2"/>
      <c r="R32" s="1"/>
      <c r="S32" s="2"/>
      <c r="T32" s="1"/>
      <c r="U32" s="2"/>
    </row>
    <row r="33" spans="1:21" x14ac:dyDescent="0.3">
      <c r="A33" s="2"/>
      <c r="B33" s="1"/>
      <c r="C33" s="2"/>
      <c r="D33" s="1"/>
      <c r="E33" s="2"/>
      <c r="F33" s="1"/>
      <c r="G33" s="2"/>
      <c r="H33" s="1"/>
      <c r="I33" s="2"/>
      <c r="J33" s="1"/>
      <c r="K33" s="2"/>
      <c r="L33" s="1"/>
      <c r="M33" s="2"/>
      <c r="N33" s="1"/>
      <c r="O33" s="2"/>
      <c r="P33" s="1"/>
      <c r="Q33" s="2"/>
      <c r="R33" s="1"/>
      <c r="S33" s="2"/>
      <c r="T33" s="1"/>
      <c r="U33" s="2"/>
    </row>
    <row r="34" spans="1:21" x14ac:dyDescent="0.3">
      <c r="A34" s="2"/>
      <c r="B34" s="1"/>
      <c r="C34" s="2"/>
      <c r="D34" s="1"/>
      <c r="E34" s="2"/>
      <c r="F34" s="1"/>
      <c r="G34" s="2"/>
      <c r="H34" s="1"/>
      <c r="I34" s="2"/>
      <c r="J34" s="1"/>
      <c r="K34" s="2"/>
      <c r="L34" s="1"/>
      <c r="M34" s="2"/>
      <c r="N34" s="1"/>
      <c r="O34" s="2"/>
      <c r="P34" s="1"/>
      <c r="Q34" s="2"/>
      <c r="R34" s="1"/>
      <c r="S34" s="2"/>
      <c r="T34" s="1"/>
      <c r="U34" s="2"/>
    </row>
  </sheetData>
  <mergeCells count="11">
    <mergeCell ref="AA1:AE1"/>
    <mergeCell ref="B1:F1"/>
    <mergeCell ref="G1:K1"/>
    <mergeCell ref="L1:P1"/>
    <mergeCell ref="Q1:U1"/>
    <mergeCell ref="V1:Z1"/>
    <mergeCell ref="AF1:AJ1"/>
    <mergeCell ref="AK1:AO1"/>
    <mergeCell ref="AP1:AT1"/>
    <mergeCell ref="AU1:AY1"/>
    <mergeCell ref="AZ1:B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zoomScale="60" zoomScaleNormal="60" workbookViewId="0">
      <selection activeCell="H13" sqref="H13"/>
    </sheetView>
  </sheetViews>
  <sheetFormatPr defaultColWidth="17.33203125" defaultRowHeight="14.4" x14ac:dyDescent="0.3"/>
  <cols>
    <col min="1" max="1" width="9.6640625" customWidth="1"/>
    <col min="2" max="6" width="15.77734375" customWidth="1"/>
    <col min="7" max="12" width="15.77734375" style="8" customWidth="1"/>
    <col min="13" max="56" width="12.77734375" style="8" customWidth="1"/>
  </cols>
  <sheetData>
    <row r="1" spans="1:56" x14ac:dyDescent="0.3">
      <c r="B1" s="42" t="s">
        <v>24</v>
      </c>
      <c r="C1" s="43"/>
      <c r="D1" s="43"/>
      <c r="E1" s="43"/>
      <c r="F1" s="44"/>
      <c r="G1" s="42" t="s">
        <v>23</v>
      </c>
      <c r="H1" s="43"/>
      <c r="I1" s="43"/>
      <c r="J1" s="43"/>
      <c r="K1" s="43"/>
      <c r="L1" s="44"/>
      <c r="M1" s="26"/>
      <c r="N1" s="26"/>
      <c r="O1" s="26"/>
      <c r="P1" s="26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</row>
    <row r="2" spans="1:56" x14ac:dyDescent="0.3">
      <c r="B2" s="3" t="s">
        <v>11</v>
      </c>
      <c r="C2" s="4" t="s">
        <v>12</v>
      </c>
      <c r="D2" s="4" t="s">
        <v>13</v>
      </c>
      <c r="E2" s="4" t="s">
        <v>14</v>
      </c>
      <c r="F2" s="5" t="s">
        <v>15</v>
      </c>
      <c r="G2" s="27" t="s">
        <v>25</v>
      </c>
      <c r="H2" s="28" t="s">
        <v>26</v>
      </c>
      <c r="I2" s="28" t="s">
        <v>27</v>
      </c>
      <c r="J2" s="28" t="s">
        <v>28</v>
      </c>
      <c r="K2" s="28" t="s">
        <v>29</v>
      </c>
      <c r="L2" s="29" t="s">
        <v>30</v>
      </c>
    </row>
    <row r="3" spans="1:56" x14ac:dyDescent="0.3">
      <c r="A3" s="6">
        <v>2014</v>
      </c>
      <c r="B3" s="10">
        <v>30.640051</v>
      </c>
      <c r="C3" s="11">
        <v>34.049694000000002</v>
      </c>
      <c r="D3" s="20">
        <v>20.621008</v>
      </c>
      <c r="E3" s="20">
        <v>25.161909000000001</v>
      </c>
      <c r="F3" s="20">
        <v>31.166449</v>
      </c>
      <c r="G3" s="10">
        <v>22.497420999999999</v>
      </c>
      <c r="H3" s="11">
        <v>33.090541999999999</v>
      </c>
      <c r="I3" s="11">
        <v>26.199615000000001</v>
      </c>
      <c r="J3" s="11">
        <v>29.180516999999998</v>
      </c>
      <c r="K3" s="11">
        <v>27.436291000000001</v>
      </c>
      <c r="L3" s="12">
        <v>39.311909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</row>
    <row r="4" spans="1:56" x14ac:dyDescent="0.3">
      <c r="A4" s="7">
        <v>2015</v>
      </c>
      <c r="B4" s="13">
        <v>31.125993999999999</v>
      </c>
      <c r="C4" s="14">
        <v>34.525317999999999</v>
      </c>
      <c r="D4" s="20">
        <v>20.696535000000001</v>
      </c>
      <c r="E4" s="20">
        <v>25.230114</v>
      </c>
      <c r="F4" s="20">
        <v>31.236115000000002</v>
      </c>
      <c r="G4" s="13">
        <v>22.591346999999999</v>
      </c>
      <c r="H4" s="14">
        <v>33.176445000000001</v>
      </c>
      <c r="I4" s="14">
        <v>26.293747</v>
      </c>
      <c r="J4" s="14">
        <v>29.267721000000002</v>
      </c>
      <c r="K4" s="14">
        <v>27.535862000000002</v>
      </c>
      <c r="L4" s="15">
        <v>39.446587000000001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 spans="1:56" x14ac:dyDescent="0.3">
      <c r="A5" s="7">
        <v>2016</v>
      </c>
      <c r="B5" s="13">
        <v>32.262112000000002</v>
      </c>
      <c r="C5" s="14">
        <v>36.369349999999997</v>
      </c>
      <c r="D5" s="20">
        <v>20.748405000000002</v>
      </c>
      <c r="E5" s="20">
        <v>25.264351000000001</v>
      </c>
      <c r="F5" s="20">
        <v>31.262457000000001</v>
      </c>
      <c r="G5" s="13">
        <v>22.663971</v>
      </c>
      <c r="H5" s="14">
        <v>33.207965999999999</v>
      </c>
      <c r="I5" s="14">
        <v>26.369637999999998</v>
      </c>
      <c r="J5" s="14">
        <v>29.320425</v>
      </c>
      <c r="K5" s="14">
        <v>27.640656</v>
      </c>
      <c r="L5" s="15">
        <v>39.520966000000001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6" x14ac:dyDescent="0.3">
      <c r="A6" s="7">
        <v>2017</v>
      </c>
      <c r="B6" s="13">
        <v>34.076042000000001</v>
      </c>
      <c r="C6" s="14">
        <v>38.155304000000001</v>
      </c>
      <c r="D6" s="20">
        <v>20.937550999999999</v>
      </c>
      <c r="E6" s="20">
        <v>25.46895</v>
      </c>
      <c r="F6" s="20">
        <v>31.582885999999998</v>
      </c>
      <c r="G6" s="13">
        <v>22.749783999999998</v>
      </c>
      <c r="H6" s="14">
        <v>33.304859</v>
      </c>
      <c r="I6" s="14">
        <v>26.407599999999999</v>
      </c>
      <c r="J6" s="14">
        <v>29.407222999999998</v>
      </c>
      <c r="K6" s="14">
        <v>27.713885999999999</v>
      </c>
      <c r="L6" s="15">
        <v>39.664326000000003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spans="1:56" x14ac:dyDescent="0.3">
      <c r="A7" s="7">
        <v>2018</v>
      </c>
      <c r="B7" s="13">
        <v>34.948245999999997</v>
      </c>
      <c r="C7" s="14">
        <v>38.954250000000002</v>
      </c>
      <c r="D7" s="20">
        <v>21.051922000000001</v>
      </c>
      <c r="E7" s="20">
        <v>25.551303999999998</v>
      </c>
      <c r="F7" s="20">
        <v>31.641546000000002</v>
      </c>
      <c r="G7" s="13">
        <v>22.811119000000001</v>
      </c>
      <c r="H7" s="14">
        <v>33.360869999999998</v>
      </c>
      <c r="I7" s="14">
        <v>26.454644999999999</v>
      </c>
      <c r="J7" s="14">
        <v>29.463464999999999</v>
      </c>
      <c r="K7" s="14">
        <v>27.766863000000001</v>
      </c>
      <c r="L7" s="15">
        <v>39.788662000000002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</row>
    <row r="8" spans="1:56" x14ac:dyDescent="0.3">
      <c r="A8" s="7">
        <v>2019</v>
      </c>
      <c r="B8" s="13">
        <v>36.663853000000003</v>
      </c>
      <c r="C8" s="14">
        <v>40.524718999999997</v>
      </c>
      <c r="D8" s="20">
        <v>21.306269</v>
      </c>
      <c r="E8" s="20">
        <v>25.769729999999999</v>
      </c>
      <c r="F8" s="20">
        <v>32.238888000000003</v>
      </c>
      <c r="G8" s="13">
        <v>23.390059000000001</v>
      </c>
      <c r="H8" s="14">
        <v>33.830432999999999</v>
      </c>
      <c r="I8" s="14">
        <v>26.87163</v>
      </c>
      <c r="J8" s="14">
        <v>29.981655</v>
      </c>
      <c r="K8" s="14">
        <v>28.286643999999999</v>
      </c>
      <c r="L8" s="15">
        <v>40.415024000000003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spans="1:56" x14ac:dyDescent="0.3">
      <c r="A9" s="7">
        <v>2020</v>
      </c>
      <c r="B9" s="13">
        <v>39.269641999999997</v>
      </c>
      <c r="C9" s="14">
        <v>41.903033999999998</v>
      </c>
      <c r="D9" s="20">
        <v>21.667248000000001</v>
      </c>
      <c r="E9" s="20">
        <v>26.024699999999999</v>
      </c>
      <c r="F9" s="20">
        <v>32.546771999999997</v>
      </c>
      <c r="G9" s="13">
        <v>23.481183999999999</v>
      </c>
      <c r="H9" s="14">
        <v>33.903346999999997</v>
      </c>
      <c r="I9" s="14">
        <v>26.967317999999999</v>
      </c>
      <c r="J9" s="14">
        <v>30.056636999999998</v>
      </c>
      <c r="K9" s="14">
        <v>28.335861000000001</v>
      </c>
      <c r="L9" s="15">
        <v>40.486922999999997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1:56" x14ac:dyDescent="0.3">
      <c r="A10" s="7">
        <v>2021</v>
      </c>
      <c r="B10" s="13">
        <v>41.411957000000001</v>
      </c>
      <c r="C10" s="14">
        <v>43.083710000000004</v>
      </c>
      <c r="D10" s="20">
        <v>21.958551</v>
      </c>
      <c r="E10" s="20">
        <v>26.327669</v>
      </c>
      <c r="F10" s="20">
        <v>32.795577999999999</v>
      </c>
      <c r="G10" s="13">
        <v>23.615244000000001</v>
      </c>
      <c r="H10" s="14">
        <v>34.014774000000003</v>
      </c>
      <c r="I10" s="14">
        <v>27.093122000000001</v>
      </c>
      <c r="J10" s="14">
        <v>30.171130999999999</v>
      </c>
      <c r="K10" s="14">
        <v>28.436419000000001</v>
      </c>
      <c r="L10" s="15">
        <v>40.686348000000002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56" x14ac:dyDescent="0.3">
      <c r="A11" s="7">
        <v>2022</v>
      </c>
      <c r="B11" s="13">
        <v>43.220238000000002</v>
      </c>
      <c r="C11" s="14">
        <v>44.369720000000001</v>
      </c>
      <c r="D11" s="20">
        <v>22.33128</v>
      </c>
      <c r="E11" s="20">
        <v>26.70487</v>
      </c>
      <c r="F11" s="20">
        <v>33.033501000000001</v>
      </c>
      <c r="G11" s="13">
        <v>23.930610999999999</v>
      </c>
      <c r="H11" s="14">
        <v>34.165100000000002</v>
      </c>
      <c r="I11" s="14">
        <v>27.513062999999999</v>
      </c>
      <c r="J11" s="14">
        <v>30.359100000000002</v>
      </c>
      <c r="K11" s="14">
        <v>28.662388</v>
      </c>
      <c r="L11" s="15">
        <v>40.913662000000002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56" x14ac:dyDescent="0.3">
      <c r="A12" s="7">
        <v>2023</v>
      </c>
      <c r="B12" s="13">
        <v>45.381680000000003</v>
      </c>
      <c r="C12" s="14">
        <v>46.071658999999997</v>
      </c>
      <c r="D12" s="20">
        <v>22.725294000000002</v>
      </c>
      <c r="E12" s="20">
        <v>27.051231000000001</v>
      </c>
      <c r="F12" s="20">
        <v>33.319485</v>
      </c>
      <c r="G12" s="13">
        <v>24.1724</v>
      </c>
      <c r="H12" s="14">
        <v>34.538058999999997</v>
      </c>
      <c r="I12" s="14">
        <v>27.61467</v>
      </c>
      <c r="J12" s="14">
        <v>30.677696000000001</v>
      </c>
      <c r="K12" s="14">
        <v>28.863454999999998</v>
      </c>
      <c r="L12" s="15">
        <v>41.229519000000003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6" x14ac:dyDescent="0.3">
      <c r="A13" s="7">
        <v>2024</v>
      </c>
      <c r="B13" s="13">
        <v>46.753734999999999</v>
      </c>
      <c r="C13" s="14">
        <v>47.173847000000002</v>
      </c>
      <c r="D13" s="20">
        <v>22.932805999999999</v>
      </c>
      <c r="E13" s="20">
        <v>27.207916000000001</v>
      </c>
      <c r="F13" s="20">
        <v>33.419651000000002</v>
      </c>
      <c r="G13" s="13">
        <v>24.451796000000002</v>
      </c>
      <c r="H13" s="14">
        <v>34.826984000000003</v>
      </c>
      <c r="I13" s="14">
        <v>28.152114999999998</v>
      </c>
      <c r="J13" s="14">
        <v>31.130661</v>
      </c>
      <c r="K13" s="14">
        <v>29.217333</v>
      </c>
      <c r="L13" s="15">
        <v>41.528744000000003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6" x14ac:dyDescent="0.3">
      <c r="A14" s="7">
        <v>2025</v>
      </c>
      <c r="B14" s="13">
        <v>47.676639999999999</v>
      </c>
      <c r="C14" s="14">
        <v>48.582568999999999</v>
      </c>
      <c r="D14" s="20">
        <v>23.327835</v>
      </c>
      <c r="E14" s="20">
        <v>27.573708</v>
      </c>
      <c r="F14" s="20">
        <v>33.859234000000001</v>
      </c>
      <c r="G14" s="13">
        <v>24.816327999999999</v>
      </c>
      <c r="H14" s="14">
        <v>35.156402999999997</v>
      </c>
      <c r="I14" s="14">
        <v>28.687729000000001</v>
      </c>
      <c r="J14" s="14">
        <v>31.449244</v>
      </c>
      <c r="K14" s="14">
        <v>29.585487000000001</v>
      </c>
      <c r="L14" s="15">
        <v>41.881306000000002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:56" x14ac:dyDescent="0.3">
      <c r="A15" s="7">
        <v>2026</v>
      </c>
      <c r="B15" s="13">
        <v>47.867064999999997</v>
      </c>
      <c r="C15" s="14">
        <v>48.727451000000002</v>
      </c>
      <c r="D15" s="20">
        <v>23.341208000000002</v>
      </c>
      <c r="E15" s="20">
        <v>27.589029</v>
      </c>
      <c r="F15" s="20">
        <v>33.893028000000001</v>
      </c>
      <c r="G15" s="13">
        <v>24.824677999999999</v>
      </c>
      <c r="H15" s="14">
        <v>35.165688000000003</v>
      </c>
      <c r="I15" s="14">
        <v>28.701039999999999</v>
      </c>
      <c r="J15" s="14">
        <v>31.474914999999999</v>
      </c>
      <c r="K15" s="14">
        <v>29.603321000000001</v>
      </c>
      <c r="L15" s="15">
        <v>41.921097000000003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</row>
    <row r="16" spans="1:56" x14ac:dyDescent="0.3">
      <c r="A16" s="7">
        <v>2027</v>
      </c>
      <c r="B16" s="13">
        <v>47.992092</v>
      </c>
      <c r="C16" s="14">
        <v>48.821114000000001</v>
      </c>
      <c r="D16" s="20">
        <v>23.346185999999999</v>
      </c>
      <c r="E16" s="20">
        <v>27.595755</v>
      </c>
      <c r="F16" s="20">
        <v>33.89743</v>
      </c>
      <c r="G16" s="13">
        <v>24.834679000000001</v>
      </c>
      <c r="H16" s="14">
        <v>35.174809000000003</v>
      </c>
      <c r="I16" s="14">
        <v>28.717274</v>
      </c>
      <c r="J16" s="14">
        <v>31.486065</v>
      </c>
      <c r="K16" s="14">
        <v>29.615860000000001</v>
      </c>
      <c r="L16" s="15">
        <v>41.940215999999999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1:56" x14ac:dyDescent="0.3">
      <c r="A17" s="7">
        <v>2028</v>
      </c>
      <c r="B17" s="13">
        <v>48.013858999999997</v>
      </c>
      <c r="C17" s="14">
        <v>48.816333999999998</v>
      </c>
      <c r="D17" s="20">
        <v>23.360372999999999</v>
      </c>
      <c r="E17" s="20">
        <v>27.599615</v>
      </c>
      <c r="F17" s="20">
        <v>33.902622000000001</v>
      </c>
      <c r="G17" s="13">
        <v>24.839876</v>
      </c>
      <c r="H17" s="14">
        <v>35.181449999999998</v>
      </c>
      <c r="I17" s="14">
        <v>28.726331999999999</v>
      </c>
      <c r="J17" s="14">
        <v>31.490895999999999</v>
      </c>
      <c r="K17" s="14">
        <v>29.633717000000001</v>
      </c>
      <c r="L17" s="15">
        <v>41.945995000000003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spans="1:56" x14ac:dyDescent="0.3">
      <c r="A18" s="7">
        <v>2029</v>
      </c>
      <c r="B18" s="13">
        <v>48.022305000000003</v>
      </c>
      <c r="C18" s="14">
        <v>48.805359000000003</v>
      </c>
      <c r="D18" s="20">
        <v>23.363655000000001</v>
      </c>
      <c r="E18" s="20">
        <v>27.602955000000001</v>
      </c>
      <c r="F18" s="20">
        <v>33.905560000000001</v>
      </c>
      <c r="G18" s="13">
        <v>24.845203000000001</v>
      </c>
      <c r="H18" s="14">
        <v>35.185619000000003</v>
      </c>
      <c r="I18" s="14">
        <v>28.734266000000002</v>
      </c>
      <c r="J18" s="14">
        <v>31.494966999999999</v>
      </c>
      <c r="K18" s="14">
        <v>29.640775999999999</v>
      </c>
      <c r="L18" s="15">
        <v>41.952292999999997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1:56" x14ac:dyDescent="0.3">
      <c r="A19" s="7">
        <v>2030</v>
      </c>
      <c r="B19" s="13">
        <v>48.025134999999999</v>
      </c>
      <c r="C19" s="14">
        <v>48.792983999999997</v>
      </c>
      <c r="D19" s="20">
        <v>23.366554000000001</v>
      </c>
      <c r="E19" s="20">
        <v>27.605920999999999</v>
      </c>
      <c r="F19" s="20">
        <v>33.908214999999998</v>
      </c>
      <c r="G19" s="13">
        <v>24.849543000000001</v>
      </c>
      <c r="H19" s="14">
        <v>35.189273999999997</v>
      </c>
      <c r="I19" s="14">
        <v>28.742284999999999</v>
      </c>
      <c r="J19" s="14">
        <v>31.498421</v>
      </c>
      <c r="K19" s="14">
        <v>29.647141000000001</v>
      </c>
      <c r="L19" s="15">
        <v>41.957253000000001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1:56" x14ac:dyDescent="0.3">
      <c r="A20" s="7">
        <v>2031</v>
      </c>
      <c r="B20" s="13">
        <v>48.070121999999998</v>
      </c>
      <c r="C20" s="14">
        <v>48.781253999999997</v>
      </c>
      <c r="D20" s="20">
        <v>23.369032000000001</v>
      </c>
      <c r="E20" s="20">
        <v>27.608481999999999</v>
      </c>
      <c r="F20" s="20">
        <v>33.910533999999998</v>
      </c>
      <c r="G20" s="13">
        <v>24.852266</v>
      </c>
      <c r="H20" s="14">
        <v>35.192570000000003</v>
      </c>
      <c r="I20" s="14">
        <v>28.748177999999999</v>
      </c>
      <c r="J20" s="14">
        <v>31.501401999999999</v>
      </c>
      <c r="K20" s="14">
        <v>29.652453999999999</v>
      </c>
      <c r="L20" s="15">
        <v>41.961165999999999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1:56" x14ac:dyDescent="0.3">
      <c r="A21" s="7">
        <v>2032</v>
      </c>
      <c r="B21" s="13">
        <v>48.058188999999999</v>
      </c>
      <c r="C21" s="14">
        <v>48.759087000000001</v>
      </c>
      <c r="D21" s="20">
        <v>23.371458000000001</v>
      </c>
      <c r="E21" s="20">
        <v>27.611013</v>
      </c>
      <c r="F21" s="20">
        <v>33.912998000000002</v>
      </c>
      <c r="G21" s="13">
        <v>24.854733</v>
      </c>
      <c r="H21" s="14">
        <v>35.196274000000003</v>
      </c>
      <c r="I21" s="14">
        <v>28.753959999999999</v>
      </c>
      <c r="J21" s="14">
        <v>31.504577999999999</v>
      </c>
      <c r="K21" s="14">
        <v>29.657637000000001</v>
      </c>
      <c r="L21" s="15">
        <v>41.964599999999997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6" x14ac:dyDescent="0.3">
      <c r="A22" s="7">
        <v>2033</v>
      </c>
      <c r="B22" s="13">
        <v>48.046066000000003</v>
      </c>
      <c r="C22" s="14">
        <v>48.738815000000002</v>
      </c>
      <c r="D22" s="20">
        <v>23.37406</v>
      </c>
      <c r="E22" s="20">
        <v>27.613737</v>
      </c>
      <c r="F22" s="20">
        <v>33.915709999999997</v>
      </c>
      <c r="G22" s="13">
        <v>24.857133999999999</v>
      </c>
      <c r="H22" s="14">
        <v>35.200789999999998</v>
      </c>
      <c r="I22" s="14">
        <v>28.76013</v>
      </c>
      <c r="J22" s="14">
        <v>31.507946</v>
      </c>
      <c r="K22" s="14">
        <v>29.663177000000001</v>
      </c>
      <c r="L22" s="15">
        <v>41.968299999999999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6" x14ac:dyDescent="0.3">
      <c r="A23" s="7">
        <v>2034</v>
      </c>
      <c r="B23" s="13">
        <v>48.033245000000001</v>
      </c>
      <c r="C23" s="14">
        <v>48.719543000000002</v>
      </c>
      <c r="D23" s="20">
        <v>23.376761999999999</v>
      </c>
      <c r="E23" s="20">
        <v>27.616589000000001</v>
      </c>
      <c r="F23" s="20">
        <v>33.918551999999998</v>
      </c>
      <c r="G23" s="13">
        <v>24.858971</v>
      </c>
      <c r="H23" s="14">
        <v>35.205494000000002</v>
      </c>
      <c r="I23" s="14">
        <v>28.766456999999999</v>
      </c>
      <c r="J23" s="14">
        <v>31.511431000000002</v>
      </c>
      <c r="K23" s="14">
        <v>29.668453</v>
      </c>
      <c r="L23" s="15">
        <v>41.972175999999997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6" x14ac:dyDescent="0.3">
      <c r="A24" s="7">
        <v>2035</v>
      </c>
      <c r="B24" s="13">
        <v>48.016350000000003</v>
      </c>
      <c r="C24" s="14">
        <v>48.697150999999998</v>
      </c>
      <c r="D24" s="20">
        <v>23.379332000000002</v>
      </c>
      <c r="E24" s="20">
        <v>27.619344999999999</v>
      </c>
      <c r="F24" s="20">
        <v>33.921298999999998</v>
      </c>
      <c r="G24" s="13">
        <v>24.861222999999999</v>
      </c>
      <c r="H24" s="14">
        <v>35.209887999999999</v>
      </c>
      <c r="I24" s="14">
        <v>28.770962000000001</v>
      </c>
      <c r="J24" s="14">
        <v>31.514762999999999</v>
      </c>
      <c r="K24" s="14">
        <v>29.673490999999999</v>
      </c>
      <c r="L24" s="15">
        <v>41.97578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1:56" x14ac:dyDescent="0.3">
      <c r="A25" s="7">
        <v>2036</v>
      </c>
      <c r="B25" s="13">
        <v>47.992344000000003</v>
      </c>
      <c r="C25" s="14">
        <v>48.679180000000002</v>
      </c>
      <c r="D25" s="20">
        <v>23.381644999999999</v>
      </c>
      <c r="E25" s="20">
        <v>27.622042</v>
      </c>
      <c r="F25" s="20">
        <v>33.923977000000001</v>
      </c>
      <c r="G25" s="13">
        <v>24.864222999999999</v>
      </c>
      <c r="H25" s="14">
        <v>35.214278999999998</v>
      </c>
      <c r="I25" s="14">
        <v>28.775534</v>
      </c>
      <c r="J25" s="14">
        <v>31.518097000000001</v>
      </c>
      <c r="K25" s="14">
        <v>29.678529999999999</v>
      </c>
      <c r="L25" s="15">
        <v>41.978931000000003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x14ac:dyDescent="0.3">
      <c r="A26" s="7">
        <v>2037</v>
      </c>
      <c r="B26" s="13">
        <v>47.964565</v>
      </c>
      <c r="C26" s="14">
        <v>48.660023000000002</v>
      </c>
      <c r="D26" s="20">
        <v>23.383811999999999</v>
      </c>
      <c r="E26" s="20">
        <v>27.624687000000002</v>
      </c>
      <c r="F26" s="20">
        <v>33.926575</v>
      </c>
      <c r="G26" s="13">
        <v>24.868075999999999</v>
      </c>
      <c r="H26" s="14">
        <v>35.218777000000003</v>
      </c>
      <c r="I26" s="14">
        <v>28.780201000000002</v>
      </c>
      <c r="J26" s="14">
        <v>31.521657999999999</v>
      </c>
      <c r="K26" s="14">
        <v>29.683432</v>
      </c>
      <c r="L26" s="15">
        <v>41.982250000000001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3">
      <c r="A27" s="7">
        <v>2038</v>
      </c>
      <c r="B27" s="13">
        <v>47.942272000000003</v>
      </c>
      <c r="C27" s="14">
        <v>48.644730000000003</v>
      </c>
      <c r="D27" s="20">
        <v>23.385891000000001</v>
      </c>
      <c r="E27" s="20">
        <v>27.627174</v>
      </c>
      <c r="F27" s="20">
        <v>33.929119</v>
      </c>
      <c r="G27" s="13">
        <v>24.872153999999998</v>
      </c>
      <c r="H27" s="14">
        <v>35.223132999999997</v>
      </c>
      <c r="I27" s="14">
        <v>28.784842000000001</v>
      </c>
      <c r="J27" s="14">
        <v>31.524725</v>
      </c>
      <c r="K27" s="14">
        <v>29.688105</v>
      </c>
      <c r="L27" s="15">
        <v>41.985821000000001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1:56" x14ac:dyDescent="0.3">
      <c r="A28" s="7">
        <v>2039</v>
      </c>
      <c r="B28" s="13">
        <v>47.917889000000002</v>
      </c>
      <c r="C28" s="14">
        <v>48.629024999999999</v>
      </c>
      <c r="D28" s="20">
        <v>23.387810000000002</v>
      </c>
      <c r="E28" s="20">
        <v>27.629408000000002</v>
      </c>
      <c r="F28" s="20">
        <v>33.931480000000001</v>
      </c>
      <c r="G28" s="13">
        <v>24.876532000000001</v>
      </c>
      <c r="H28" s="14">
        <v>35.227127000000003</v>
      </c>
      <c r="I28" s="14">
        <v>28.789508999999999</v>
      </c>
      <c r="J28" s="14">
        <v>31.528251999999998</v>
      </c>
      <c r="K28" s="14">
        <v>29.692457000000001</v>
      </c>
      <c r="L28" s="15">
        <v>41.989182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1:56" x14ac:dyDescent="0.3">
      <c r="A29" s="9">
        <v>2040</v>
      </c>
      <c r="B29" s="16">
        <v>47.897091000000003</v>
      </c>
      <c r="C29" s="17">
        <v>48.616061999999999</v>
      </c>
      <c r="D29" s="17">
        <v>23.390014999999998</v>
      </c>
      <c r="E29" s="17">
        <v>27.631969000000002</v>
      </c>
      <c r="F29" s="17">
        <v>33.934134999999998</v>
      </c>
      <c r="G29" s="16">
        <v>24.881375999999999</v>
      </c>
      <c r="H29" s="17">
        <v>35.231476000000001</v>
      </c>
      <c r="I29" s="17">
        <v>28.79542</v>
      </c>
      <c r="J29" s="17">
        <v>31.532084000000001</v>
      </c>
      <c r="K29" s="17">
        <v>29.697617000000001</v>
      </c>
      <c r="L29" s="18">
        <v>41.992995999999998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spans="1:56" x14ac:dyDescent="0.3">
      <c r="A30" s="2"/>
      <c r="B30" s="1"/>
      <c r="C30" s="2"/>
      <c r="D30" s="1"/>
      <c r="E30" s="2"/>
      <c r="F30" s="1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</row>
    <row r="31" spans="1:56" x14ac:dyDescent="0.3">
      <c r="A31" s="2"/>
      <c r="B31" s="1"/>
      <c r="C31" s="2"/>
      <c r="D31" s="1"/>
      <c r="E31" s="2"/>
      <c r="F31" s="1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</row>
    <row r="32" spans="1:56" x14ac:dyDescent="0.3">
      <c r="A32" s="2"/>
      <c r="B32" s="1"/>
      <c r="C32" s="2"/>
      <c r="D32" s="1"/>
      <c r="E32" s="2"/>
      <c r="F32" s="1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</row>
    <row r="33" spans="1:21" x14ac:dyDescent="0.3">
      <c r="A33" s="2"/>
      <c r="B33" s="1"/>
      <c r="C33" s="2"/>
      <c r="D33" s="1"/>
      <c r="E33" s="2"/>
      <c r="F33" s="1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</row>
    <row r="34" spans="1:21" x14ac:dyDescent="0.3">
      <c r="A34" s="2"/>
      <c r="B34" s="1"/>
      <c r="C34" s="2"/>
      <c r="D34" s="1"/>
      <c r="E34" s="2"/>
      <c r="F34" s="1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</row>
  </sheetData>
  <mergeCells count="10">
    <mergeCell ref="AA1:AE1"/>
    <mergeCell ref="G1:L1"/>
    <mergeCell ref="B1:F1"/>
    <mergeCell ref="Q1:U1"/>
    <mergeCell ref="V1:Z1"/>
    <mergeCell ref="AF1:AJ1"/>
    <mergeCell ref="AK1:AO1"/>
    <mergeCell ref="AP1:AT1"/>
    <mergeCell ref="AU1:AY1"/>
    <mergeCell ref="AZ1:B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60" zoomScaleNormal="60" workbookViewId="0">
      <selection activeCell="D38" sqref="A1:D38"/>
    </sheetView>
  </sheetViews>
  <sheetFormatPr defaultRowHeight="14.4" x14ac:dyDescent="0.3"/>
  <sheetData>
    <row r="1" spans="1:5" x14ac:dyDescent="0.3">
      <c r="A1" s="8"/>
      <c r="B1" s="8" t="s">
        <v>13</v>
      </c>
      <c r="C1" s="8" t="s">
        <v>14</v>
      </c>
      <c r="D1" s="8" t="s">
        <v>15</v>
      </c>
      <c r="E1" s="8"/>
    </row>
    <row r="2" spans="1:5" x14ac:dyDescent="0.3">
      <c r="A2" s="8">
        <v>2014</v>
      </c>
      <c r="B2" s="19">
        <f>SUM('AEO sales data'!B3:D3)</f>
        <v>47.750299999999996</v>
      </c>
      <c r="C2" s="19">
        <f>'AEO sales data'!E3</f>
        <v>41.168289000000001</v>
      </c>
      <c r="D2" s="19">
        <f>'AEO sales data'!F3</f>
        <v>10.501616</v>
      </c>
      <c r="E2" s="8"/>
    </row>
    <row r="3" spans="1:5" x14ac:dyDescent="0.3">
      <c r="A3" s="8">
        <v>2015</v>
      </c>
      <c r="B3" s="19">
        <f>SUM('AEO sales data'!B4:D4)</f>
        <v>40.967470999999996</v>
      </c>
      <c r="C3" s="19">
        <f>'AEO sales data'!E4</f>
        <v>45.701037999999997</v>
      </c>
      <c r="D3" s="19">
        <f>'AEO sales data'!F4</f>
        <v>12.735954</v>
      </c>
      <c r="E3" s="8"/>
    </row>
    <row r="4" spans="1:5" x14ac:dyDescent="0.3">
      <c r="A4" s="8">
        <v>2016</v>
      </c>
      <c r="B4" s="19">
        <f>SUM('AEO sales data'!B5:D5)</f>
        <v>43.411574999999999</v>
      </c>
      <c r="C4" s="19">
        <f>'AEO sales data'!E5</f>
        <v>44.295127999999998</v>
      </c>
      <c r="D4" s="19">
        <f>'AEO sales data'!F5</f>
        <v>11.692841</v>
      </c>
      <c r="E4" s="8"/>
    </row>
    <row r="5" spans="1:5" x14ac:dyDescent="0.3">
      <c r="A5" s="8">
        <v>2017</v>
      </c>
      <c r="B5" s="19">
        <f>SUM('AEO sales data'!B6:D6)</f>
        <v>51.509056000000001</v>
      </c>
      <c r="C5" s="19">
        <f>'AEO sales data'!E6</f>
        <v>38.699294999999999</v>
      </c>
      <c r="D5" s="19">
        <f>'AEO sales data'!F6</f>
        <v>9.2188169999999996</v>
      </c>
      <c r="E5" s="8"/>
    </row>
    <row r="6" spans="1:5" x14ac:dyDescent="0.3">
      <c r="A6" s="8">
        <v>2018</v>
      </c>
      <c r="B6" s="19">
        <f>SUM('AEO sales data'!B7:D7)</f>
        <v>51.091921999999997</v>
      </c>
      <c r="C6" s="19">
        <f>'AEO sales data'!E7</f>
        <v>38.930084000000001</v>
      </c>
      <c r="D6" s="19">
        <f>'AEO sales data'!F7</f>
        <v>9.4071510000000007</v>
      </c>
      <c r="E6" s="8"/>
    </row>
    <row r="7" spans="1:5" x14ac:dyDescent="0.3">
      <c r="A7" s="8">
        <v>2019</v>
      </c>
      <c r="B7" s="19">
        <f>SUM('AEO sales data'!B8:D8)</f>
        <v>51.787344000000004</v>
      </c>
      <c r="C7" s="19">
        <f>'AEO sales data'!E8</f>
        <v>38.539692000000002</v>
      </c>
      <c r="D7" s="19">
        <f>'AEO sales data'!F8</f>
        <v>9.1015329999999999</v>
      </c>
      <c r="E7" s="8"/>
    </row>
    <row r="8" spans="1:5" x14ac:dyDescent="0.3">
      <c r="A8" s="8">
        <v>2020</v>
      </c>
      <c r="B8" s="19">
        <f>SUM('AEO sales data'!B9:D9)</f>
        <v>50.681502999999992</v>
      </c>
      <c r="C8" s="19">
        <f>'AEO sales data'!E9</f>
        <v>39.260463999999999</v>
      </c>
      <c r="D8" s="19">
        <f>'AEO sales data'!F9</f>
        <v>9.4848949999999999</v>
      </c>
      <c r="E8" s="8"/>
    </row>
    <row r="9" spans="1:5" x14ac:dyDescent="0.3">
      <c r="A9" s="8">
        <v>2021</v>
      </c>
      <c r="B9" s="19">
        <f>SUM('AEO sales data'!B10:D10)</f>
        <v>50.262888000000004</v>
      </c>
      <c r="C9" s="19">
        <f>'AEO sales data'!E10</f>
        <v>39.517941</v>
      </c>
      <c r="D9" s="19">
        <f>'AEO sales data'!F10</f>
        <v>9.6443139999999996</v>
      </c>
      <c r="E9" s="8"/>
    </row>
    <row r="10" spans="1:5" x14ac:dyDescent="0.3">
      <c r="A10" s="8">
        <v>2022</v>
      </c>
      <c r="B10" s="19">
        <f>SUM('AEO sales data'!B11:D11)</f>
        <v>49.813876</v>
      </c>
      <c r="C10" s="19">
        <f>'AEO sales data'!E11</f>
        <v>39.826210000000003</v>
      </c>
      <c r="D10" s="19">
        <f>'AEO sales data'!F11</f>
        <v>9.7836339999999993</v>
      </c>
      <c r="E10" s="8"/>
    </row>
    <row r="11" spans="1:5" x14ac:dyDescent="0.3">
      <c r="A11" s="8">
        <v>2023</v>
      </c>
      <c r="B11" s="19">
        <f>SUM('AEO sales data'!B12:D12)</f>
        <v>49.724719</v>
      </c>
      <c r="C11" s="19">
        <f>'AEO sales data'!E12</f>
        <v>39.971057999999999</v>
      </c>
      <c r="D11" s="19">
        <f>'AEO sales data'!F12</f>
        <v>9.7281750000000002</v>
      </c>
      <c r="E11" s="8"/>
    </row>
    <row r="12" spans="1:5" x14ac:dyDescent="0.3">
      <c r="A12" s="8">
        <v>2024</v>
      </c>
      <c r="B12" s="19">
        <f>SUM('AEO sales data'!B13:D13)</f>
        <v>49.535012000000002</v>
      </c>
      <c r="C12" s="19">
        <f>'AEO sales data'!E13</f>
        <v>40.011691999999996</v>
      </c>
      <c r="D12" s="19">
        <f>'AEO sales data'!F13</f>
        <v>9.8809129999999996</v>
      </c>
      <c r="E12" s="8"/>
    </row>
    <row r="13" spans="1:5" x14ac:dyDescent="0.3">
      <c r="A13" s="8">
        <v>2025</v>
      </c>
      <c r="B13" s="19">
        <f>SUM('AEO sales data'!B14:D14)</f>
        <v>49.609601999999995</v>
      </c>
      <c r="C13" s="19">
        <f>'AEO sales data'!E14</f>
        <v>40.005257</v>
      </c>
      <c r="D13" s="19">
        <f>'AEO sales data'!F14</f>
        <v>9.8086230000000008</v>
      </c>
      <c r="E13" s="8"/>
    </row>
    <row r="14" spans="1:5" x14ac:dyDescent="0.3">
      <c r="A14" s="8">
        <v>2026</v>
      </c>
      <c r="B14" s="19">
        <f>SUM('AEO sales data'!B15:D15)</f>
        <v>49.868952</v>
      </c>
      <c r="C14" s="19">
        <f>'AEO sales data'!E15</f>
        <v>39.745502000000002</v>
      </c>
      <c r="D14" s="19">
        <f>'AEO sales data'!F15</f>
        <v>9.8108869999999992</v>
      </c>
      <c r="E14" s="8"/>
    </row>
    <row r="15" spans="1:5" x14ac:dyDescent="0.3">
      <c r="A15" s="8">
        <v>2027</v>
      </c>
      <c r="B15" s="19">
        <f>SUM('AEO sales data'!B16:D16)</f>
        <v>49.727985000000004</v>
      </c>
      <c r="C15" s="19">
        <f>'AEO sales data'!E16</f>
        <v>39.819626</v>
      </c>
      <c r="D15" s="19">
        <f>'AEO sales data'!F16</f>
        <v>9.8776259999999994</v>
      </c>
      <c r="E15" s="8"/>
    </row>
    <row r="16" spans="1:5" x14ac:dyDescent="0.3">
      <c r="A16" s="8">
        <v>2028</v>
      </c>
      <c r="B16" s="19">
        <f>SUM('AEO sales data'!B17:D17)</f>
        <v>49.573645999999997</v>
      </c>
      <c r="C16" s="19">
        <f>'AEO sales data'!E17</f>
        <v>39.934826000000001</v>
      </c>
      <c r="D16" s="19">
        <f>'AEO sales data'!F17</f>
        <v>9.9164949999999994</v>
      </c>
      <c r="E16" s="8"/>
    </row>
    <row r="17" spans="1:5" x14ac:dyDescent="0.3">
      <c r="A17" s="8">
        <v>2029</v>
      </c>
      <c r="B17" s="19">
        <f>SUM('AEO sales data'!B18:D18)</f>
        <v>49.713136999999996</v>
      </c>
      <c r="C17" s="19">
        <f>'AEO sales data'!E18</f>
        <v>39.836936999999999</v>
      </c>
      <c r="D17" s="19">
        <f>'AEO sales data'!F18</f>
        <v>9.8753480000000007</v>
      </c>
      <c r="E17" s="8"/>
    </row>
    <row r="18" spans="1:5" x14ac:dyDescent="0.3">
      <c r="A18" s="8">
        <v>2030</v>
      </c>
      <c r="B18" s="19">
        <f>SUM('AEO sales data'!B19:D19)</f>
        <v>49.580702000000002</v>
      </c>
      <c r="C18" s="19">
        <f>'AEO sales data'!E19</f>
        <v>39.929180000000002</v>
      </c>
      <c r="D18" s="19">
        <f>'AEO sales data'!F19</f>
        <v>9.9151950000000006</v>
      </c>
      <c r="E18" s="8"/>
    </row>
    <row r="19" spans="1:5" x14ac:dyDescent="0.3">
      <c r="A19" s="8">
        <v>2031</v>
      </c>
      <c r="B19" s="19">
        <f>SUM('AEO sales data'!B20:D20)</f>
        <v>49.795648999999997</v>
      </c>
      <c r="C19" s="19">
        <f>'AEO sales data'!E20</f>
        <v>39.783172999999998</v>
      </c>
      <c r="D19" s="19">
        <f>'AEO sales data'!F20</f>
        <v>9.8468560000000007</v>
      </c>
      <c r="E19" s="8"/>
    </row>
    <row r="20" spans="1:5" x14ac:dyDescent="0.3">
      <c r="A20" s="8">
        <v>2032</v>
      </c>
      <c r="B20" s="19">
        <f>SUM('AEO sales data'!B21:D21)</f>
        <v>49.847490999999998</v>
      </c>
      <c r="C20" s="19">
        <f>'AEO sales data'!E21</f>
        <v>39.747135</v>
      </c>
      <c r="D20" s="19">
        <f>'AEO sales data'!F21</f>
        <v>9.8311679999999999</v>
      </c>
      <c r="E20" s="8"/>
    </row>
    <row r="21" spans="1:5" x14ac:dyDescent="0.3">
      <c r="A21" s="8">
        <v>2033</v>
      </c>
      <c r="B21" s="19">
        <f>SUM('AEO sales data'!B22:D22)</f>
        <v>49.854416999999998</v>
      </c>
      <c r="C21" s="19">
        <f>'AEO sales data'!E22</f>
        <v>39.742218000000001</v>
      </c>
      <c r="D21" s="19">
        <f>'AEO sales data'!F22</f>
        <v>9.8291719999999998</v>
      </c>
      <c r="E21" s="8"/>
    </row>
    <row r="22" spans="1:5" x14ac:dyDescent="0.3">
      <c r="A22" s="8">
        <v>2034</v>
      </c>
      <c r="B22" s="19">
        <f>SUM('AEO sales data'!B23:D23)</f>
        <v>49.852800999999999</v>
      </c>
      <c r="C22" s="19">
        <f>'AEO sales data'!E23</f>
        <v>39.742297999999998</v>
      </c>
      <c r="D22" s="19">
        <f>'AEO sales data'!F23</f>
        <v>9.8307160000000007</v>
      </c>
      <c r="E22" s="8"/>
    </row>
    <row r="23" spans="1:5" x14ac:dyDescent="0.3">
      <c r="A23" s="8">
        <v>2035</v>
      </c>
      <c r="B23" s="19">
        <f>SUM('AEO sales data'!B24:D24)</f>
        <v>49.504290999999995</v>
      </c>
      <c r="C23" s="19">
        <f>'AEO sales data'!E24</f>
        <v>39.980620999999999</v>
      </c>
      <c r="D23" s="19">
        <f>'AEO sales data'!F24</f>
        <v>9.9399949999999997</v>
      </c>
      <c r="E23" s="8"/>
    </row>
    <row r="24" spans="1:5" x14ac:dyDescent="0.3">
      <c r="A24" s="8">
        <v>2036</v>
      </c>
      <c r="B24" s="19">
        <f>SUM('AEO sales data'!B25:D25)</f>
        <v>49.841951999999999</v>
      </c>
      <c r="C24" s="19">
        <f>'AEO sales data'!E25</f>
        <v>39.749794000000001</v>
      </c>
      <c r="D24" s="19">
        <f>'AEO sales data'!F25</f>
        <v>9.8340630000000004</v>
      </c>
      <c r="E24" s="8"/>
    </row>
    <row r="25" spans="1:5" x14ac:dyDescent="0.3">
      <c r="A25" s="8">
        <v>2037</v>
      </c>
      <c r="B25" s="19">
        <f>SUM('AEO sales data'!B26:D26)</f>
        <v>49.620248000000004</v>
      </c>
      <c r="C25" s="19">
        <f>'AEO sales data'!E26</f>
        <v>39.901943000000003</v>
      </c>
      <c r="D25" s="19">
        <f>'AEO sales data'!F26</f>
        <v>9.9030280000000008</v>
      </c>
      <c r="E25" s="8"/>
    </row>
    <row r="26" spans="1:5" x14ac:dyDescent="0.3">
      <c r="A26" s="8">
        <v>2038</v>
      </c>
      <c r="B26" s="19">
        <f>SUM('AEO sales data'!B27:D27)</f>
        <v>49.896369</v>
      </c>
      <c r="C26" s="19">
        <f>'AEO sales data'!E27</f>
        <v>39.711818999999998</v>
      </c>
      <c r="D26" s="19">
        <f>'AEO sales data'!F27</f>
        <v>9.8177579999999995</v>
      </c>
      <c r="E26" s="8"/>
    </row>
    <row r="27" spans="1:5" x14ac:dyDescent="0.3">
      <c r="A27" s="8">
        <v>2039</v>
      </c>
      <c r="B27" s="19">
        <f>SUM('AEO sales data'!B28:D28)</f>
        <v>49.822429</v>
      </c>
      <c r="C27" s="19">
        <f>'AEO sales data'!E28</f>
        <v>39.762706999999999</v>
      </c>
      <c r="D27" s="19">
        <f>'AEO sales data'!F28</f>
        <v>9.8406099999999999</v>
      </c>
      <c r="E27" s="8"/>
    </row>
    <row r="28" spans="1:5" x14ac:dyDescent="0.3">
      <c r="A28" s="8">
        <v>2040</v>
      </c>
      <c r="B28" s="19">
        <f>SUM('AEO sales data'!B29:D29)</f>
        <v>49.880025000000003</v>
      </c>
      <c r="C28" s="19">
        <f>'AEO sales data'!E29</f>
        <v>39.722115000000002</v>
      </c>
      <c r="D28" s="19">
        <f>'AEO sales data'!F29</f>
        <v>9.8237830000000006</v>
      </c>
      <c r="E28" s="8"/>
    </row>
    <row r="29" spans="1:5" x14ac:dyDescent="0.3">
      <c r="A29" s="8">
        <v>2041</v>
      </c>
      <c r="B29" s="19">
        <f>B$28</f>
        <v>49.880025000000003</v>
      </c>
      <c r="C29" s="19">
        <f t="shared" ref="C29:D29" si="0">C$28</f>
        <v>39.722115000000002</v>
      </c>
      <c r="D29" s="19">
        <f t="shared" si="0"/>
        <v>9.8237830000000006</v>
      </c>
      <c r="E29" s="8"/>
    </row>
    <row r="30" spans="1:5" x14ac:dyDescent="0.3">
      <c r="A30" s="8">
        <v>2042</v>
      </c>
      <c r="B30" s="19">
        <f t="shared" ref="B30:D38" si="1">B$28</f>
        <v>49.880025000000003</v>
      </c>
      <c r="C30" s="19">
        <f t="shared" si="1"/>
        <v>39.722115000000002</v>
      </c>
      <c r="D30" s="19">
        <f t="shared" si="1"/>
        <v>9.8237830000000006</v>
      </c>
      <c r="E30" s="8"/>
    </row>
    <row r="31" spans="1:5" x14ac:dyDescent="0.3">
      <c r="A31" s="8">
        <v>2043</v>
      </c>
      <c r="B31" s="19">
        <f t="shared" si="1"/>
        <v>49.880025000000003</v>
      </c>
      <c r="C31" s="19">
        <f t="shared" si="1"/>
        <v>39.722115000000002</v>
      </c>
      <c r="D31" s="19">
        <f t="shared" si="1"/>
        <v>9.8237830000000006</v>
      </c>
      <c r="E31" s="8"/>
    </row>
    <row r="32" spans="1:5" x14ac:dyDescent="0.3">
      <c r="A32" s="8">
        <v>2044</v>
      </c>
      <c r="B32" s="19">
        <f t="shared" si="1"/>
        <v>49.880025000000003</v>
      </c>
      <c r="C32" s="19">
        <f t="shared" si="1"/>
        <v>39.722115000000002</v>
      </c>
      <c r="D32" s="19">
        <f t="shared" si="1"/>
        <v>9.8237830000000006</v>
      </c>
      <c r="E32" s="8"/>
    </row>
    <row r="33" spans="1:5" x14ac:dyDescent="0.3">
      <c r="A33" s="8">
        <v>2045</v>
      </c>
      <c r="B33" s="19">
        <f t="shared" si="1"/>
        <v>49.880025000000003</v>
      </c>
      <c r="C33" s="19">
        <f t="shared" si="1"/>
        <v>39.722115000000002</v>
      </c>
      <c r="D33" s="19">
        <f t="shared" si="1"/>
        <v>9.8237830000000006</v>
      </c>
      <c r="E33" s="8"/>
    </row>
    <row r="34" spans="1:5" x14ac:dyDescent="0.3">
      <c r="A34" s="8">
        <v>2046</v>
      </c>
      <c r="B34" s="19">
        <f t="shared" si="1"/>
        <v>49.880025000000003</v>
      </c>
      <c r="C34" s="19">
        <f t="shared" si="1"/>
        <v>39.722115000000002</v>
      </c>
      <c r="D34" s="19">
        <f t="shared" si="1"/>
        <v>9.8237830000000006</v>
      </c>
      <c r="E34" s="8"/>
    </row>
    <row r="35" spans="1:5" x14ac:dyDescent="0.3">
      <c r="A35" s="8">
        <v>2047</v>
      </c>
      <c r="B35" s="19">
        <f t="shared" si="1"/>
        <v>49.880025000000003</v>
      </c>
      <c r="C35" s="19">
        <f t="shared" si="1"/>
        <v>39.722115000000002</v>
      </c>
      <c r="D35" s="19">
        <f t="shared" si="1"/>
        <v>9.8237830000000006</v>
      </c>
      <c r="E35" s="8"/>
    </row>
    <row r="36" spans="1:5" x14ac:dyDescent="0.3">
      <c r="A36" s="8">
        <v>2048</v>
      </c>
      <c r="B36" s="19">
        <f t="shared" si="1"/>
        <v>49.880025000000003</v>
      </c>
      <c r="C36" s="19">
        <f t="shared" si="1"/>
        <v>39.722115000000002</v>
      </c>
      <c r="D36" s="19">
        <f t="shared" si="1"/>
        <v>9.8237830000000006</v>
      </c>
      <c r="E36" s="8"/>
    </row>
    <row r="37" spans="1:5" x14ac:dyDescent="0.3">
      <c r="A37" s="8">
        <v>2049</v>
      </c>
      <c r="B37" s="19">
        <f t="shared" si="1"/>
        <v>49.880025000000003</v>
      </c>
      <c r="C37" s="19">
        <f t="shared" si="1"/>
        <v>39.722115000000002</v>
      </c>
      <c r="D37" s="19">
        <f t="shared" si="1"/>
        <v>9.8237830000000006</v>
      </c>
      <c r="E37" s="8"/>
    </row>
    <row r="38" spans="1:5" x14ac:dyDescent="0.3">
      <c r="A38" s="8">
        <v>2050</v>
      </c>
      <c r="B38" s="19">
        <f t="shared" si="1"/>
        <v>49.880025000000003</v>
      </c>
      <c r="C38" s="19">
        <f t="shared" si="1"/>
        <v>39.722115000000002</v>
      </c>
      <c r="D38" s="19">
        <f t="shared" si="1"/>
        <v>9.8237830000000006</v>
      </c>
      <c r="E3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zoomScale="60" zoomScaleNormal="60" workbookViewId="0">
      <selection activeCell="A39" sqref="A3:A39"/>
    </sheetView>
  </sheetViews>
  <sheetFormatPr defaultRowHeight="14.4" x14ac:dyDescent="0.3"/>
  <sheetData>
    <row r="1" spans="1:34" x14ac:dyDescent="0.3">
      <c r="A1" s="8"/>
      <c r="B1" s="45" t="s">
        <v>0</v>
      </c>
      <c r="C1" s="45"/>
      <c r="D1" s="45"/>
      <c r="E1" s="45" t="s">
        <v>1</v>
      </c>
      <c r="F1" s="45"/>
      <c r="G1" s="45"/>
      <c r="H1" s="45" t="s">
        <v>2</v>
      </c>
      <c r="I1" s="45"/>
      <c r="J1" s="45"/>
      <c r="K1" s="45" t="s">
        <v>3</v>
      </c>
      <c r="L1" s="45"/>
      <c r="M1" s="45"/>
      <c r="N1" s="45" t="s">
        <v>4</v>
      </c>
      <c r="O1" s="45"/>
      <c r="P1" s="45"/>
      <c r="Q1" s="45" t="s">
        <v>5</v>
      </c>
      <c r="R1" s="45"/>
      <c r="S1" s="45"/>
      <c r="T1" s="45" t="s">
        <v>6</v>
      </c>
      <c r="U1" s="45"/>
      <c r="V1" s="45"/>
      <c r="W1" s="45" t="s">
        <v>7</v>
      </c>
      <c r="X1" s="45"/>
      <c r="Y1" s="45"/>
      <c r="Z1" s="45" t="s">
        <v>8</v>
      </c>
      <c r="AA1" s="45"/>
      <c r="AB1" s="45"/>
      <c r="AC1" s="45" t="s">
        <v>9</v>
      </c>
      <c r="AD1" s="45"/>
      <c r="AE1" s="45"/>
      <c r="AF1" s="45" t="s">
        <v>17</v>
      </c>
      <c r="AG1" s="45"/>
      <c r="AH1" s="45"/>
    </row>
    <row r="2" spans="1:34" x14ac:dyDescent="0.3">
      <c r="A2" s="8"/>
      <c r="B2" s="8" t="s">
        <v>13</v>
      </c>
      <c r="C2" s="8" t="s">
        <v>14</v>
      </c>
      <c r="D2" s="8" t="s">
        <v>15</v>
      </c>
      <c r="E2" s="8" t="s">
        <v>13</v>
      </c>
      <c r="F2" s="8" t="s">
        <v>14</v>
      </c>
      <c r="G2" s="8" t="s">
        <v>15</v>
      </c>
      <c r="H2" s="8" t="s">
        <v>13</v>
      </c>
      <c r="I2" s="8" t="s">
        <v>14</v>
      </c>
      <c r="J2" s="8" t="s">
        <v>15</v>
      </c>
      <c r="K2" s="8" t="s">
        <v>13</v>
      </c>
      <c r="L2" s="8" t="s">
        <v>14</v>
      </c>
      <c r="M2" s="8" t="s">
        <v>15</v>
      </c>
      <c r="N2" s="8" t="s">
        <v>13</v>
      </c>
      <c r="O2" s="8" t="s">
        <v>14</v>
      </c>
      <c r="P2" s="8" t="s">
        <v>15</v>
      </c>
      <c r="Q2" s="8" t="s">
        <v>13</v>
      </c>
      <c r="R2" s="8" t="s">
        <v>14</v>
      </c>
      <c r="S2" s="8" t="s">
        <v>15</v>
      </c>
      <c r="T2" s="8" t="s">
        <v>13</v>
      </c>
      <c r="U2" s="8" t="s">
        <v>14</v>
      </c>
      <c r="V2" s="8" t="s">
        <v>15</v>
      </c>
      <c r="W2" s="8" t="s">
        <v>13</v>
      </c>
      <c r="X2" s="8" t="s">
        <v>14</v>
      </c>
      <c r="Y2" s="8" t="s">
        <v>15</v>
      </c>
      <c r="Z2" s="8" t="s">
        <v>13</v>
      </c>
      <c r="AA2" s="8" t="s">
        <v>14</v>
      </c>
      <c r="AB2" s="8" t="s">
        <v>15</v>
      </c>
      <c r="AC2" s="8" t="s">
        <v>13</v>
      </c>
      <c r="AD2" s="8" t="s">
        <v>14</v>
      </c>
      <c r="AE2" s="8" t="s">
        <v>15</v>
      </c>
      <c r="AF2" s="8" t="s">
        <v>13</v>
      </c>
      <c r="AG2" s="8" t="s">
        <v>14</v>
      </c>
      <c r="AH2" s="8" t="s">
        <v>15</v>
      </c>
    </row>
    <row r="3" spans="1:34" x14ac:dyDescent="0.3">
      <c r="A3" s="8">
        <v>2014</v>
      </c>
      <c r="B3" s="22">
        <f>'AEO FE data'!D3</f>
        <v>34.68309</v>
      </c>
      <c r="C3" s="22">
        <f>'AEO FE data'!E3</f>
        <v>35.133811999999999</v>
      </c>
      <c r="D3" s="22">
        <f>'AEO FE data'!F3</f>
        <v>30.346664000000001</v>
      </c>
      <c r="E3" s="23">
        <f>'AEO FE data'!I3</f>
        <v>43.562538000000004</v>
      </c>
      <c r="F3" s="23">
        <f>'AEO FE data'!J3</f>
        <v>44.060349000000002</v>
      </c>
      <c r="G3" s="23">
        <f>'AEO FE data'!K3</f>
        <v>37.944721000000001</v>
      </c>
      <c r="H3" s="23">
        <f>'AEO FE data'!N3</f>
        <v>58.679355999999999</v>
      </c>
      <c r="I3" s="23">
        <f>'AEO FE data'!O3</f>
        <v>58.348103000000002</v>
      </c>
      <c r="J3" s="23">
        <f t="shared" ref="J3:J7" si="0">($J$9/$I$9)*I3</f>
        <v>54.504601483339123</v>
      </c>
      <c r="K3" s="23">
        <f>'AEO FE data'!S3</f>
        <v>74.881477000000004</v>
      </c>
      <c r="L3" s="23">
        <f>'AEO FE data'!T3</f>
        <v>70.372176999999994</v>
      </c>
      <c r="M3" s="23">
        <f>($M$4/$L$4)*L3</f>
        <v>62.013670343034612</v>
      </c>
      <c r="N3" s="23">
        <f>'AEO FE data'!X3</f>
        <v>35.022399999999998</v>
      </c>
      <c r="O3" s="23">
        <f>'AEO FE data'!Y3</f>
        <v>35.481158999999998</v>
      </c>
      <c r="P3" s="23">
        <f>'AEO FE data'!Z3</f>
        <v>30.646902000000001</v>
      </c>
      <c r="Q3" s="23">
        <f>'AEO FE data'!AC3</f>
        <v>37.423572999999998</v>
      </c>
      <c r="R3" s="23">
        <f>(C3/B3)*Q3</f>
        <v>37.909908781203633</v>
      </c>
      <c r="S3" s="23">
        <f>'AEO FE data'!AE3</f>
        <v>32.743899999999996</v>
      </c>
      <c r="T3" s="23">
        <f>'AEO FE data'!AH3</f>
        <v>137.66940299999999</v>
      </c>
      <c r="U3" s="23">
        <f>'AEO FE data'!AI3</f>
        <v>125.206535</v>
      </c>
      <c r="V3" s="23">
        <f>(Y3/X3)*U3</f>
        <v>113.08371793038208</v>
      </c>
      <c r="W3" s="23">
        <f t="shared" ref="W3:W12" si="1">(W4/X4)*X3</f>
        <v>152.49075260151889</v>
      </c>
      <c r="X3" s="23">
        <f t="shared" ref="X3:X5" si="2">(X4/Y4)*Y3</f>
        <v>138.35373235575656</v>
      </c>
      <c r="Y3" s="23">
        <f>'AEO FE data'!AO3</f>
        <v>124.95797</v>
      </c>
      <c r="Z3" s="22">
        <f t="shared" ref="Z3:Z5" si="3">(AC3/AC4)*Z4</f>
        <v>56.13639001294122</v>
      </c>
      <c r="AA3" s="22">
        <f t="shared" ref="AA3:AA8" si="4">(AA4/Z4)*Z3</f>
        <v>59.422503311423654</v>
      </c>
      <c r="AB3" s="22">
        <f t="shared" ref="AB3:AB12" si="5">(AB4/AA4)*AA3</f>
        <v>61.319323659132202</v>
      </c>
      <c r="AC3" s="22">
        <v>49.946823000000002</v>
      </c>
      <c r="AD3" s="22">
        <v>50.603554000000003</v>
      </c>
      <c r="AE3" s="22">
        <v>43.646960999999997</v>
      </c>
      <c r="AF3" s="22">
        <f>'AEO FE data'!BB3</f>
        <v>58.167701999999998</v>
      </c>
      <c r="AG3" s="22">
        <f>'AEO FE data'!BC3</f>
        <v>52.901927999999998</v>
      </c>
      <c r="AH3" s="22">
        <f>'AEO FE data'!BD3</f>
        <v>46.909824</v>
      </c>
    </row>
    <row r="4" spans="1:34" x14ac:dyDescent="0.3">
      <c r="A4" s="8">
        <v>2015</v>
      </c>
      <c r="B4" s="22">
        <f>'AEO FE data'!D4</f>
        <v>35.205959</v>
      </c>
      <c r="C4" s="22">
        <f>'AEO FE data'!E4</f>
        <v>35.452869</v>
      </c>
      <c r="D4" s="22">
        <f>'AEO FE data'!F4</f>
        <v>30.594358</v>
      </c>
      <c r="E4" s="23">
        <f>'AEO FE data'!I4</f>
        <v>44.003048</v>
      </c>
      <c r="F4" s="23">
        <f>'AEO FE data'!J4</f>
        <v>44.292392999999997</v>
      </c>
      <c r="G4" s="23">
        <f>'AEO FE data'!K4</f>
        <v>38.136451999999998</v>
      </c>
      <c r="H4" s="23">
        <f>'AEO FE data'!N4</f>
        <v>59.171500999999999</v>
      </c>
      <c r="I4" s="23">
        <f>'AEO FE data'!O4</f>
        <v>58.822926000000002</v>
      </c>
      <c r="J4" s="23">
        <f t="shared" si="0"/>
        <v>54.948146981127174</v>
      </c>
      <c r="K4" s="23">
        <f>'AEO FE data'!S4</f>
        <v>75.759444999999999</v>
      </c>
      <c r="L4" s="23">
        <f>'AEO FE data'!T4</f>
        <v>71.039428999999998</v>
      </c>
      <c r="M4" s="23">
        <f>'AEO FE data'!U4</f>
        <v>62.601669000000001</v>
      </c>
      <c r="N4" s="23">
        <f>'AEO FE data'!X4</f>
        <v>35.551029</v>
      </c>
      <c r="O4" s="23">
        <f>'AEO FE data'!Y4</f>
        <v>35.804595999999997</v>
      </c>
      <c r="P4" s="23">
        <f>'AEO FE data'!Z4</f>
        <v>30.895862999999999</v>
      </c>
      <c r="Q4" s="23">
        <f>'AEO FE data'!AC4</f>
        <v>38.017406000000001</v>
      </c>
      <c r="R4" s="23">
        <f t="shared" ref="R4:R29" si="6">(C4/B4)*Q4</f>
        <v>38.284033525057907</v>
      </c>
      <c r="S4" s="23">
        <f>'AEO FE data'!AE4</f>
        <v>33.006252000000003</v>
      </c>
      <c r="T4" s="23">
        <f>'AEO FE data'!AH4</f>
        <v>137.97813400000001</v>
      </c>
      <c r="U4" s="23">
        <f>'AEO FE data'!AI4</f>
        <v>125.532539</v>
      </c>
      <c r="V4" s="23">
        <f t="shared" ref="V4:V29" si="7">(Y4/X4)*U4</f>
        <v>113.37815738899481</v>
      </c>
      <c r="W4" s="23">
        <f t="shared" si="1"/>
        <v>152.79927193501121</v>
      </c>
      <c r="X4" s="23">
        <f t="shared" si="2"/>
        <v>138.63364966591709</v>
      </c>
      <c r="Y4" s="23">
        <f>'AEO FE data'!AO4</f>
        <v>125.210785</v>
      </c>
      <c r="Z4" s="22">
        <f t="shared" si="3"/>
        <v>57.044823367266083</v>
      </c>
      <c r="AA4" s="22">
        <f t="shared" si="4"/>
        <v>60.384114558479837</v>
      </c>
      <c r="AB4" s="22">
        <f t="shared" si="5"/>
        <v>62.311630411735202</v>
      </c>
      <c r="AC4" s="22">
        <v>50.755093000000002</v>
      </c>
      <c r="AD4" s="22">
        <v>51.140377000000001</v>
      </c>
      <c r="AE4" s="22">
        <v>43.921410000000002</v>
      </c>
      <c r="AF4" s="22">
        <f>'AEO FE data'!BB4</f>
        <v>58.298152999999999</v>
      </c>
      <c r="AG4" s="22">
        <f>'AEO FE data'!BC4</f>
        <v>53.039669000000004</v>
      </c>
      <c r="AH4" s="22">
        <f>'AEO FE data'!BD4</f>
        <v>47.004730000000002</v>
      </c>
    </row>
    <row r="5" spans="1:34" x14ac:dyDescent="0.3">
      <c r="A5" s="8">
        <v>2016</v>
      </c>
      <c r="B5" s="22">
        <f>'AEO FE data'!D5</f>
        <v>37.262332999999998</v>
      </c>
      <c r="C5" s="22">
        <f>'AEO FE data'!E5</f>
        <v>37.609043</v>
      </c>
      <c r="D5" s="22">
        <f>'AEO FE data'!F5</f>
        <v>33.653968999999996</v>
      </c>
      <c r="E5" s="23">
        <f>'AEO FE data'!I5</f>
        <v>45.247204000000004</v>
      </c>
      <c r="F5" s="23">
        <f>'AEO FE data'!J5</f>
        <v>45.366421000000003</v>
      </c>
      <c r="G5" s="23">
        <f>'AEO FE data'!K5</f>
        <v>39.199531999999998</v>
      </c>
      <c r="H5" s="23">
        <f>'AEO FE data'!N5</f>
        <v>61.620128999999999</v>
      </c>
      <c r="I5" s="23">
        <f>'AEO FE data'!O5</f>
        <v>61.628608999999997</v>
      </c>
      <c r="J5" s="23">
        <f t="shared" si="0"/>
        <v>57.569014257713334</v>
      </c>
      <c r="K5" s="23">
        <f>'AEO FE data'!S5</f>
        <v>77.903098999999997</v>
      </c>
      <c r="L5" s="23">
        <f>'AEO FE data'!T5</f>
        <v>73.212776000000005</v>
      </c>
      <c r="M5" s="23">
        <f>'AEO FE data'!U5</f>
        <v>65.848892000000006</v>
      </c>
      <c r="N5" s="23">
        <f>'AEO FE data'!X5</f>
        <v>37.617668000000002</v>
      </c>
      <c r="O5" s="23">
        <f>'AEO FE data'!Y5</f>
        <v>37.963894000000003</v>
      </c>
      <c r="P5" s="23">
        <f>'AEO FE data'!Z5</f>
        <v>33.952133000000003</v>
      </c>
      <c r="Q5" s="23">
        <f>'AEO FE data'!AC5</f>
        <v>40.089450999999997</v>
      </c>
      <c r="R5" s="23">
        <f t="shared" si="6"/>
        <v>40.462466118409523</v>
      </c>
      <c r="S5" s="23">
        <f>'AEO FE data'!AE5</f>
        <v>36.049830999999998</v>
      </c>
      <c r="T5" s="23">
        <f>'AEO FE data'!AH5</f>
        <v>138.54016100000001</v>
      </c>
      <c r="U5" s="23">
        <f>'AEO FE data'!AI5</f>
        <v>126.195999</v>
      </c>
      <c r="V5" s="23">
        <f t="shared" si="7"/>
        <v>113.97737949427942</v>
      </c>
      <c r="W5" s="23">
        <f t="shared" si="1"/>
        <v>155.8932760983576</v>
      </c>
      <c r="X5" s="23">
        <f t="shared" si="2"/>
        <v>141.44081676700569</v>
      </c>
      <c r="Y5" s="23">
        <f>'AEO FE data'!AO5</f>
        <v>127.746155</v>
      </c>
      <c r="Z5" s="22">
        <f t="shared" si="3"/>
        <v>59.007503368078922</v>
      </c>
      <c r="AA5" s="22">
        <f t="shared" si="4"/>
        <v>62.461685966628451</v>
      </c>
      <c r="AB5" s="22">
        <f t="shared" si="5"/>
        <v>64.455519788686658</v>
      </c>
      <c r="AC5" s="22">
        <v>52.501368999999997</v>
      </c>
      <c r="AD5" s="22">
        <v>52.725932999999998</v>
      </c>
      <c r="AE5" s="22">
        <v>46.358612000000001</v>
      </c>
      <c r="AF5" s="22">
        <f>'AEO FE data'!BB5</f>
        <v>58.535621999999996</v>
      </c>
      <c r="AG5" s="22">
        <f>'AEO FE data'!BC5</f>
        <v>53.32</v>
      </c>
      <c r="AH5" s="22">
        <f>'AEO FE data'!BD5</f>
        <v>47.956508999999997</v>
      </c>
    </row>
    <row r="6" spans="1:34" x14ac:dyDescent="0.3">
      <c r="A6" s="8">
        <v>2017</v>
      </c>
      <c r="B6" s="22">
        <f>'AEO FE data'!D6</f>
        <v>38.948399000000002</v>
      </c>
      <c r="C6" s="22">
        <f>'AEO FE data'!E6</f>
        <v>38.955661999999997</v>
      </c>
      <c r="D6" s="22">
        <f>'AEO FE data'!F6</f>
        <v>35.207915999999997</v>
      </c>
      <c r="E6" s="23">
        <f>'AEO FE data'!I6</f>
        <v>46.470844</v>
      </c>
      <c r="F6" s="23">
        <f>'AEO FE data'!J6</f>
        <v>45.973227999999999</v>
      </c>
      <c r="G6" s="23">
        <f>'AEO FE data'!K6</f>
        <v>39.964770999999999</v>
      </c>
      <c r="H6" s="23">
        <f>'AEO FE data'!N6</f>
        <v>63.746803</v>
      </c>
      <c r="I6" s="23">
        <f>'AEO FE data'!O6</f>
        <v>63.435566000000001</v>
      </c>
      <c r="J6" s="23">
        <f t="shared" si="0"/>
        <v>59.256943532509645</v>
      </c>
      <c r="K6" s="23">
        <f>'AEO FE data'!S6</f>
        <v>79.859825000000001</v>
      </c>
      <c r="L6" s="23">
        <f>'AEO FE data'!T6</f>
        <v>74.941497999999996</v>
      </c>
      <c r="M6" s="23">
        <f>'AEO FE data'!U6</f>
        <v>67.628792000000004</v>
      </c>
      <c r="N6" s="23">
        <f>'AEO FE data'!X6</f>
        <v>39.321719999999999</v>
      </c>
      <c r="O6" s="23">
        <f>'AEO FE data'!Y6</f>
        <v>39.329192999999997</v>
      </c>
      <c r="P6" s="23">
        <f>'AEO FE data'!Z6</f>
        <v>35.524841000000002</v>
      </c>
      <c r="Q6" s="23">
        <f>'AEO FE data'!AC6</f>
        <v>41.914284000000002</v>
      </c>
      <c r="R6" s="23">
        <f t="shared" si="6"/>
        <v>41.922100070814409</v>
      </c>
      <c r="S6" s="23">
        <f>'AEO FE data'!AE6</f>
        <v>37.711945</v>
      </c>
      <c r="T6" s="23">
        <f>'AEO FE data'!AH6</f>
        <v>138.924408</v>
      </c>
      <c r="U6" s="23">
        <f>'AEO FE data'!AI6</f>
        <v>126.723595</v>
      </c>
      <c r="V6" s="23">
        <f t="shared" si="7"/>
        <v>114.45389229966293</v>
      </c>
      <c r="W6" s="23">
        <f t="shared" si="1"/>
        <v>156.83545385954034</v>
      </c>
      <c r="X6" s="23">
        <f>(X7/Y7)*Y6</f>
        <v>142.29564768349314</v>
      </c>
      <c r="Y6" s="23">
        <f>'AEO FE data'!AO6</f>
        <v>128.51821899999999</v>
      </c>
      <c r="Z6" s="22">
        <f>(AC6/AC7)*Z7</f>
        <v>61.634684941152152</v>
      </c>
      <c r="AA6" s="22">
        <f t="shared" si="4"/>
        <v>65.242657555461747</v>
      </c>
      <c r="AB6" s="22">
        <f t="shared" si="5"/>
        <v>67.325262519800063</v>
      </c>
      <c r="AC6" s="22">
        <v>54.838878999999999</v>
      </c>
      <c r="AD6" s="22">
        <v>54.989567000000001</v>
      </c>
      <c r="AE6" s="22">
        <v>48.204757999999998</v>
      </c>
      <c r="AF6" s="22">
        <f>'AEO FE data'!BB6</f>
        <v>58.697978999999997</v>
      </c>
      <c r="AG6" s="22">
        <f>'AEO FE data'!BC6</f>
        <v>53.542915000000001</v>
      </c>
      <c r="AH6" s="22">
        <f>'AEO FE data'!BD6</f>
        <v>48.246349000000002</v>
      </c>
    </row>
    <row r="7" spans="1:34" x14ac:dyDescent="0.3">
      <c r="A7" s="8">
        <v>2018</v>
      </c>
      <c r="B7" s="22">
        <f>'AEO FE data'!D7</f>
        <v>39.804684000000002</v>
      </c>
      <c r="C7" s="22">
        <f>'AEO FE data'!E7</f>
        <v>39.476460000000003</v>
      </c>
      <c r="D7" s="22">
        <f>'AEO FE data'!F7</f>
        <v>36.099060000000001</v>
      </c>
      <c r="E7" s="23">
        <f>'AEO FE data'!I7</f>
        <v>47.165489000000001</v>
      </c>
      <c r="F7" s="23">
        <f>'AEO FE data'!J7</f>
        <v>46.372498</v>
      </c>
      <c r="G7" s="23">
        <f>'AEO FE data'!K7</f>
        <v>40.569007999999997</v>
      </c>
      <c r="H7" s="23">
        <f>'AEO FE data'!N7</f>
        <v>64.769797999999994</v>
      </c>
      <c r="I7" s="23">
        <f>'AEO FE data'!O7</f>
        <v>64.115905999999995</v>
      </c>
      <c r="J7" s="23">
        <f t="shared" si="0"/>
        <v>59.892468231113376</v>
      </c>
      <c r="K7" s="23">
        <f>'AEO FE data'!S7</f>
        <v>81.090560999999994</v>
      </c>
      <c r="L7" s="23">
        <f>'AEO FE data'!T7</f>
        <v>75.882874000000001</v>
      </c>
      <c r="M7" s="23">
        <f>'AEO FE data'!U7</f>
        <v>68.840714000000006</v>
      </c>
      <c r="N7" s="23">
        <f>'AEO FE data'!X7</f>
        <v>40.189155999999997</v>
      </c>
      <c r="O7" s="23">
        <f>'AEO FE data'!Y7</f>
        <v>39.854613999999998</v>
      </c>
      <c r="P7" s="23">
        <f>'AEO FE data'!Z7</f>
        <v>36.419238999999997</v>
      </c>
      <c r="Q7" s="23">
        <f>'AEO FE data'!AC7</f>
        <v>42.844296</v>
      </c>
      <c r="R7" s="23">
        <f t="shared" si="6"/>
        <v>42.491007773662012</v>
      </c>
      <c r="S7" s="23">
        <f>'AEO FE data'!AE7</f>
        <v>38.661197999999999</v>
      </c>
      <c r="T7" s="23">
        <f>'AEO FE data'!AH7</f>
        <v>139.23005699999999</v>
      </c>
      <c r="U7" s="23">
        <f>'AEO FE data'!AI7</f>
        <v>126.952209</v>
      </c>
      <c r="V7" s="23">
        <f t="shared" si="7"/>
        <v>114.66037130725574</v>
      </c>
      <c r="W7" s="23">
        <f t="shared" si="1"/>
        <v>157.48446533880866</v>
      </c>
      <c r="X7" s="23">
        <f>'AEO FE data'!AN7</f>
        <v>142.884491</v>
      </c>
      <c r="Y7" s="23">
        <f>'AEO FE data'!AO7</f>
        <v>129.050049</v>
      </c>
      <c r="Z7" s="22">
        <v>62.708461999999997</v>
      </c>
      <c r="AA7" s="22">
        <f t="shared" si="4"/>
        <v>66.379291400645016</v>
      </c>
      <c r="AB7" s="22">
        <f t="shared" si="5"/>
        <v>68.498178751037287</v>
      </c>
      <c r="AC7" s="22">
        <v>55.794262000000003</v>
      </c>
      <c r="AD7" s="22">
        <v>55.467022</v>
      </c>
      <c r="AE7" s="22">
        <v>49.117221999999998</v>
      </c>
      <c r="AF7" s="22">
        <f>'AEO FE data'!BB7</f>
        <v>58.827109999999998</v>
      </c>
      <c r="AG7" s="22">
        <f>'AEO FE data'!BC7</f>
        <v>53.639510999999999</v>
      </c>
      <c r="AH7" s="22">
        <f>'AEO FE data'!BD7</f>
        <v>48.445999</v>
      </c>
    </row>
    <row r="8" spans="1:34" x14ac:dyDescent="0.3">
      <c r="A8" s="8">
        <v>2019</v>
      </c>
      <c r="B8" s="22">
        <f>'AEO FE data'!D8</f>
        <v>41.564338999999997</v>
      </c>
      <c r="C8" s="22">
        <f>'AEO FE data'!E8</f>
        <v>40.834850000000003</v>
      </c>
      <c r="D8" s="22">
        <f>'AEO FE data'!F8</f>
        <v>38.196953000000001</v>
      </c>
      <c r="E8" s="23">
        <f>'AEO FE data'!I8</f>
        <v>48.522784999999999</v>
      </c>
      <c r="F8" s="23">
        <f>'AEO FE data'!J8</f>
        <v>47.180636999999997</v>
      </c>
      <c r="G8" s="23">
        <f>'AEO FE data'!K8</f>
        <v>41.761592999999998</v>
      </c>
      <c r="H8" s="23">
        <f>'AEO FE data'!N8</f>
        <v>66.851494000000002</v>
      </c>
      <c r="I8" s="23">
        <f>'AEO FE data'!O8</f>
        <v>65.806076000000004</v>
      </c>
      <c r="J8" s="23">
        <f>($J$9/$I$9)*I8</f>
        <v>61.471303489718025</v>
      </c>
      <c r="K8" s="23">
        <f>'AEO FE data'!S8</f>
        <v>83.038353000000001</v>
      </c>
      <c r="L8" s="23">
        <f>'AEO FE data'!T8</f>
        <v>77.513358999999994</v>
      </c>
      <c r="M8" s="23">
        <f>'AEO FE data'!U8</f>
        <v>71.095534999999998</v>
      </c>
      <c r="N8" s="23">
        <f>'AEO FE data'!X8</f>
        <v>41.976612000000003</v>
      </c>
      <c r="O8" s="23">
        <f>'AEO FE data'!Y8</f>
        <v>41.238598000000003</v>
      </c>
      <c r="P8" s="23">
        <f>'AEO FE data'!Z8</f>
        <v>38.554302</v>
      </c>
      <c r="Q8" s="23">
        <f>'AEO FE data'!AC8</f>
        <v>44.835129000000002</v>
      </c>
      <c r="R8" s="23">
        <f t="shared" si="6"/>
        <v>44.048234893032955</v>
      </c>
      <c r="S8" s="23">
        <f>'AEO FE data'!AE8</f>
        <v>41.057926000000002</v>
      </c>
      <c r="T8" s="23">
        <f>'AEO FE data'!AH8</f>
        <v>139.85945100000001</v>
      </c>
      <c r="U8" s="23">
        <f>'AEO FE data'!AI8</f>
        <v>127.527084</v>
      </c>
      <c r="V8" s="23">
        <f t="shared" si="7"/>
        <v>115.79041729170964</v>
      </c>
      <c r="W8" s="23">
        <f t="shared" si="1"/>
        <v>158.19756274040574</v>
      </c>
      <c r="X8" s="23">
        <f>'AEO FE data'!AN8</f>
        <v>143.53147899999999</v>
      </c>
      <c r="Y8" s="23">
        <f>'AEO FE data'!AO8</f>
        <v>130.32188400000001</v>
      </c>
      <c r="Z8" s="22">
        <v>63.713932</v>
      </c>
      <c r="AA8" s="22">
        <f t="shared" si="4"/>
        <v>67.443619626787878</v>
      </c>
      <c r="AB8" s="22">
        <f t="shared" si="5"/>
        <v>69.596481302115734</v>
      </c>
      <c r="AC8" s="22">
        <v>58.435569999999998</v>
      </c>
      <c r="AD8" s="22">
        <v>57.437263000000002</v>
      </c>
      <c r="AE8" s="22">
        <v>52.884509999999999</v>
      </c>
      <c r="AF8" s="22">
        <f>'AEO FE data'!BB8</f>
        <v>59.093040000000002</v>
      </c>
      <c r="AG8" s="22">
        <f>'AEO FE data'!BC8</f>
        <v>53.882404000000001</v>
      </c>
      <c r="AH8" s="22">
        <f>'AEO FE data'!BD8</f>
        <v>48.923457999999997</v>
      </c>
    </row>
    <row r="9" spans="1:34" x14ac:dyDescent="0.3">
      <c r="A9" s="8">
        <v>2020</v>
      </c>
      <c r="B9" s="22">
        <f>'AEO FE data'!D9</f>
        <v>43.610447000000001</v>
      </c>
      <c r="C9" s="22">
        <f>'AEO FE data'!E9</f>
        <v>42.527369999999998</v>
      </c>
      <c r="D9" s="22">
        <f>'AEO FE data'!F9</f>
        <v>39.754223000000003</v>
      </c>
      <c r="E9" s="23">
        <f>'AEO FE data'!I9</f>
        <v>49.916809000000001</v>
      </c>
      <c r="F9" s="23">
        <f>'AEO FE data'!J9</f>
        <v>48.378284000000001</v>
      </c>
      <c r="G9" s="23">
        <f>'AEO FE data'!K9</f>
        <v>42.917335999999999</v>
      </c>
      <c r="H9" s="23">
        <f>'AEO FE data'!N9</f>
        <v>69.190453000000005</v>
      </c>
      <c r="I9" s="23">
        <f>'AEO FE data'!O9</f>
        <v>67.813980000000001</v>
      </c>
      <c r="J9" s="23">
        <f>'AEO FE data'!P9</f>
        <v>63.346943000000003</v>
      </c>
      <c r="K9" s="23">
        <f>'AEO FE data'!S9</f>
        <v>85.267516999999998</v>
      </c>
      <c r="L9" s="23">
        <f>'AEO FE data'!T9</f>
        <v>79.351433</v>
      </c>
      <c r="M9" s="23">
        <f>'AEO FE data'!U9</f>
        <v>72.935867000000002</v>
      </c>
      <c r="N9" s="23">
        <f>'AEO FE data'!X9</f>
        <v>44.047790999999997</v>
      </c>
      <c r="O9" s="23">
        <f>'AEO FE data'!Y9</f>
        <v>42.951636999999998</v>
      </c>
      <c r="P9" s="23">
        <f>'AEO FE data'!Z9</f>
        <v>40.124614999999999</v>
      </c>
      <c r="Q9" s="23">
        <f>'AEO FE data'!AC9</f>
        <v>47.076492000000002</v>
      </c>
      <c r="R9" s="23">
        <f t="shared" si="6"/>
        <v>45.907334854559963</v>
      </c>
      <c r="S9" s="23">
        <f>'AEO FE data'!AE9</f>
        <v>42.727749000000003</v>
      </c>
      <c r="T9" s="23">
        <f>'AEO FE data'!AH9</f>
        <v>140.846664</v>
      </c>
      <c r="U9" s="23">
        <f>'AEO FE data'!AI9</f>
        <v>128.27288799999999</v>
      </c>
      <c r="V9" s="23">
        <f t="shared" si="7"/>
        <v>116.85823489820424</v>
      </c>
      <c r="W9" s="23">
        <f t="shared" si="1"/>
        <v>159.12271741952964</v>
      </c>
      <c r="X9" s="23">
        <f>'AEO FE data'!AN9</f>
        <v>144.37086500000001</v>
      </c>
      <c r="Y9" s="23">
        <f>'AEO FE data'!AO9</f>
        <v>131.523697</v>
      </c>
      <c r="Z9" s="22">
        <v>64.657195999999999</v>
      </c>
      <c r="AA9" s="22">
        <f>(AA10/Z10)*Z9</f>
        <v>68.442100436662273</v>
      </c>
      <c r="AB9" s="22">
        <f t="shared" si="5"/>
        <v>70.626834527513267</v>
      </c>
      <c r="AC9" s="22">
        <v>60.706940000000003</v>
      </c>
      <c r="AD9" s="22">
        <v>59.345036</v>
      </c>
      <c r="AE9" s="22">
        <v>54.826115000000001</v>
      </c>
      <c r="AF9" s="22">
        <f>'AEO FE data'!BB9</f>
        <v>59.510159000000002</v>
      </c>
      <c r="AG9" s="22">
        <f>'AEO FE data'!BC9</f>
        <v>54.197516999999998</v>
      </c>
      <c r="AH9" s="22">
        <f>'AEO FE data'!BD9</f>
        <v>49.374630000000003</v>
      </c>
    </row>
    <row r="10" spans="1:34" x14ac:dyDescent="0.3">
      <c r="A10" s="8">
        <v>2021</v>
      </c>
      <c r="B10" s="22">
        <f>'AEO FE data'!D10</f>
        <v>45.383495000000003</v>
      </c>
      <c r="C10" s="22">
        <f>'AEO FE data'!E10</f>
        <v>44.339694999999999</v>
      </c>
      <c r="D10" s="22">
        <f>'AEO FE data'!F10</f>
        <v>41.379910000000002</v>
      </c>
      <c r="E10" s="23">
        <f>'AEO FE data'!I10</f>
        <v>50.885845000000003</v>
      </c>
      <c r="F10" s="23">
        <f>'AEO FE data'!J10</f>
        <v>49.537205</v>
      </c>
      <c r="G10" s="23">
        <f>'AEO FE data'!K10</f>
        <v>44.132331999999998</v>
      </c>
      <c r="H10" s="23">
        <f>'AEO FE data'!N10</f>
        <v>71.223770000000002</v>
      </c>
      <c r="I10" s="23">
        <f>'AEO FE data'!O10</f>
        <v>69.911857999999995</v>
      </c>
      <c r="J10" s="23">
        <f>'AEO FE data'!P10</f>
        <v>65.303473999999994</v>
      </c>
      <c r="K10" s="23">
        <f>'AEO FE data'!S10</f>
        <v>86.859436000000002</v>
      </c>
      <c r="L10" s="23">
        <f>'AEO FE data'!T10</f>
        <v>80.833434999999994</v>
      </c>
      <c r="M10" s="23">
        <f>'AEO FE data'!U10</f>
        <v>74.414603999999997</v>
      </c>
      <c r="N10" s="23">
        <f>'AEO FE data'!X10</f>
        <v>45.842503000000001</v>
      </c>
      <c r="O10" s="23">
        <f>'AEO FE data'!Y10</f>
        <v>44.787205</v>
      </c>
      <c r="P10" s="23">
        <f>'AEO FE data'!Z10</f>
        <v>41.767158999999999</v>
      </c>
      <c r="Q10" s="23">
        <f>'AEO FE data'!AC10</f>
        <v>49.014682999999998</v>
      </c>
      <c r="R10" s="23">
        <f t="shared" si="6"/>
        <v>47.887367307028349</v>
      </c>
      <c r="S10" s="23">
        <f>'AEO FE data'!AE10</f>
        <v>44.484585000000003</v>
      </c>
      <c r="T10" s="23">
        <f>'AEO FE data'!AH10</f>
        <v>142.07704200000001</v>
      </c>
      <c r="U10" s="23">
        <f>'AEO FE data'!AI10</f>
        <v>129.21523999999999</v>
      </c>
      <c r="V10" s="23">
        <f t="shared" si="7"/>
        <v>118.06583606649792</v>
      </c>
      <c r="W10" s="23">
        <f t="shared" si="1"/>
        <v>160.291698619974</v>
      </c>
      <c r="X10" s="23">
        <f>'AEO FE data'!AN10</f>
        <v>145.43147300000001</v>
      </c>
      <c r="Y10" s="23">
        <f>'AEO FE data'!AO10</f>
        <v>132.88284300000001</v>
      </c>
      <c r="Z10" s="22">
        <v>65.127037000000001</v>
      </c>
      <c r="AA10" s="22">
        <v>68.939445000000006</v>
      </c>
      <c r="AB10" s="22">
        <f t="shared" si="5"/>
        <v>71.140054781624528</v>
      </c>
      <c r="AC10" s="22">
        <v>62.638866</v>
      </c>
      <c r="AD10" s="22">
        <v>61.566237999999998</v>
      </c>
      <c r="AE10" s="22">
        <v>56.888537999999997</v>
      </c>
      <c r="AF10" s="22">
        <f>'AEO FE data'!BB10</f>
        <v>60.030025000000002</v>
      </c>
      <c r="AG10" s="22">
        <f>'AEO FE data'!BC10</f>
        <v>54.595675999999997</v>
      </c>
      <c r="AH10" s="22">
        <f>'AEO FE data'!BD10</f>
        <v>49.884853</v>
      </c>
    </row>
    <row r="11" spans="1:34" x14ac:dyDescent="0.3">
      <c r="A11" s="8">
        <v>2022</v>
      </c>
      <c r="B11" s="22">
        <f>'AEO FE data'!D11</f>
        <v>47.438499</v>
      </c>
      <c r="C11" s="22">
        <f>'AEO FE data'!E11</f>
        <v>46.496001999999997</v>
      </c>
      <c r="D11" s="22">
        <f>'AEO FE data'!F11</f>
        <v>43.069637</v>
      </c>
      <c r="E11" s="23">
        <f>'AEO FE data'!I11</f>
        <v>51.93853</v>
      </c>
      <c r="F11" s="23">
        <f>'AEO FE data'!J11</f>
        <v>50.767707999999999</v>
      </c>
      <c r="G11" s="23">
        <f>'AEO FE data'!K11</f>
        <v>45.449379</v>
      </c>
      <c r="H11" s="23">
        <f>'AEO FE data'!N11</f>
        <v>73.586876000000004</v>
      </c>
      <c r="I11" s="23">
        <f>'AEO FE data'!O11</f>
        <v>72.392685</v>
      </c>
      <c r="J11" s="23">
        <f>'AEO FE data'!P11</f>
        <v>67.344147000000007</v>
      </c>
      <c r="K11" s="23">
        <f>'AEO FE data'!S11</f>
        <v>88.713333000000006</v>
      </c>
      <c r="L11" s="23">
        <f>'AEO FE data'!T11</f>
        <v>82.576713999999996</v>
      </c>
      <c r="M11" s="23">
        <f>'AEO FE data'!U11</f>
        <v>75.824966000000003</v>
      </c>
      <c r="N11" s="23">
        <f>'AEO FE data'!X11</f>
        <v>47.930340000000001</v>
      </c>
      <c r="O11" s="23">
        <f>'AEO FE data'!Y11</f>
        <v>46.968426000000001</v>
      </c>
      <c r="P11" s="23">
        <f>'AEO FE data'!Z11</f>
        <v>43.484164999999997</v>
      </c>
      <c r="Q11" s="23">
        <f>'AEO FE data'!AC11</f>
        <v>51.241070000000001</v>
      </c>
      <c r="R11" s="23">
        <f t="shared" si="6"/>
        <v>50.223024408975078</v>
      </c>
      <c r="S11" s="23">
        <f>'AEO FE data'!AE11</f>
        <v>46.385437000000003</v>
      </c>
      <c r="T11" s="23">
        <f>'AEO FE data'!AH11</f>
        <v>143.619553</v>
      </c>
      <c r="U11" s="23">
        <f>'AEO FE data'!AI11</f>
        <v>130.305756</v>
      </c>
      <c r="V11" s="23">
        <f t="shared" si="7"/>
        <v>119.03530027786074</v>
      </c>
      <c r="W11" s="23">
        <f t="shared" si="1"/>
        <v>161.64451687458629</v>
      </c>
      <c r="X11" s="23">
        <f>'AEO FE data'!AN11</f>
        <v>146.65887499999999</v>
      </c>
      <c r="Y11" s="23">
        <f>'AEO FE data'!AO11</f>
        <v>133.97399899999999</v>
      </c>
      <c r="Z11" s="22">
        <v>66.205703999999997</v>
      </c>
      <c r="AA11" s="22">
        <v>70.056861999999995</v>
      </c>
      <c r="AB11" s="22">
        <f t="shared" si="5"/>
        <v>72.29314074850339</v>
      </c>
      <c r="AC11" s="22">
        <v>64.947601000000006</v>
      </c>
      <c r="AD11" s="22">
        <v>63.9375</v>
      </c>
      <c r="AE11" s="22">
        <v>59.223087</v>
      </c>
      <c r="AF11" s="22">
        <f>'AEO FE data'!BB11</f>
        <v>60.681747000000001</v>
      </c>
      <c r="AG11" s="22">
        <f>'AEO FE data'!BC11</f>
        <v>55.056441999999997</v>
      </c>
      <c r="AH11" s="22">
        <f>'AEO FE data'!BD11</f>
        <v>50.294476000000003</v>
      </c>
    </row>
    <row r="12" spans="1:34" x14ac:dyDescent="0.3">
      <c r="A12" s="8">
        <v>2023</v>
      </c>
      <c r="B12" s="22">
        <f>'AEO FE data'!D12</f>
        <v>49.600158999999998</v>
      </c>
      <c r="C12" s="22">
        <f>'AEO FE data'!E12</f>
        <v>48.404288999999999</v>
      </c>
      <c r="D12" s="22">
        <f>'AEO FE data'!F12</f>
        <v>45.349845999999999</v>
      </c>
      <c r="E12" s="23">
        <f>'AEO FE data'!I12</f>
        <v>53.53933</v>
      </c>
      <c r="F12" s="23">
        <f>'AEO FE data'!J12</f>
        <v>52.027633999999999</v>
      </c>
      <c r="G12" s="23">
        <f>'AEO FE data'!K12</f>
        <v>46.879154</v>
      </c>
      <c r="H12" s="23">
        <f>'AEO FE data'!N12</f>
        <v>76.066254000000001</v>
      </c>
      <c r="I12" s="23">
        <f>'AEO FE data'!O12</f>
        <v>74.589377999999996</v>
      </c>
      <c r="J12" s="23">
        <f>'AEO FE data'!P12</f>
        <v>70.121459999999999</v>
      </c>
      <c r="K12" s="23">
        <f>'AEO FE data'!S12</f>
        <v>90.073761000000005</v>
      </c>
      <c r="L12" s="23">
        <f>'AEO FE data'!T12</f>
        <v>83.750923</v>
      </c>
      <c r="M12" s="23">
        <f>'AEO FE data'!U12</f>
        <v>77.704268999999996</v>
      </c>
      <c r="N12" s="23">
        <f>'AEO FE data'!X12</f>
        <v>50.113506000000001</v>
      </c>
      <c r="O12" s="23">
        <f>'AEO FE data'!Y12</f>
        <v>48.897601999999999</v>
      </c>
      <c r="P12" s="23">
        <f>'AEO FE data'!Z12</f>
        <v>45.784843000000002</v>
      </c>
      <c r="Q12" s="23">
        <f>'AEO FE data'!AC12</f>
        <v>53.640827000000002</v>
      </c>
      <c r="R12" s="23">
        <f t="shared" si="6"/>
        <v>52.347535666307103</v>
      </c>
      <c r="S12" s="23">
        <f>'AEO FE data'!AE12</f>
        <v>48.802760999999997</v>
      </c>
      <c r="T12" s="23">
        <f>'AEO FE data'!AH12</f>
        <v>143.67880199999999</v>
      </c>
      <c r="U12" s="23">
        <f>'AEO FE data'!AI12</f>
        <v>130.32112100000001</v>
      </c>
      <c r="V12" s="23">
        <f t="shared" si="7"/>
        <v>120.23015813241533</v>
      </c>
      <c r="W12" s="23">
        <f t="shared" si="1"/>
        <v>161.66360443231667</v>
      </c>
      <c r="X12" s="23">
        <f>'AEO FE data'!AN12</f>
        <v>146.67619300000001</v>
      </c>
      <c r="Y12" s="23">
        <f>'AEO FE data'!AO12</f>
        <v>135.31883199999999</v>
      </c>
      <c r="Z12" s="22">
        <v>67.483559</v>
      </c>
      <c r="AA12" s="22">
        <v>71.016350000000003</v>
      </c>
      <c r="AB12" s="22">
        <f t="shared" si="5"/>
        <v>73.283256478073199</v>
      </c>
      <c r="AC12" s="22">
        <v>67.390761999999995</v>
      </c>
      <c r="AD12" s="22">
        <v>65.917182999999994</v>
      </c>
      <c r="AE12" s="22">
        <v>61.797080999999999</v>
      </c>
      <c r="AF12" s="22">
        <f>'AEO FE data'!BB12</f>
        <v>60.706778999999997</v>
      </c>
      <c r="AG12" s="22">
        <f>'AEO FE data'!BC12</f>
        <v>55.062939</v>
      </c>
      <c r="AH12" s="22">
        <f>'AEO FE data'!BD12</f>
        <v>50.799334999999999</v>
      </c>
    </row>
    <row r="13" spans="1:34" x14ac:dyDescent="0.3">
      <c r="A13" s="8">
        <v>2024</v>
      </c>
      <c r="B13" s="22">
        <f>'AEO FE data'!D13</f>
        <v>51.140796999999999</v>
      </c>
      <c r="C13" s="22">
        <f>'AEO FE data'!E13</f>
        <v>49.568001000000002</v>
      </c>
      <c r="D13" s="22">
        <f>'AEO FE data'!F13</f>
        <v>46.214001000000003</v>
      </c>
      <c r="E13" s="23">
        <f>'AEO FE data'!I13</f>
        <v>54.506869999999999</v>
      </c>
      <c r="F13" s="23">
        <f>'AEO FE data'!J13</f>
        <v>52.864212000000002</v>
      </c>
      <c r="G13" s="23">
        <f>'AEO FE data'!K13</f>
        <v>47.620238999999998</v>
      </c>
      <c r="H13" s="23">
        <f>'AEO FE data'!N13</f>
        <v>77.841324</v>
      </c>
      <c r="I13" s="23">
        <f>'AEO FE data'!O13</f>
        <v>75.934844999999996</v>
      </c>
      <c r="J13" s="23">
        <f>'AEO FE data'!P13</f>
        <v>71.154205000000005</v>
      </c>
      <c r="K13" s="23">
        <f>'AEO FE data'!S13</f>
        <v>90.969429000000005</v>
      </c>
      <c r="L13" s="23">
        <f>'AEO FE data'!T13</f>
        <v>84.447151000000005</v>
      </c>
      <c r="M13" s="23">
        <f>'AEO FE data'!U13</f>
        <v>78.340652000000006</v>
      </c>
      <c r="N13" s="23">
        <f>'AEO FE data'!X13</f>
        <v>51.664023999999998</v>
      </c>
      <c r="O13" s="23">
        <f>'AEO FE data'!Y13</f>
        <v>50.067528000000003</v>
      </c>
      <c r="P13" s="23">
        <f>'AEO FE data'!Z13</f>
        <v>46.645583999999999</v>
      </c>
      <c r="Q13" s="23">
        <f>'AEO FE data'!AC13</f>
        <v>55.241061999999999</v>
      </c>
      <c r="R13" s="23">
        <f t="shared" si="6"/>
        <v>53.542165493765417</v>
      </c>
      <c r="S13" s="23">
        <f>'AEO FE data'!AE13</f>
        <v>49.699767999999999</v>
      </c>
      <c r="T13" s="23">
        <f>'AEO FE data'!AH13</f>
        <v>143.573654</v>
      </c>
      <c r="U13" s="23">
        <f>'AEO FE data'!AI13</f>
        <v>130.29525799999999</v>
      </c>
      <c r="V13" s="23">
        <f t="shared" si="7"/>
        <v>120.51037766528793</v>
      </c>
      <c r="W13" s="23">
        <f>(W14/X14)*X13</f>
        <v>161.63148249083994</v>
      </c>
      <c r="X13" s="23">
        <f>'AEO FE data'!AN13</f>
        <v>146.64704900000001</v>
      </c>
      <c r="Y13" s="23">
        <f>'AEO FE data'!AO13</f>
        <v>135.634186</v>
      </c>
      <c r="Z13" s="22">
        <v>68.390213000000003</v>
      </c>
      <c r="AA13" s="22">
        <v>71.868660000000006</v>
      </c>
      <c r="AB13" s="22">
        <f>(AB14/AA14)*AA13</f>
        <v>74.162772988409571</v>
      </c>
      <c r="AC13" s="22">
        <v>68.921394000000006</v>
      </c>
      <c r="AD13" s="22">
        <v>67.038910000000001</v>
      </c>
      <c r="AE13" s="22">
        <v>62.889682999999998</v>
      </c>
      <c r="AF13" s="22">
        <f>'AEO FE data'!BB13</f>
        <v>60.662357</v>
      </c>
      <c r="AG13" s="22">
        <f>'AEO FE data'!BC13</f>
        <v>55.052002000000002</v>
      </c>
      <c r="AH13" s="22">
        <f>'AEO FE data'!BD13</f>
        <v>50.917717000000003</v>
      </c>
    </row>
    <row r="14" spans="1:34" x14ac:dyDescent="0.3">
      <c r="A14" s="8">
        <v>2025</v>
      </c>
      <c r="B14" s="22">
        <f>'AEO FE data'!D14</f>
        <v>53.149524999999997</v>
      </c>
      <c r="C14" s="22">
        <f>'AEO FE data'!E14</f>
        <v>51.652931000000002</v>
      </c>
      <c r="D14" s="22">
        <f>'AEO FE data'!F14</f>
        <v>49.365650000000002</v>
      </c>
      <c r="E14" s="23">
        <f>'AEO FE data'!I14</f>
        <v>55.918053</v>
      </c>
      <c r="F14" s="23">
        <f>'AEO FE data'!J14</f>
        <v>54.252743000000002</v>
      </c>
      <c r="G14" s="23">
        <f>'AEO FE data'!K14</f>
        <v>49.639488</v>
      </c>
      <c r="H14" s="23">
        <f>'AEO FE data'!N14</f>
        <v>83.016930000000002</v>
      </c>
      <c r="I14" s="23">
        <f>'AEO FE data'!O14</f>
        <v>79.244491999999994</v>
      </c>
      <c r="J14" s="23">
        <f>'AEO FE data'!P14</f>
        <v>75.312813000000006</v>
      </c>
      <c r="K14" s="23">
        <f>'AEO FE data'!S14</f>
        <v>92.231528999999995</v>
      </c>
      <c r="L14" s="23">
        <f>'AEO FE data'!T14</f>
        <v>85.754943999999995</v>
      </c>
      <c r="M14" s="23">
        <f>'AEO FE data'!U14</f>
        <v>80.842986999999994</v>
      </c>
      <c r="N14" s="23">
        <f>'AEO FE data'!X14</f>
        <v>53.688881000000002</v>
      </c>
      <c r="O14" s="23">
        <f>'AEO FE data'!Y14</f>
        <v>52.172004999999999</v>
      </c>
      <c r="P14" s="23">
        <f>'AEO FE data'!Z14</f>
        <v>49.810943999999999</v>
      </c>
      <c r="Q14" s="23">
        <f>'AEO FE data'!AC14</f>
        <v>57.367241</v>
      </c>
      <c r="R14" s="23">
        <f t="shared" si="6"/>
        <v>55.75188378510196</v>
      </c>
      <c r="S14" s="23">
        <f>'AEO FE data'!AE14</f>
        <v>52.953369000000002</v>
      </c>
      <c r="T14" s="23">
        <f>'AEO FE data'!AH14</f>
        <v>143.61428799999999</v>
      </c>
      <c r="U14" s="23">
        <f>'AEO FE data'!AI14</f>
        <v>130.300186</v>
      </c>
      <c r="V14" s="23">
        <f t="shared" si="7"/>
        <v>121.88728457758921</v>
      </c>
      <c r="W14" s="23">
        <f>'AEO FE data'!AM14</f>
        <v>161.63760400000001</v>
      </c>
      <c r="X14" s="23">
        <f>'AEO FE data'!AN14</f>
        <v>146.652603</v>
      </c>
      <c r="Y14" s="23">
        <f>'AEO FE data'!AO14</f>
        <v>137.183899</v>
      </c>
      <c r="Z14" s="22">
        <v>69.600341999999998</v>
      </c>
      <c r="AA14" s="22">
        <v>73.103149000000002</v>
      </c>
      <c r="AB14" s="22">
        <v>75.436667999999997</v>
      </c>
      <c r="AC14" s="22">
        <v>70.801720000000003</v>
      </c>
      <c r="AD14" s="22">
        <v>69.004776000000007</v>
      </c>
      <c r="AE14" s="22">
        <v>65.845245000000006</v>
      </c>
      <c r="AF14" s="22">
        <f>'AEO FE data'!BB14</f>
        <v>60.679519999999997</v>
      </c>
      <c r="AG14" s="22">
        <f>'AEO FE data'!BC14</f>
        <v>55.054088999999998</v>
      </c>
      <c r="AH14" s="22">
        <f>'AEO FE data'!BD14</f>
        <v>51.499485</v>
      </c>
    </row>
    <row r="15" spans="1:34" x14ac:dyDescent="0.3">
      <c r="A15" s="8">
        <v>2026</v>
      </c>
      <c r="B15" s="22">
        <f>'AEO FE data'!D15</f>
        <v>53.357757999999997</v>
      </c>
      <c r="C15" s="22">
        <f>'AEO FE data'!E15</f>
        <v>51.817520000000002</v>
      </c>
      <c r="D15" s="22">
        <f>'AEO FE data'!F15</f>
        <v>49.655895000000001</v>
      </c>
      <c r="E15" s="23">
        <f>'AEO FE data'!I15</f>
        <v>56.133929999999999</v>
      </c>
      <c r="F15" s="23">
        <f>'AEO FE data'!J15</f>
        <v>54.467255000000002</v>
      </c>
      <c r="G15" s="23">
        <f>'AEO FE data'!K15</f>
        <v>49.747208000000001</v>
      </c>
      <c r="H15" s="23">
        <f>'AEO FE data'!N15</f>
        <v>83.251052999999999</v>
      </c>
      <c r="I15" s="23">
        <f>'AEO FE data'!O15</f>
        <v>79.423896999999997</v>
      </c>
      <c r="J15" s="23">
        <f>'AEO FE data'!P15</f>
        <v>75.637375000000006</v>
      </c>
      <c r="K15" s="23">
        <f>'AEO FE data'!S15</f>
        <v>92.359618999999995</v>
      </c>
      <c r="L15" s="23">
        <f>'AEO FE data'!T15</f>
        <v>85.851119999999995</v>
      </c>
      <c r="M15" s="23">
        <f>'AEO FE data'!U15</f>
        <v>80.978583999999998</v>
      </c>
      <c r="N15" s="23">
        <f>'AEO FE data'!X15</f>
        <v>53.902316999999996</v>
      </c>
      <c r="O15" s="23">
        <f>'AEO FE data'!Y15</f>
        <v>52.344360000000002</v>
      </c>
      <c r="P15" s="23">
        <f>'AEO FE data'!Z15</f>
        <v>50.101154000000001</v>
      </c>
      <c r="Q15" s="23">
        <f>'AEO FE data'!AC15</f>
        <v>57.588264000000002</v>
      </c>
      <c r="R15" s="23">
        <f t="shared" si="6"/>
        <v>55.925907186454133</v>
      </c>
      <c r="S15" s="23">
        <f>'AEO FE data'!AE15</f>
        <v>53.223557</v>
      </c>
      <c r="T15" s="23">
        <f>'AEO FE data'!AH15</f>
        <v>143.687592</v>
      </c>
      <c r="U15" s="23">
        <f>'AEO FE data'!AI15</f>
        <v>130.35888700000001</v>
      </c>
      <c r="V15" s="23">
        <f t="shared" si="7"/>
        <v>121.78087041258274</v>
      </c>
      <c r="W15" s="23">
        <f>'AEO FE data'!AM15</f>
        <v>161.72010800000001</v>
      </c>
      <c r="X15" s="23">
        <f>'AEO FE data'!AN15</f>
        <v>146.71867399999999</v>
      </c>
      <c r="Y15" s="23">
        <f>'AEO FE data'!AO15</f>
        <v>137.064133</v>
      </c>
      <c r="Z15" s="22">
        <v>69.986701999999994</v>
      </c>
      <c r="AA15" s="22">
        <v>73.503105000000005</v>
      </c>
      <c r="AB15" s="22">
        <v>75.624954000000002</v>
      </c>
      <c r="AC15" s="22">
        <v>71.228972999999996</v>
      </c>
      <c r="AD15" s="22">
        <v>69.414680000000004</v>
      </c>
      <c r="AE15" s="22">
        <v>66.175667000000004</v>
      </c>
      <c r="AF15" s="22">
        <f>'AEO FE data'!BB15</f>
        <v>60.710503000000003</v>
      </c>
      <c r="AG15" s="22">
        <f>'AEO FE data'!BC15</f>
        <v>55.078884000000002</v>
      </c>
      <c r="AH15" s="22">
        <f>'AEO FE data'!BD15</f>
        <v>51.454529000000001</v>
      </c>
    </row>
    <row r="16" spans="1:34" x14ac:dyDescent="0.3">
      <c r="A16" s="8">
        <v>2027</v>
      </c>
      <c r="B16" s="22">
        <f>'AEO FE data'!D16</f>
        <v>53.446033</v>
      </c>
      <c r="C16" s="22">
        <f>'AEO FE data'!E16</f>
        <v>51.846499999999999</v>
      </c>
      <c r="D16" s="22">
        <f>'AEO FE data'!F16</f>
        <v>49.808506000000001</v>
      </c>
      <c r="E16" s="23">
        <f>'AEO FE data'!I16</f>
        <v>56.219841000000002</v>
      </c>
      <c r="F16" s="23">
        <f>'AEO FE data'!J16</f>
        <v>54.466534000000003</v>
      </c>
      <c r="G16" s="23">
        <f>'AEO FE data'!K16</f>
        <v>49.902534000000003</v>
      </c>
      <c r="H16" s="23">
        <f>'AEO FE data'!N16</f>
        <v>83.355384999999998</v>
      </c>
      <c r="I16" s="23">
        <f>'AEO FE data'!O16</f>
        <v>79.460471999999996</v>
      </c>
      <c r="J16" s="23">
        <f>'AEO FE data'!P16</f>
        <v>75.813598999999996</v>
      </c>
      <c r="K16" s="23">
        <f>'AEO FE data'!S16</f>
        <v>92.424987999999999</v>
      </c>
      <c r="L16" s="23">
        <f>'AEO FE data'!T16</f>
        <v>85.881034999999997</v>
      </c>
      <c r="M16" s="23">
        <f>'AEO FE data'!U16</f>
        <v>81.074950999999999</v>
      </c>
      <c r="N16" s="23">
        <f>'AEO FE data'!X16</f>
        <v>53.993938</v>
      </c>
      <c r="O16" s="23">
        <f>'AEO FE data'!Y16</f>
        <v>52.374706000000003</v>
      </c>
      <c r="P16" s="23">
        <f>'AEO FE data'!Z16</f>
        <v>50.253749999999997</v>
      </c>
      <c r="Q16" s="23">
        <f>'AEO FE data'!AC16</f>
        <v>57.674202000000001</v>
      </c>
      <c r="R16" s="23">
        <f t="shared" si="6"/>
        <v>55.948128348328488</v>
      </c>
      <c r="S16" s="23">
        <f>'AEO FE data'!AE16</f>
        <v>53.381691000000004</v>
      </c>
      <c r="T16" s="23">
        <f>'AEO FE data'!AH16</f>
        <v>143.715225</v>
      </c>
      <c r="U16" s="23">
        <f>'AEO FE data'!AI16</f>
        <v>130.38909899999999</v>
      </c>
      <c r="V16" s="23">
        <f t="shared" si="7"/>
        <v>121.7872214719028</v>
      </c>
      <c r="W16" s="23">
        <f>'AEO FE data'!AM16</f>
        <v>161.75119000000001</v>
      </c>
      <c r="X16" s="23">
        <f>'AEO FE data'!AN16</f>
        <v>146.75268600000001</v>
      </c>
      <c r="Y16" s="23">
        <f>'AEO FE data'!AO16</f>
        <v>137.07128900000001</v>
      </c>
      <c r="Z16" s="22">
        <v>70.029387999999997</v>
      </c>
      <c r="AA16" s="22">
        <v>73.543045000000006</v>
      </c>
      <c r="AB16" s="22">
        <v>75.812393</v>
      </c>
      <c r="AC16" s="22">
        <v>71.324828999999994</v>
      </c>
      <c r="AD16" s="22">
        <v>69.431708999999998</v>
      </c>
      <c r="AE16" s="22">
        <v>66.319214000000002</v>
      </c>
      <c r="AF16" s="22">
        <f>'AEO FE data'!BB16</f>
        <v>60.722168000000003</v>
      </c>
      <c r="AG16" s="22">
        <f>'AEO FE data'!BC16</f>
        <v>55.091659999999997</v>
      </c>
      <c r="AH16" s="22">
        <f>'AEO FE data'!BD16</f>
        <v>51.457217999999997</v>
      </c>
    </row>
    <row r="17" spans="1:34" x14ac:dyDescent="0.3">
      <c r="A17" s="8">
        <v>2028</v>
      </c>
      <c r="B17" s="22">
        <f>'AEO FE data'!D17</f>
        <v>53.492480999999998</v>
      </c>
      <c r="C17" s="22">
        <f>'AEO FE data'!E17</f>
        <v>51.831305999999998</v>
      </c>
      <c r="D17" s="22">
        <f>'AEO FE data'!F17</f>
        <v>49.803009000000003</v>
      </c>
      <c r="E17" s="23">
        <f>'AEO FE data'!I17</f>
        <v>56.207397</v>
      </c>
      <c r="F17" s="23">
        <f>'AEO FE data'!J17</f>
        <v>54.448849000000003</v>
      </c>
      <c r="G17" s="23">
        <f>'AEO FE data'!K17</f>
        <v>49.891899000000002</v>
      </c>
      <c r="H17" s="23">
        <f>'AEO FE data'!N17</f>
        <v>83.406509</v>
      </c>
      <c r="I17" s="23">
        <f>'AEO FE data'!O17</f>
        <v>79.446831000000003</v>
      </c>
      <c r="J17" s="23">
        <f>'AEO FE data'!P17</f>
        <v>75.809119999999993</v>
      </c>
      <c r="K17" s="23">
        <f>'AEO FE data'!S17</f>
        <v>92.44265</v>
      </c>
      <c r="L17" s="23">
        <f>'AEO FE data'!T17</f>
        <v>85.877707999999998</v>
      </c>
      <c r="M17" s="23">
        <f>'AEO FE data'!U17</f>
        <v>81.071251000000004</v>
      </c>
      <c r="N17" s="23">
        <f>'AEO FE data'!X17</f>
        <v>54.043762000000001</v>
      </c>
      <c r="O17" s="23">
        <f>'AEO FE data'!Y17</f>
        <v>52.361190999999998</v>
      </c>
      <c r="P17" s="23">
        <f>'AEO FE data'!Z17</f>
        <v>50.247345000000003</v>
      </c>
      <c r="Q17" s="23">
        <f>'AEO FE data'!AC17</f>
        <v>57.721062000000003</v>
      </c>
      <c r="R17" s="23">
        <f t="shared" si="6"/>
        <v>55.928571104544062</v>
      </c>
      <c r="S17" s="23">
        <f>'AEO FE data'!AE17</f>
        <v>53.386879</v>
      </c>
      <c r="T17" s="23">
        <f>'AEO FE data'!AH17</f>
        <v>143.67692600000001</v>
      </c>
      <c r="U17" s="23">
        <f>'AEO FE data'!AI17</f>
        <v>130.38935900000001</v>
      </c>
      <c r="V17" s="23">
        <f t="shared" si="7"/>
        <v>121.77561984413506</v>
      </c>
      <c r="W17" s="23">
        <f>'AEO FE data'!AM17</f>
        <v>161.708099</v>
      </c>
      <c r="X17" s="23">
        <f>'AEO FE data'!AN17</f>
        <v>146.75297499999999</v>
      </c>
      <c r="Y17" s="23">
        <f>'AEO FE data'!AO17</f>
        <v>137.05822800000001</v>
      </c>
      <c r="Z17" s="22">
        <v>70.000656000000006</v>
      </c>
      <c r="AA17" s="22">
        <v>73.510436999999996</v>
      </c>
      <c r="AB17" s="22">
        <v>75.793914999999998</v>
      </c>
      <c r="AC17" s="22">
        <v>71.371521000000001</v>
      </c>
      <c r="AD17" s="22">
        <v>69.409156999999993</v>
      </c>
      <c r="AE17" s="22">
        <v>66.298676</v>
      </c>
      <c r="AF17" s="22">
        <f>'AEO FE data'!BB17</f>
        <v>60.70599</v>
      </c>
      <c r="AG17" s="22">
        <f>'AEO FE data'!BC17</f>
        <v>55.091766</v>
      </c>
      <c r="AH17" s="22">
        <f>'AEO FE data'!BD17</f>
        <v>51.452311999999999</v>
      </c>
    </row>
    <row r="18" spans="1:34" x14ac:dyDescent="0.3">
      <c r="A18" s="8">
        <v>2029</v>
      </c>
      <c r="B18" s="22">
        <f>'AEO FE data'!D18</f>
        <v>53.482899000000003</v>
      </c>
      <c r="C18" s="22">
        <f>'AEO FE data'!E18</f>
        <v>51.818832</v>
      </c>
      <c r="D18" s="22">
        <f>'AEO FE data'!F18</f>
        <v>49.793739000000002</v>
      </c>
      <c r="E18" s="23">
        <f>'AEO FE data'!I18</f>
        <v>56.195819999999998</v>
      </c>
      <c r="F18" s="23">
        <f>'AEO FE data'!J18</f>
        <v>54.434238000000001</v>
      </c>
      <c r="G18" s="23">
        <f>'AEO FE data'!K18</f>
        <v>49.883904000000001</v>
      </c>
      <c r="H18" s="23">
        <f>'AEO FE data'!N18</f>
        <v>83.402252000000004</v>
      </c>
      <c r="I18" s="23">
        <f>'AEO FE data'!O18</f>
        <v>79.439171000000002</v>
      </c>
      <c r="J18" s="23">
        <f>'AEO FE data'!P18</f>
        <v>75.803825000000003</v>
      </c>
      <c r="K18" s="23">
        <f>'AEO FE data'!S18</f>
        <v>92.445091000000005</v>
      </c>
      <c r="L18" s="23">
        <f>'AEO FE data'!T18</f>
        <v>85.879149999999996</v>
      </c>
      <c r="M18" s="23">
        <f>'AEO FE data'!U18</f>
        <v>81.072472000000005</v>
      </c>
      <c r="N18" s="23">
        <f>'AEO FE data'!X18</f>
        <v>54.036605999999999</v>
      </c>
      <c r="O18" s="23">
        <f>'AEO FE data'!Y18</f>
        <v>52.350056000000002</v>
      </c>
      <c r="P18" s="23">
        <f>'AEO FE data'!Z18</f>
        <v>50.237408000000002</v>
      </c>
      <c r="Q18" s="23">
        <f>'AEO FE data'!AC18</f>
        <v>57.707504</v>
      </c>
      <c r="R18" s="23">
        <f t="shared" si="6"/>
        <v>55.911992633670209</v>
      </c>
      <c r="S18" s="23">
        <f>'AEO FE data'!AE18</f>
        <v>53.377056000000003</v>
      </c>
      <c r="T18" s="23">
        <f>'AEO FE data'!AH18</f>
        <v>143.67765800000001</v>
      </c>
      <c r="U18" s="23">
        <f>'AEO FE data'!AI18</f>
        <v>130.38949600000001</v>
      </c>
      <c r="V18" s="23">
        <f t="shared" si="7"/>
        <v>121.77636628202046</v>
      </c>
      <c r="W18" s="23">
        <f>'AEO FE data'!AM18</f>
        <v>161.70893899999999</v>
      </c>
      <c r="X18" s="23">
        <f>'AEO FE data'!AN18</f>
        <v>146.753128</v>
      </c>
      <c r="Y18" s="23">
        <f>'AEO FE data'!AO18</f>
        <v>137.059067</v>
      </c>
      <c r="Z18" s="22">
        <v>69.975234999999998</v>
      </c>
      <c r="AA18" s="22">
        <v>73.483001999999999</v>
      </c>
      <c r="AB18" s="22">
        <v>75.781234999999995</v>
      </c>
      <c r="AC18" s="22">
        <v>71.357201000000003</v>
      </c>
      <c r="AD18" s="22">
        <v>69.388969000000003</v>
      </c>
      <c r="AE18" s="22">
        <v>66.282950999999997</v>
      </c>
      <c r="AF18" s="22">
        <f>'AEO FE data'!BB18</f>
        <v>60.706305999999998</v>
      </c>
      <c r="AG18" s="22">
        <f>'AEO FE data'!BC18</f>
        <v>55.091824000000003</v>
      </c>
      <c r="AH18" s="22">
        <f>'AEO FE data'!BD18</f>
        <v>51.452624999999998</v>
      </c>
    </row>
    <row r="19" spans="1:34" x14ac:dyDescent="0.3">
      <c r="A19" s="8">
        <v>2030</v>
      </c>
      <c r="B19" s="22">
        <f>'AEO FE data'!D19</f>
        <v>53.471111000000001</v>
      </c>
      <c r="C19" s="22">
        <f>'AEO FE data'!E19</f>
        <v>51.806187000000001</v>
      </c>
      <c r="D19" s="22">
        <f>'AEO FE data'!F19</f>
        <v>49.784835999999999</v>
      </c>
      <c r="E19" s="23">
        <f>'AEO FE data'!I19</f>
        <v>56.181975999999999</v>
      </c>
      <c r="F19" s="23">
        <f>'AEO FE data'!J19</f>
        <v>54.419476000000003</v>
      </c>
      <c r="G19" s="23">
        <f>'AEO FE data'!K19</f>
        <v>49.876213</v>
      </c>
      <c r="H19" s="23">
        <f>'AEO FE data'!N19</f>
        <v>83.390738999999996</v>
      </c>
      <c r="I19" s="23">
        <f>'AEO FE data'!O19</f>
        <v>79.426315000000002</v>
      </c>
      <c r="J19" s="23">
        <f>'AEO FE data'!P19</f>
        <v>75.795044000000004</v>
      </c>
      <c r="K19" s="23">
        <f>'AEO FE data'!S19</f>
        <v>92.441474999999997</v>
      </c>
      <c r="L19" s="23">
        <f>'AEO FE data'!T19</f>
        <v>85.874893</v>
      </c>
      <c r="M19" s="23">
        <f>'AEO FE data'!U19</f>
        <v>81.069794000000002</v>
      </c>
      <c r="N19" s="23">
        <f>'AEO FE data'!X19</f>
        <v>54.027327999999997</v>
      </c>
      <c r="O19" s="23">
        <f>'AEO FE data'!Y19</f>
        <v>52.338813999999999</v>
      </c>
      <c r="P19" s="23">
        <f>'AEO FE data'!Z19</f>
        <v>50.227843999999997</v>
      </c>
      <c r="Q19" s="23">
        <f>'AEO FE data'!AC19</f>
        <v>57.691448000000001</v>
      </c>
      <c r="R19" s="23">
        <f t="shared" si="6"/>
        <v>55.895115839070115</v>
      </c>
      <c r="S19" s="23">
        <f>'AEO FE data'!AE19</f>
        <v>53.367840000000001</v>
      </c>
      <c r="T19" s="23">
        <f>'AEO FE data'!AH19</f>
        <v>143.678223</v>
      </c>
      <c r="U19" s="23">
        <f>'AEO FE data'!AI19</f>
        <v>130.38954200000001</v>
      </c>
      <c r="V19" s="23">
        <f t="shared" si="7"/>
        <v>121.77692815093604</v>
      </c>
      <c r="W19" s="23">
        <f>'AEO FE data'!AM19</f>
        <v>161.70957899999999</v>
      </c>
      <c r="X19" s="23">
        <f>'AEO FE data'!AN19</f>
        <v>146.75318899999999</v>
      </c>
      <c r="Y19" s="23">
        <f>'AEO FE data'!AO19</f>
        <v>137.059708</v>
      </c>
      <c r="Z19" s="22">
        <v>69.948302999999996</v>
      </c>
      <c r="AA19" s="22">
        <v>73.455062999999996</v>
      </c>
      <c r="AB19" s="22">
        <v>75.768929</v>
      </c>
      <c r="AC19" s="22">
        <v>71.339744999999994</v>
      </c>
      <c r="AD19" s="22">
        <v>69.368454</v>
      </c>
      <c r="AE19" s="22">
        <v>66.269408999999996</v>
      </c>
      <c r="AF19" s="22">
        <f>'AEO FE data'!BB19</f>
        <v>60.706547</v>
      </c>
      <c r="AG19" s="22">
        <f>'AEO FE data'!BC19</f>
        <v>55.091845999999997</v>
      </c>
      <c r="AH19" s="22">
        <f>'AEO FE data'!BD19</f>
        <v>51.452877000000001</v>
      </c>
    </row>
    <row r="20" spans="1:34" x14ac:dyDescent="0.3">
      <c r="A20" s="8">
        <v>2031</v>
      </c>
      <c r="B20" s="22">
        <f>'AEO FE data'!D20</f>
        <v>53.460808</v>
      </c>
      <c r="C20" s="22">
        <f>'AEO FE data'!E20</f>
        <v>51.798088</v>
      </c>
      <c r="D20" s="22">
        <f>'AEO FE data'!F20</f>
        <v>49.819004</v>
      </c>
      <c r="E20" s="23">
        <f>'AEO FE data'!I20</f>
        <v>56.168373000000003</v>
      </c>
      <c r="F20" s="23">
        <f>'AEO FE data'!J20</f>
        <v>54.409968999999997</v>
      </c>
      <c r="G20" s="23">
        <f>'AEO FE data'!K20</f>
        <v>49.913547999999999</v>
      </c>
      <c r="H20" s="23">
        <f>'AEO FE data'!N20</f>
        <v>83.380295000000004</v>
      </c>
      <c r="I20" s="23">
        <f>'AEO FE data'!O20</f>
        <v>79.421454999999995</v>
      </c>
      <c r="J20" s="23">
        <f>'AEO FE data'!P20</f>
        <v>75.837761</v>
      </c>
      <c r="K20" s="23">
        <f>'AEO FE data'!S20</f>
        <v>92.436440000000005</v>
      </c>
      <c r="L20" s="23">
        <f>'AEO FE data'!T20</f>
        <v>85.875916000000004</v>
      </c>
      <c r="M20" s="23">
        <f>'AEO FE data'!U20</f>
        <v>81.095612000000003</v>
      </c>
      <c r="N20" s="23">
        <f>'AEO FE data'!X20</f>
        <v>54.021647999999999</v>
      </c>
      <c r="O20" s="23">
        <f>'AEO FE data'!Y20</f>
        <v>52.331843999999997</v>
      </c>
      <c r="P20" s="23">
        <f>'AEO FE data'!Z20</f>
        <v>50.256568999999999</v>
      </c>
      <c r="Q20" s="23">
        <f>'AEO FE data'!AC20</f>
        <v>57.675800000000002</v>
      </c>
      <c r="R20" s="23">
        <f t="shared" si="6"/>
        <v>55.881986741958706</v>
      </c>
      <c r="S20" s="23">
        <f>'AEO FE data'!AE20</f>
        <v>53.362842999999998</v>
      </c>
      <c r="T20" s="23">
        <f>'AEO FE data'!AH20</f>
        <v>143.67854299999999</v>
      </c>
      <c r="U20" s="23">
        <f>'AEO FE data'!AI20</f>
        <v>130.38954200000001</v>
      </c>
      <c r="V20" s="23">
        <f t="shared" si="7"/>
        <v>121.77736173671995</v>
      </c>
      <c r="W20" s="23">
        <f>'AEO FE data'!AM20</f>
        <v>161.709946</v>
      </c>
      <c r="X20" s="23">
        <f>'AEO FE data'!AN20</f>
        <v>146.75318899999999</v>
      </c>
      <c r="Y20" s="23">
        <f>'AEO FE data'!AO20</f>
        <v>137.06019599999999</v>
      </c>
      <c r="Z20" s="22">
        <v>69.922638000000006</v>
      </c>
      <c r="AA20" s="22">
        <v>73.432220000000001</v>
      </c>
      <c r="AB20" s="22">
        <v>75.759818999999993</v>
      </c>
      <c r="AC20" s="22">
        <v>71.320778000000004</v>
      </c>
      <c r="AD20" s="22">
        <v>69.351212000000004</v>
      </c>
      <c r="AE20" s="22">
        <v>66.260170000000002</v>
      </c>
      <c r="AF20" s="22">
        <f>'AEO FE data'!BB20</f>
        <v>60.706684000000003</v>
      </c>
      <c r="AG20" s="22">
        <f>'AEO FE data'!BC20</f>
        <v>55.091845999999997</v>
      </c>
      <c r="AH20" s="22">
        <f>'AEO FE data'!BD20</f>
        <v>51.453055999999997</v>
      </c>
    </row>
    <row r="21" spans="1:34" x14ac:dyDescent="0.3">
      <c r="A21" s="8">
        <v>2032</v>
      </c>
      <c r="B21" s="22">
        <f>'AEO FE data'!D21</f>
        <v>53.442272000000003</v>
      </c>
      <c r="C21" s="22">
        <f>'AEO FE data'!E21</f>
        <v>51.787815000000002</v>
      </c>
      <c r="D21" s="22">
        <f>'AEO FE data'!F21</f>
        <v>49.881991999999997</v>
      </c>
      <c r="E21" s="23">
        <f>'AEO FE data'!I21</f>
        <v>56.175700999999997</v>
      </c>
      <c r="F21" s="23">
        <f>'AEO FE data'!J21</f>
        <v>54.397880999999998</v>
      </c>
      <c r="G21" s="23">
        <f>'AEO FE data'!K21</f>
        <v>49.979660000000003</v>
      </c>
      <c r="H21" s="23">
        <f>'AEO FE data'!N21</f>
        <v>83.361030999999997</v>
      </c>
      <c r="I21" s="23">
        <f>'AEO FE data'!O21</f>
        <v>79.411323999999993</v>
      </c>
      <c r="J21" s="23">
        <f>'AEO FE data'!P21</f>
        <v>75.911750999999995</v>
      </c>
      <c r="K21" s="23">
        <f>'AEO FE data'!S21</f>
        <v>92.428321999999994</v>
      </c>
      <c r="L21" s="23">
        <f>'AEO FE data'!T21</f>
        <v>85.872566000000006</v>
      </c>
      <c r="M21" s="23">
        <f>'AEO FE data'!U21</f>
        <v>81.136795000000006</v>
      </c>
      <c r="N21" s="23">
        <f>'AEO FE data'!X21</f>
        <v>54.005699</v>
      </c>
      <c r="O21" s="23">
        <f>'AEO FE data'!Y21</f>
        <v>52.322662000000001</v>
      </c>
      <c r="P21" s="23">
        <f>'AEO FE data'!Z21</f>
        <v>50.319262999999999</v>
      </c>
      <c r="Q21" s="23">
        <f>'AEO FE data'!AC21</f>
        <v>57.677452000000002</v>
      </c>
      <c r="R21" s="23">
        <f t="shared" si="6"/>
        <v>55.891882999423757</v>
      </c>
      <c r="S21" s="23">
        <f>'AEO FE data'!AE21</f>
        <v>53.425986999999999</v>
      </c>
      <c r="T21" s="23">
        <f>'AEO FE data'!AH21</f>
        <v>143.67898600000001</v>
      </c>
      <c r="U21" s="23">
        <f>'AEO FE data'!AI21</f>
        <v>130.38954200000001</v>
      </c>
      <c r="V21" s="23">
        <f t="shared" si="7"/>
        <v>121.77772779684902</v>
      </c>
      <c r="W21" s="23">
        <f>'AEO FE data'!AM21</f>
        <v>161.71038799999999</v>
      </c>
      <c r="X21" s="23">
        <f>'AEO FE data'!AN21</f>
        <v>146.75318899999999</v>
      </c>
      <c r="Y21" s="23">
        <f>'AEO FE data'!AO21</f>
        <v>137.060608</v>
      </c>
      <c r="Z21" s="22">
        <v>69.898994000000002</v>
      </c>
      <c r="AA21" s="22">
        <v>73.410415999999998</v>
      </c>
      <c r="AB21" s="22">
        <v>75.749747999999997</v>
      </c>
      <c r="AC21" s="22">
        <v>71.303055000000001</v>
      </c>
      <c r="AD21" s="22">
        <v>69.334571999999994</v>
      </c>
      <c r="AE21" s="22">
        <v>66.25</v>
      </c>
      <c r="AF21" s="22">
        <f>'AEO FE data'!BB21</f>
        <v>60.706856000000002</v>
      </c>
      <c r="AG21" s="22">
        <f>'AEO FE data'!BC21</f>
        <v>55.091845999999997</v>
      </c>
      <c r="AH21" s="22">
        <f>'AEO FE data'!BD21</f>
        <v>51.453209000000001</v>
      </c>
    </row>
    <row r="22" spans="1:34" x14ac:dyDescent="0.3">
      <c r="A22" s="8">
        <v>2033</v>
      </c>
      <c r="B22" s="22">
        <f>'AEO FE data'!D22</f>
        <v>53.418365000000001</v>
      </c>
      <c r="C22" s="22">
        <f>'AEO FE data'!E22</f>
        <v>51.777397000000001</v>
      </c>
      <c r="D22" s="22">
        <f>'AEO FE data'!F22</f>
        <v>49.931457999999999</v>
      </c>
      <c r="E22" s="23">
        <f>'AEO FE data'!I22</f>
        <v>56.150269000000002</v>
      </c>
      <c r="F22" s="23">
        <f>'AEO FE data'!J22</f>
        <v>54.385609000000002</v>
      </c>
      <c r="G22" s="23">
        <f>'AEO FE data'!K22</f>
        <v>50.031742000000001</v>
      </c>
      <c r="H22" s="23">
        <f>'AEO FE data'!N22</f>
        <v>83.335014000000001</v>
      </c>
      <c r="I22" s="23">
        <f>'AEO FE data'!O22</f>
        <v>79.400329999999997</v>
      </c>
      <c r="J22" s="23">
        <f>'AEO FE data'!P22</f>
        <v>75.969666000000004</v>
      </c>
      <c r="K22" s="23">
        <f>'AEO FE data'!S22</f>
        <v>92.416060999999999</v>
      </c>
      <c r="L22" s="23">
        <f>'AEO FE data'!T22</f>
        <v>85.868072999999995</v>
      </c>
      <c r="M22" s="23">
        <f>'AEO FE data'!U22</f>
        <v>81.168953000000002</v>
      </c>
      <c r="N22" s="23">
        <f>'AEO FE data'!X22</f>
        <v>53.983944000000001</v>
      </c>
      <c r="O22" s="23">
        <f>'AEO FE data'!Y22</f>
        <v>52.313361999999998</v>
      </c>
      <c r="P22" s="23">
        <f>'AEO FE data'!Z22</f>
        <v>50.368350999999997</v>
      </c>
      <c r="Q22" s="23">
        <f>'AEO FE data'!AC22</f>
        <v>57.649399000000003</v>
      </c>
      <c r="R22" s="23">
        <f t="shared" si="6"/>
        <v>55.878457134253416</v>
      </c>
      <c r="S22" s="23">
        <f>'AEO FE data'!AE22</f>
        <v>53.476261000000001</v>
      </c>
      <c r="T22" s="23">
        <f>'AEO FE data'!AH22</f>
        <v>143.67929100000001</v>
      </c>
      <c r="U22" s="23">
        <f>'AEO FE data'!AI22</f>
        <v>130.38954200000001</v>
      </c>
      <c r="V22" s="23">
        <f t="shared" si="7"/>
        <v>121.77798546053209</v>
      </c>
      <c r="W22" s="23">
        <f>'AEO FE data'!AM22</f>
        <v>161.71075400000001</v>
      </c>
      <c r="X22" s="23">
        <f>'AEO FE data'!AN22</f>
        <v>146.75318899999999</v>
      </c>
      <c r="Y22" s="23">
        <f>'AEO FE data'!AO22</f>
        <v>137.06089800000001</v>
      </c>
      <c r="Z22" s="22">
        <v>69.876472000000007</v>
      </c>
      <c r="AA22" s="22">
        <v>73.389304999999993</v>
      </c>
      <c r="AB22" s="22">
        <v>75.739799000000005</v>
      </c>
      <c r="AC22" s="22">
        <v>71.286216999999994</v>
      </c>
      <c r="AD22" s="22">
        <v>69.318404999999998</v>
      </c>
      <c r="AE22" s="22">
        <v>66.239929000000004</v>
      </c>
      <c r="AF22" s="22">
        <f>'AEO FE data'!BB22</f>
        <v>60.706992999999997</v>
      </c>
      <c r="AG22" s="22">
        <f>'AEO FE data'!BC22</f>
        <v>55.091845999999997</v>
      </c>
      <c r="AH22" s="22">
        <f>'AEO FE data'!BD22</f>
        <v>51.453322999999997</v>
      </c>
    </row>
    <row r="23" spans="1:34" x14ac:dyDescent="0.3">
      <c r="A23" s="8">
        <v>2034</v>
      </c>
      <c r="B23" s="22">
        <f>'AEO FE data'!D23</f>
        <v>53.395893000000001</v>
      </c>
      <c r="C23" s="22">
        <f>'AEO FE data'!E23</f>
        <v>51.766196999999998</v>
      </c>
      <c r="D23" s="22">
        <f>'AEO FE data'!F23</f>
        <v>49.970711000000001</v>
      </c>
      <c r="E23" s="23">
        <f>'AEO FE data'!I23</f>
        <v>56.125495999999998</v>
      </c>
      <c r="F23" s="23">
        <f>'AEO FE data'!J23</f>
        <v>54.372413999999999</v>
      </c>
      <c r="G23" s="23">
        <f>'AEO FE data'!K23</f>
        <v>50.073298999999999</v>
      </c>
      <c r="H23" s="23">
        <f>'AEO FE data'!N23</f>
        <v>83.309509000000006</v>
      </c>
      <c r="I23" s="23">
        <f>'AEO FE data'!O23</f>
        <v>79.387337000000002</v>
      </c>
      <c r="J23" s="23">
        <f>'AEO FE data'!P23</f>
        <v>76.014893000000001</v>
      </c>
      <c r="K23" s="23">
        <f>'AEO FE data'!S23</f>
        <v>92.403305000000003</v>
      </c>
      <c r="L23" s="23">
        <f>'AEO FE data'!T23</f>
        <v>85.861687000000003</v>
      </c>
      <c r="M23" s="23">
        <f>'AEO FE data'!U23</f>
        <v>81.193657000000002</v>
      </c>
      <c r="N23" s="23">
        <f>'AEO FE data'!X23</f>
        <v>53.963813999999999</v>
      </c>
      <c r="O23" s="23">
        <f>'AEO FE data'!Y23</f>
        <v>52.303375000000003</v>
      </c>
      <c r="P23" s="23">
        <f>'AEO FE data'!Z23</f>
        <v>50.407210999999997</v>
      </c>
      <c r="Q23" s="23">
        <f>'AEO FE data'!AC23</f>
        <v>57.622115999999998</v>
      </c>
      <c r="R23" s="23">
        <f t="shared" si="6"/>
        <v>55.863431451794462</v>
      </c>
      <c r="S23" s="23">
        <f>'AEO FE data'!AE23</f>
        <v>53.516396</v>
      </c>
      <c r="T23" s="23">
        <f>'AEO FE data'!AH23</f>
        <v>143.67961099999999</v>
      </c>
      <c r="U23" s="23">
        <f>'AEO FE data'!AI23</f>
        <v>130.38954200000001</v>
      </c>
      <c r="V23" s="23">
        <f t="shared" si="7"/>
        <v>121.77818892599217</v>
      </c>
      <c r="W23" s="23">
        <f>'AEO FE data'!AM23</f>
        <v>161.711105</v>
      </c>
      <c r="X23" s="23">
        <f>'AEO FE data'!AN23</f>
        <v>146.75318899999999</v>
      </c>
      <c r="Y23" s="23">
        <f>'AEO FE data'!AO23</f>
        <v>137.061127</v>
      </c>
      <c r="Z23" s="22">
        <v>69.853545999999994</v>
      </c>
      <c r="AA23" s="22">
        <v>73.367446999999999</v>
      </c>
      <c r="AB23" s="22">
        <v>75.730339000000001</v>
      </c>
      <c r="AC23" s="22">
        <v>71.269012000000004</v>
      </c>
      <c r="AD23" s="22">
        <v>69.301627999999994</v>
      </c>
      <c r="AE23" s="22">
        <v>66.229256000000007</v>
      </c>
      <c r="AF23" s="22">
        <f>'AEO FE data'!BB23</f>
        <v>60.707123000000003</v>
      </c>
      <c r="AG23" s="22">
        <f>'AEO FE data'!BC23</f>
        <v>55.091845999999997</v>
      </c>
      <c r="AH23" s="22">
        <f>'AEO FE data'!BD23</f>
        <v>51.453400000000002</v>
      </c>
    </row>
    <row r="24" spans="1:34" x14ac:dyDescent="0.3">
      <c r="A24" s="8">
        <v>2035</v>
      </c>
      <c r="B24" s="22">
        <f>'AEO FE data'!D24</f>
        <v>53.370334999999997</v>
      </c>
      <c r="C24" s="22">
        <f>'AEO FE data'!E24</f>
        <v>51.751117999999998</v>
      </c>
      <c r="D24" s="22">
        <f>'AEO FE data'!F24</f>
        <v>50.004192000000003</v>
      </c>
      <c r="E24" s="23">
        <f>'AEO FE data'!I24</f>
        <v>56.096397000000003</v>
      </c>
      <c r="F24" s="23">
        <f>'AEO FE data'!J24</f>
        <v>54.354636999999997</v>
      </c>
      <c r="G24" s="23">
        <f>'AEO FE data'!K24</f>
        <v>50.108974000000003</v>
      </c>
      <c r="H24" s="23">
        <f>'AEO FE data'!N24</f>
        <v>83.276566000000003</v>
      </c>
      <c r="I24" s="23">
        <f>'AEO FE data'!O24</f>
        <v>79.365746000000001</v>
      </c>
      <c r="J24" s="23">
        <f>'AEO FE data'!P24</f>
        <v>76.050133000000002</v>
      </c>
      <c r="K24" s="23">
        <f>'AEO FE data'!S24</f>
        <v>92.384674000000004</v>
      </c>
      <c r="L24" s="23">
        <f>'AEO FE data'!T24</f>
        <v>85.848335000000006</v>
      </c>
      <c r="M24" s="23">
        <f>'AEO FE data'!U24</f>
        <v>81.211226999999994</v>
      </c>
      <c r="N24" s="23">
        <f>'AEO FE data'!X24</f>
        <v>53.941462999999999</v>
      </c>
      <c r="O24" s="23">
        <f>'AEO FE data'!Y24</f>
        <v>52.289932</v>
      </c>
      <c r="P24" s="23">
        <f>'AEO FE data'!Z24</f>
        <v>50.439971999999997</v>
      </c>
      <c r="Q24" s="23">
        <f>'AEO FE data'!AC24</f>
        <v>57.589993</v>
      </c>
      <c r="R24" s="23">
        <f t="shared" si="6"/>
        <v>55.842754656911445</v>
      </c>
      <c r="S24" s="23">
        <f>'AEO FE data'!AE24</f>
        <v>53.550815999999998</v>
      </c>
      <c r="T24" s="23">
        <f>'AEO FE data'!AH24</f>
        <v>143.67997700000001</v>
      </c>
      <c r="U24" s="23">
        <f>'AEO FE data'!AI24</f>
        <v>130.38954200000001</v>
      </c>
      <c r="V24" s="23">
        <f t="shared" si="7"/>
        <v>121.77835152066113</v>
      </c>
      <c r="W24" s="23">
        <f>'AEO FE data'!AM24</f>
        <v>161.71151699999999</v>
      </c>
      <c r="X24" s="23">
        <f>'AEO FE data'!AN24</f>
        <v>146.75318899999999</v>
      </c>
      <c r="Y24" s="23">
        <f>'AEO FE data'!AO24</f>
        <v>137.06130999999999</v>
      </c>
      <c r="Z24" s="22">
        <v>69.824271999999993</v>
      </c>
      <c r="AA24" s="22">
        <v>73.338943</v>
      </c>
      <c r="AB24" s="22">
        <v>75.718468000000001</v>
      </c>
      <c r="AC24" s="22">
        <v>71.246857000000006</v>
      </c>
      <c r="AD24" s="22">
        <v>69.279785000000004</v>
      </c>
      <c r="AE24" s="22">
        <v>66.241409000000004</v>
      </c>
      <c r="AF24" s="22">
        <f>'AEO FE data'!BB24</f>
        <v>60.707282999999997</v>
      </c>
      <c r="AG24" s="22">
        <f>'AEO FE data'!BC24</f>
        <v>55.091845999999997</v>
      </c>
      <c r="AH24" s="22">
        <f>'AEO FE data'!BD24</f>
        <v>51.453471999999998</v>
      </c>
    </row>
    <row r="25" spans="1:34" x14ac:dyDescent="0.3">
      <c r="A25" s="8">
        <v>2036</v>
      </c>
      <c r="B25" s="22">
        <f>'AEO FE data'!D25</f>
        <v>53.348972000000003</v>
      </c>
      <c r="C25" s="22">
        <f>'AEO FE data'!E25</f>
        <v>51.734268</v>
      </c>
      <c r="D25" s="22">
        <f>'AEO FE data'!F25</f>
        <v>50.038235</v>
      </c>
      <c r="E25" s="23">
        <f>'AEO FE data'!I25</f>
        <v>56.072398999999997</v>
      </c>
      <c r="F25" s="23">
        <f>'AEO FE data'!J25</f>
        <v>54.341087000000002</v>
      </c>
      <c r="G25" s="23">
        <f>'AEO FE data'!K25</f>
        <v>50.144474000000002</v>
      </c>
      <c r="H25" s="23">
        <f>'AEO FE data'!N25</f>
        <v>83.257103000000001</v>
      </c>
      <c r="I25" s="23">
        <f>'AEO FE data'!O25</f>
        <v>79.351387000000003</v>
      </c>
      <c r="J25" s="23">
        <f>'AEO FE data'!P25</f>
        <v>76.093345999999997</v>
      </c>
      <c r="K25" s="23">
        <f>'AEO FE data'!S25</f>
        <v>92.376945000000006</v>
      </c>
      <c r="L25" s="23">
        <f>'AEO FE data'!T25</f>
        <v>85.843543999999994</v>
      </c>
      <c r="M25" s="23">
        <f>'AEO FE data'!U25</f>
        <v>81.236548999999997</v>
      </c>
      <c r="N25" s="23">
        <f>'AEO FE data'!X25</f>
        <v>53.922592000000002</v>
      </c>
      <c r="O25" s="23">
        <f>'AEO FE data'!Y25</f>
        <v>52.275134999999999</v>
      </c>
      <c r="P25" s="23">
        <f>'AEO FE data'!Z25</f>
        <v>50.473526</v>
      </c>
      <c r="Q25" s="23">
        <f>'AEO FE data'!AC25</f>
        <v>57.563353999999997</v>
      </c>
      <c r="R25" s="23">
        <f t="shared" si="6"/>
        <v>55.821094037479703</v>
      </c>
      <c r="S25" s="23">
        <f>'AEO FE data'!AE25</f>
        <v>53.585498999999999</v>
      </c>
      <c r="T25" s="23">
        <f>'AEO FE data'!AH25</f>
        <v>143.68043499999999</v>
      </c>
      <c r="U25" s="23">
        <f>'AEO FE data'!AI25</f>
        <v>130.38954200000001</v>
      </c>
      <c r="V25" s="23">
        <f t="shared" si="7"/>
        <v>121.77850078789822</v>
      </c>
      <c r="W25" s="23">
        <f>'AEO FE data'!AM25</f>
        <v>161.71203600000001</v>
      </c>
      <c r="X25" s="23">
        <f>'AEO FE data'!AN25</f>
        <v>146.75318899999999</v>
      </c>
      <c r="Y25" s="23">
        <f>'AEO FE data'!AO25</f>
        <v>137.06147799999999</v>
      </c>
      <c r="Z25" s="22">
        <v>69.802672999999999</v>
      </c>
      <c r="AA25" s="22">
        <v>73.317458999999999</v>
      </c>
      <c r="AB25" s="22">
        <v>75.709900000000005</v>
      </c>
      <c r="AC25" s="22">
        <v>71.248619000000005</v>
      </c>
      <c r="AD25" s="22">
        <v>69.263214000000005</v>
      </c>
      <c r="AE25" s="22">
        <v>66.294876000000002</v>
      </c>
      <c r="AF25" s="22">
        <f>'AEO FE data'!BB25</f>
        <v>60.707473999999998</v>
      </c>
      <c r="AG25" s="22">
        <f>'AEO FE data'!BC25</f>
        <v>55.091845999999997</v>
      </c>
      <c r="AH25" s="22">
        <f>'AEO FE data'!BD25</f>
        <v>51.453529000000003</v>
      </c>
    </row>
    <row r="26" spans="1:34" x14ac:dyDescent="0.3">
      <c r="A26" s="8">
        <v>2037</v>
      </c>
      <c r="B26" s="22">
        <f>'AEO FE data'!D26</f>
        <v>53.326720999999999</v>
      </c>
      <c r="C26" s="22">
        <f>'AEO FE data'!E26</f>
        <v>51.710144</v>
      </c>
      <c r="D26" s="22">
        <f>'AEO FE data'!F26</f>
        <v>50.065617000000003</v>
      </c>
      <c r="E26" s="23">
        <f>'AEO FE data'!I26</f>
        <v>56.046596999999998</v>
      </c>
      <c r="F26" s="23">
        <f>'AEO FE data'!J26</f>
        <v>54.315719999999999</v>
      </c>
      <c r="G26" s="23">
        <f>'AEO FE data'!K26</f>
        <v>50.173819999999999</v>
      </c>
      <c r="H26" s="23">
        <f>'AEO FE data'!N26</f>
        <v>83.229675</v>
      </c>
      <c r="I26" s="23">
        <f>'AEO FE data'!O26</f>
        <v>79.32132</v>
      </c>
      <c r="J26" s="23">
        <f>'AEO FE data'!P26</f>
        <v>76.122985999999997</v>
      </c>
      <c r="K26" s="23">
        <f>'AEO FE data'!S26</f>
        <v>92.361785999999995</v>
      </c>
      <c r="L26" s="23">
        <f>'AEO FE data'!T26</f>
        <v>85.826447000000002</v>
      </c>
      <c r="M26" s="23">
        <f>'AEO FE data'!U26</f>
        <v>81.251648000000003</v>
      </c>
      <c r="N26" s="23">
        <f>'AEO FE data'!X26</f>
        <v>53.903373999999999</v>
      </c>
      <c r="O26" s="23">
        <f>'AEO FE data'!Y26</f>
        <v>52.252482999999998</v>
      </c>
      <c r="P26" s="23">
        <f>'AEO FE data'!Z26</f>
        <v>50.500546</v>
      </c>
      <c r="Q26" s="23">
        <f>'AEO FE data'!AC26</f>
        <v>57.534744000000003</v>
      </c>
      <c r="R26" s="23">
        <f t="shared" si="6"/>
        <v>55.790602561952689</v>
      </c>
      <c r="S26" s="23">
        <f>'AEO FE data'!AE26</f>
        <v>53.613613000000001</v>
      </c>
      <c r="T26" s="23">
        <f>'AEO FE data'!AH26</f>
        <v>143.68087800000001</v>
      </c>
      <c r="U26" s="23">
        <f>'AEO FE data'!AI26</f>
        <v>130.38954200000001</v>
      </c>
      <c r="V26" s="23">
        <f t="shared" si="7"/>
        <v>121.77860918434422</v>
      </c>
      <c r="W26" s="23">
        <f>'AEO FE data'!AM26</f>
        <v>161.71253999999999</v>
      </c>
      <c r="X26" s="23">
        <f>'AEO FE data'!AN26</f>
        <v>146.75318899999999</v>
      </c>
      <c r="Y26" s="23">
        <f>'AEO FE data'!AO26</f>
        <v>137.0616</v>
      </c>
      <c r="Z26" s="22">
        <v>69.797156999999999</v>
      </c>
      <c r="AA26" s="22">
        <v>73.292197999999999</v>
      </c>
      <c r="AB26" s="22">
        <v>75.699355999999995</v>
      </c>
      <c r="AC26" s="22">
        <v>71.248588999999996</v>
      </c>
      <c r="AD26" s="22">
        <v>69.243752000000001</v>
      </c>
      <c r="AE26" s="22">
        <v>66.340148999999997</v>
      </c>
      <c r="AF26" s="22">
        <f>'AEO FE data'!BB26</f>
        <v>60.707664000000001</v>
      </c>
      <c r="AG26" s="22">
        <f>'AEO FE data'!BC26</f>
        <v>55.091845999999997</v>
      </c>
      <c r="AH26" s="22">
        <f>'AEO FE data'!BD26</f>
        <v>51.453583000000002</v>
      </c>
    </row>
    <row r="27" spans="1:34" x14ac:dyDescent="0.3">
      <c r="A27" s="8">
        <v>2038</v>
      </c>
      <c r="B27" s="22">
        <f>'AEO FE data'!D27</f>
        <v>53.309052000000001</v>
      </c>
      <c r="C27" s="22">
        <f>'AEO FE data'!E27</f>
        <v>51.690886999999996</v>
      </c>
      <c r="D27" s="22">
        <f>'AEO FE data'!F27</f>
        <v>50.084988000000003</v>
      </c>
      <c r="E27" s="23">
        <f>'AEO FE data'!I27</f>
        <v>56.025722999999999</v>
      </c>
      <c r="F27" s="23">
        <f>'AEO FE data'!J27</f>
        <v>54.294795999999998</v>
      </c>
      <c r="G27" s="23">
        <f>'AEO FE data'!K27</f>
        <v>50.194671999999997</v>
      </c>
      <c r="H27" s="23">
        <f>'AEO FE data'!N27</f>
        <v>83.212463</v>
      </c>
      <c r="I27" s="23">
        <f>'AEO FE data'!O27</f>
        <v>79.302245999999997</v>
      </c>
      <c r="J27" s="23">
        <f>'AEO FE data'!P27</f>
        <v>76.147735999999995</v>
      </c>
      <c r="K27" s="23">
        <f>'AEO FE data'!S27</f>
        <v>92.354186999999996</v>
      </c>
      <c r="L27" s="23">
        <f>'AEO FE data'!T27</f>
        <v>85.817970000000003</v>
      </c>
      <c r="M27" s="23">
        <f>'AEO FE data'!U27</f>
        <v>81.266197000000005</v>
      </c>
      <c r="N27" s="23">
        <f>'AEO FE data'!X27</f>
        <v>53.888289999999998</v>
      </c>
      <c r="O27" s="23">
        <f>'AEO FE data'!Y27</f>
        <v>52.234478000000003</v>
      </c>
      <c r="P27" s="23">
        <f>'AEO FE data'!Z27</f>
        <v>50.519627</v>
      </c>
      <c r="Q27" s="23">
        <f>'AEO FE data'!AC27</f>
        <v>57.511608000000003</v>
      </c>
      <c r="R27" s="23">
        <f t="shared" si="6"/>
        <v>55.765876878026191</v>
      </c>
      <c r="S27" s="23">
        <f>'AEO FE data'!AE27</f>
        <v>53.633586999999999</v>
      </c>
      <c r="T27" s="23">
        <f>'AEO FE data'!AH27</f>
        <v>143.68121300000001</v>
      </c>
      <c r="U27" s="23">
        <f>'AEO FE data'!AI27</f>
        <v>130.38954200000001</v>
      </c>
      <c r="V27" s="23">
        <f t="shared" si="7"/>
        <v>121.77871758079019</v>
      </c>
      <c r="W27" s="23">
        <f>'AEO FE data'!AM27</f>
        <v>161.71292099999999</v>
      </c>
      <c r="X27" s="23">
        <f>'AEO FE data'!AN27</f>
        <v>146.75318899999999</v>
      </c>
      <c r="Y27" s="23">
        <f>'AEO FE data'!AO27</f>
        <v>137.061722</v>
      </c>
      <c r="Z27" s="22">
        <v>69.791381999999999</v>
      </c>
      <c r="AA27" s="22">
        <v>73.271209999999996</v>
      </c>
      <c r="AB27" s="22">
        <v>75.690642999999994</v>
      </c>
      <c r="AC27" s="22">
        <v>71.247298999999998</v>
      </c>
      <c r="AD27" s="22">
        <v>69.227485999999999</v>
      </c>
      <c r="AE27" s="22">
        <v>66.356964000000005</v>
      </c>
      <c r="AF27" s="22">
        <f>'AEO FE data'!BB27</f>
        <v>60.707802000000001</v>
      </c>
      <c r="AG27" s="22">
        <f>'AEO FE data'!BC27</f>
        <v>55.091845999999997</v>
      </c>
      <c r="AH27" s="22">
        <f>'AEO FE data'!BD27</f>
        <v>51.453628999999999</v>
      </c>
    </row>
    <row r="28" spans="1:34" x14ac:dyDescent="0.3">
      <c r="A28" s="8">
        <v>2039</v>
      </c>
      <c r="B28" s="22">
        <f>'AEO FE data'!D28</f>
        <v>53.290737</v>
      </c>
      <c r="C28" s="22">
        <f>'AEO FE data'!E28</f>
        <v>51.670943999999999</v>
      </c>
      <c r="D28" s="22">
        <f>'AEO FE data'!F28</f>
        <v>50.104712999999997</v>
      </c>
      <c r="E28" s="23">
        <f>'AEO FE data'!I28</f>
        <v>56.003933000000004</v>
      </c>
      <c r="F28" s="23">
        <f>'AEO FE data'!J28</f>
        <v>54.272945</v>
      </c>
      <c r="G28" s="23">
        <f>'AEO FE data'!K28</f>
        <v>50.215941999999998</v>
      </c>
      <c r="H28" s="23">
        <f>'AEO FE data'!N28</f>
        <v>83.191215999999997</v>
      </c>
      <c r="I28" s="23">
        <f>'AEO FE data'!O28</f>
        <v>79.278778000000003</v>
      </c>
      <c r="J28" s="23">
        <f>'AEO FE data'!P28</f>
        <v>76.169983000000002</v>
      </c>
      <c r="K28" s="23">
        <f>'AEO FE data'!S28</f>
        <v>92.342949000000004</v>
      </c>
      <c r="L28" s="23">
        <f>'AEO FE data'!T28</f>
        <v>85.805237000000005</v>
      </c>
      <c r="M28" s="23">
        <f>'AEO FE data'!U28</f>
        <v>81.277991999999998</v>
      </c>
      <c r="N28" s="23">
        <f>'AEO FE data'!X28</f>
        <v>53.872729999999997</v>
      </c>
      <c r="O28" s="23">
        <f>'AEO FE data'!Y28</f>
        <v>52.215846999999997</v>
      </c>
      <c r="P28" s="23">
        <f>'AEO FE data'!Z28</f>
        <v>50.539116</v>
      </c>
      <c r="Q28" s="23">
        <f>'AEO FE data'!AC28</f>
        <v>57.487361999999997</v>
      </c>
      <c r="R28" s="23">
        <f t="shared" si="6"/>
        <v>55.740010925533412</v>
      </c>
      <c r="S28" s="23">
        <f>'AEO FE data'!AE28</f>
        <v>53.653992000000002</v>
      </c>
      <c r="T28" s="23">
        <f>'AEO FE data'!AH28</f>
        <v>143.681625</v>
      </c>
      <c r="U28" s="23">
        <f>'AEO FE data'!AI28</f>
        <v>130.38954200000001</v>
      </c>
      <c r="V28" s="23">
        <f t="shared" si="7"/>
        <v>121.77883930466805</v>
      </c>
      <c r="W28" s="23">
        <f>'AEO FE data'!AM28</f>
        <v>161.71339399999999</v>
      </c>
      <c r="X28" s="23">
        <f>'AEO FE data'!AN28</f>
        <v>146.75318899999999</v>
      </c>
      <c r="Y28" s="23">
        <f>'AEO FE data'!AO28</f>
        <v>137.061859</v>
      </c>
      <c r="Z28" s="22">
        <v>69.787025</v>
      </c>
      <c r="AA28" s="22">
        <v>73.249260000000007</v>
      </c>
      <c r="AB28" s="22">
        <v>75.723929999999996</v>
      </c>
      <c r="AC28" s="22">
        <v>71.231789000000006</v>
      </c>
      <c r="AD28" s="22">
        <v>69.210464000000002</v>
      </c>
      <c r="AE28" s="22">
        <v>66.374992000000006</v>
      </c>
      <c r="AF28" s="22">
        <f>'AEO FE data'!BB28</f>
        <v>60.707980999999997</v>
      </c>
      <c r="AG28" s="22">
        <f>'AEO FE data'!BC28</f>
        <v>55.091845999999997</v>
      </c>
      <c r="AH28" s="22">
        <f>'AEO FE data'!BD28</f>
        <v>51.453677999999996</v>
      </c>
    </row>
    <row r="29" spans="1:34" x14ac:dyDescent="0.3">
      <c r="A29" s="8">
        <v>2040</v>
      </c>
      <c r="B29" s="22">
        <f>'AEO FE data'!D29</f>
        <v>53.274814999999997</v>
      </c>
      <c r="C29" s="22">
        <f>'AEO FE data'!E29</f>
        <v>51.653683000000001</v>
      </c>
      <c r="D29" s="22">
        <f>'AEO FE data'!F29</f>
        <v>50.114387999999998</v>
      </c>
      <c r="E29" s="23">
        <f>'AEO FE data'!I29</f>
        <v>55.984119</v>
      </c>
      <c r="F29" s="23">
        <f>'AEO FE data'!J29</f>
        <v>54.253551000000002</v>
      </c>
      <c r="G29" s="23">
        <f>'AEO FE data'!K29</f>
        <v>50.226768</v>
      </c>
      <c r="H29" s="23">
        <f>'AEO FE data'!N29</f>
        <v>83.173125999999996</v>
      </c>
      <c r="I29" s="23">
        <f>'AEO FE data'!O29</f>
        <v>79.258895999999993</v>
      </c>
      <c r="J29" s="23">
        <f>'AEO FE data'!P29</f>
        <v>76.181113999999994</v>
      </c>
      <c r="K29" s="23">
        <f>'AEO FE data'!S29</f>
        <v>92.333466000000001</v>
      </c>
      <c r="L29" s="23">
        <f>'AEO FE data'!T29</f>
        <v>85.794608999999994</v>
      </c>
      <c r="M29" s="23">
        <f>'AEO FE data'!U29</f>
        <v>81.283942999999994</v>
      </c>
      <c r="N29" s="23">
        <f>'AEO FE data'!X29</f>
        <v>53.859645999999998</v>
      </c>
      <c r="O29" s="23">
        <f>'AEO FE data'!Y29</f>
        <v>52.199950999999999</v>
      </c>
      <c r="P29" s="23">
        <f>'AEO FE data'!Z29</f>
        <v>50.548496</v>
      </c>
      <c r="Q29" s="23">
        <f>'AEO FE data'!AC29</f>
        <v>57.465439000000003</v>
      </c>
      <c r="R29" s="23">
        <f t="shared" si="6"/>
        <v>55.71678793369508</v>
      </c>
      <c r="S29" s="23">
        <f>'AEO FE data'!AE29</f>
        <v>53.664214999999999</v>
      </c>
      <c r="T29" s="23">
        <f>'AEO FE data'!AH29</f>
        <v>143.681915</v>
      </c>
      <c r="U29" s="23">
        <f>'AEO FE data'!AI29</f>
        <v>130.38954200000001</v>
      </c>
      <c r="V29" s="23">
        <f t="shared" si="7"/>
        <v>121.77892104625028</v>
      </c>
      <c r="W29" s="23">
        <f>'AEO FE data'!AM29</f>
        <v>161.71371500000001</v>
      </c>
      <c r="X29" s="23">
        <f>'AEO FE data'!AN29</f>
        <v>146.75318899999999</v>
      </c>
      <c r="Y29" s="23">
        <f>'AEO FE data'!AO29</f>
        <v>137.06195099999999</v>
      </c>
      <c r="Z29" s="22">
        <v>69.777161000000007</v>
      </c>
      <c r="AA29" s="22">
        <v>73.227226000000002</v>
      </c>
      <c r="AB29" s="22">
        <v>75.747840999999994</v>
      </c>
      <c r="AC29" s="22">
        <v>71.211128000000002</v>
      </c>
      <c r="AD29" s="22">
        <v>69.193329000000006</v>
      </c>
      <c r="AE29" s="22">
        <v>66.382453999999996</v>
      </c>
      <c r="AF29" s="22">
        <f>'AEO FE data'!BB29</f>
        <v>60.708103000000001</v>
      </c>
      <c r="AG29" s="22">
        <f>'AEO FE data'!BC29</f>
        <v>55.091845999999997</v>
      </c>
      <c r="AH29" s="22">
        <f>'AEO FE data'!BD29</f>
        <v>51.453709000000003</v>
      </c>
    </row>
    <row r="30" spans="1:34" x14ac:dyDescent="0.3">
      <c r="A30" s="8">
        <v>2041</v>
      </c>
      <c r="B30" s="22">
        <f>B$29</f>
        <v>53.274814999999997</v>
      </c>
      <c r="C30" s="22">
        <f t="shared" ref="C30:AH37" si="8">C$29</f>
        <v>51.653683000000001</v>
      </c>
      <c r="D30" s="22">
        <f t="shared" si="8"/>
        <v>50.114387999999998</v>
      </c>
      <c r="E30" s="22">
        <f t="shared" si="8"/>
        <v>55.984119</v>
      </c>
      <c r="F30" s="22">
        <f t="shared" si="8"/>
        <v>54.253551000000002</v>
      </c>
      <c r="G30" s="22">
        <f t="shared" si="8"/>
        <v>50.226768</v>
      </c>
      <c r="H30" s="22">
        <f t="shared" si="8"/>
        <v>83.173125999999996</v>
      </c>
      <c r="I30" s="22">
        <f t="shared" si="8"/>
        <v>79.258895999999993</v>
      </c>
      <c r="J30" s="22">
        <f t="shared" si="8"/>
        <v>76.181113999999994</v>
      </c>
      <c r="K30" s="22">
        <f t="shared" si="8"/>
        <v>92.333466000000001</v>
      </c>
      <c r="L30" s="22">
        <f t="shared" si="8"/>
        <v>85.794608999999994</v>
      </c>
      <c r="M30" s="22">
        <f t="shared" si="8"/>
        <v>81.283942999999994</v>
      </c>
      <c r="N30" s="22">
        <f t="shared" si="8"/>
        <v>53.859645999999998</v>
      </c>
      <c r="O30" s="22">
        <f t="shared" si="8"/>
        <v>52.199950999999999</v>
      </c>
      <c r="P30" s="22">
        <f t="shared" si="8"/>
        <v>50.548496</v>
      </c>
      <c r="Q30" s="22">
        <f t="shared" si="8"/>
        <v>57.465439000000003</v>
      </c>
      <c r="R30" s="22">
        <f t="shared" si="8"/>
        <v>55.71678793369508</v>
      </c>
      <c r="S30" s="22">
        <f t="shared" si="8"/>
        <v>53.664214999999999</v>
      </c>
      <c r="T30" s="22">
        <f t="shared" si="8"/>
        <v>143.681915</v>
      </c>
      <c r="U30" s="22">
        <f t="shared" si="8"/>
        <v>130.38954200000001</v>
      </c>
      <c r="V30" s="22">
        <f t="shared" si="8"/>
        <v>121.77892104625028</v>
      </c>
      <c r="W30" s="22">
        <f t="shared" si="8"/>
        <v>161.71371500000001</v>
      </c>
      <c r="X30" s="22">
        <f t="shared" si="8"/>
        <v>146.75318899999999</v>
      </c>
      <c r="Y30" s="22">
        <f t="shared" si="8"/>
        <v>137.06195099999999</v>
      </c>
      <c r="Z30" s="22">
        <f t="shared" si="8"/>
        <v>69.777161000000007</v>
      </c>
      <c r="AA30" s="22">
        <f t="shared" si="8"/>
        <v>73.227226000000002</v>
      </c>
      <c r="AB30" s="22">
        <f t="shared" si="8"/>
        <v>75.747840999999994</v>
      </c>
      <c r="AC30" s="22">
        <f t="shared" si="8"/>
        <v>71.211128000000002</v>
      </c>
      <c r="AD30" s="22">
        <f t="shared" si="8"/>
        <v>69.193329000000006</v>
      </c>
      <c r="AE30" s="22">
        <f t="shared" si="8"/>
        <v>66.382453999999996</v>
      </c>
      <c r="AF30" s="22">
        <f t="shared" si="8"/>
        <v>60.708103000000001</v>
      </c>
      <c r="AG30" s="22">
        <f t="shared" si="8"/>
        <v>55.091845999999997</v>
      </c>
      <c r="AH30" s="22">
        <f t="shared" si="8"/>
        <v>51.453709000000003</v>
      </c>
    </row>
    <row r="31" spans="1:34" x14ac:dyDescent="0.3">
      <c r="A31" s="8">
        <v>2042</v>
      </c>
      <c r="B31" s="22">
        <f t="shared" ref="B31:B39" si="9">B$29</f>
        <v>53.274814999999997</v>
      </c>
      <c r="C31" s="22">
        <f t="shared" si="8"/>
        <v>51.653683000000001</v>
      </c>
      <c r="D31" s="22">
        <f t="shared" si="8"/>
        <v>50.114387999999998</v>
      </c>
      <c r="E31" s="22">
        <f t="shared" si="8"/>
        <v>55.984119</v>
      </c>
      <c r="F31" s="22">
        <f t="shared" si="8"/>
        <v>54.253551000000002</v>
      </c>
      <c r="G31" s="22">
        <f t="shared" si="8"/>
        <v>50.226768</v>
      </c>
      <c r="H31" s="22">
        <f t="shared" si="8"/>
        <v>83.173125999999996</v>
      </c>
      <c r="I31" s="22">
        <f t="shared" si="8"/>
        <v>79.258895999999993</v>
      </c>
      <c r="J31" s="22">
        <f t="shared" si="8"/>
        <v>76.181113999999994</v>
      </c>
      <c r="K31" s="22">
        <f t="shared" si="8"/>
        <v>92.333466000000001</v>
      </c>
      <c r="L31" s="22">
        <f t="shared" si="8"/>
        <v>85.794608999999994</v>
      </c>
      <c r="M31" s="22">
        <f t="shared" si="8"/>
        <v>81.283942999999994</v>
      </c>
      <c r="N31" s="22">
        <f t="shared" si="8"/>
        <v>53.859645999999998</v>
      </c>
      <c r="O31" s="22">
        <f t="shared" si="8"/>
        <v>52.199950999999999</v>
      </c>
      <c r="P31" s="22">
        <f t="shared" si="8"/>
        <v>50.548496</v>
      </c>
      <c r="Q31" s="22">
        <f t="shared" si="8"/>
        <v>57.465439000000003</v>
      </c>
      <c r="R31" s="22">
        <f t="shared" si="8"/>
        <v>55.71678793369508</v>
      </c>
      <c r="S31" s="22">
        <f t="shared" si="8"/>
        <v>53.664214999999999</v>
      </c>
      <c r="T31" s="22">
        <f t="shared" si="8"/>
        <v>143.681915</v>
      </c>
      <c r="U31" s="22">
        <f t="shared" si="8"/>
        <v>130.38954200000001</v>
      </c>
      <c r="V31" s="22">
        <f t="shared" si="8"/>
        <v>121.77892104625028</v>
      </c>
      <c r="W31" s="22">
        <f t="shared" si="8"/>
        <v>161.71371500000001</v>
      </c>
      <c r="X31" s="22">
        <f t="shared" si="8"/>
        <v>146.75318899999999</v>
      </c>
      <c r="Y31" s="22">
        <f t="shared" si="8"/>
        <v>137.06195099999999</v>
      </c>
      <c r="Z31" s="22">
        <f t="shared" si="8"/>
        <v>69.777161000000007</v>
      </c>
      <c r="AA31" s="22">
        <f t="shared" si="8"/>
        <v>73.227226000000002</v>
      </c>
      <c r="AB31" s="22">
        <f t="shared" si="8"/>
        <v>75.747840999999994</v>
      </c>
      <c r="AC31" s="22">
        <f t="shared" si="8"/>
        <v>71.211128000000002</v>
      </c>
      <c r="AD31" s="22">
        <f t="shared" si="8"/>
        <v>69.193329000000006</v>
      </c>
      <c r="AE31" s="22">
        <f t="shared" si="8"/>
        <v>66.382453999999996</v>
      </c>
      <c r="AF31" s="22">
        <f t="shared" si="8"/>
        <v>60.708103000000001</v>
      </c>
      <c r="AG31" s="22">
        <f t="shared" si="8"/>
        <v>55.091845999999997</v>
      </c>
      <c r="AH31" s="22">
        <f t="shared" si="8"/>
        <v>51.453709000000003</v>
      </c>
    </row>
    <row r="32" spans="1:34" x14ac:dyDescent="0.3">
      <c r="A32" s="8">
        <v>2043</v>
      </c>
      <c r="B32" s="22">
        <f t="shared" si="9"/>
        <v>53.274814999999997</v>
      </c>
      <c r="C32" s="22">
        <f t="shared" si="8"/>
        <v>51.653683000000001</v>
      </c>
      <c r="D32" s="22">
        <f t="shared" si="8"/>
        <v>50.114387999999998</v>
      </c>
      <c r="E32" s="22">
        <f t="shared" si="8"/>
        <v>55.984119</v>
      </c>
      <c r="F32" s="22">
        <f t="shared" si="8"/>
        <v>54.253551000000002</v>
      </c>
      <c r="G32" s="22">
        <f t="shared" si="8"/>
        <v>50.226768</v>
      </c>
      <c r="H32" s="22">
        <f t="shared" si="8"/>
        <v>83.173125999999996</v>
      </c>
      <c r="I32" s="22">
        <f t="shared" si="8"/>
        <v>79.258895999999993</v>
      </c>
      <c r="J32" s="22">
        <f t="shared" si="8"/>
        <v>76.181113999999994</v>
      </c>
      <c r="K32" s="22">
        <f t="shared" si="8"/>
        <v>92.333466000000001</v>
      </c>
      <c r="L32" s="22">
        <f t="shared" si="8"/>
        <v>85.794608999999994</v>
      </c>
      <c r="M32" s="22">
        <f t="shared" si="8"/>
        <v>81.283942999999994</v>
      </c>
      <c r="N32" s="22">
        <f t="shared" si="8"/>
        <v>53.859645999999998</v>
      </c>
      <c r="O32" s="22">
        <f t="shared" si="8"/>
        <v>52.199950999999999</v>
      </c>
      <c r="P32" s="22">
        <f t="shared" si="8"/>
        <v>50.548496</v>
      </c>
      <c r="Q32" s="22">
        <f t="shared" si="8"/>
        <v>57.465439000000003</v>
      </c>
      <c r="R32" s="22">
        <f t="shared" si="8"/>
        <v>55.71678793369508</v>
      </c>
      <c r="S32" s="22">
        <f t="shared" si="8"/>
        <v>53.664214999999999</v>
      </c>
      <c r="T32" s="22">
        <f t="shared" si="8"/>
        <v>143.681915</v>
      </c>
      <c r="U32" s="22">
        <f t="shared" si="8"/>
        <v>130.38954200000001</v>
      </c>
      <c r="V32" s="22">
        <f t="shared" si="8"/>
        <v>121.77892104625028</v>
      </c>
      <c r="W32" s="22">
        <f t="shared" si="8"/>
        <v>161.71371500000001</v>
      </c>
      <c r="X32" s="22">
        <f t="shared" si="8"/>
        <v>146.75318899999999</v>
      </c>
      <c r="Y32" s="22">
        <f t="shared" si="8"/>
        <v>137.06195099999999</v>
      </c>
      <c r="Z32" s="22">
        <f t="shared" si="8"/>
        <v>69.777161000000007</v>
      </c>
      <c r="AA32" s="22">
        <f t="shared" si="8"/>
        <v>73.227226000000002</v>
      </c>
      <c r="AB32" s="22">
        <f t="shared" si="8"/>
        <v>75.747840999999994</v>
      </c>
      <c r="AC32" s="22">
        <f t="shared" si="8"/>
        <v>71.211128000000002</v>
      </c>
      <c r="AD32" s="22">
        <f t="shared" si="8"/>
        <v>69.193329000000006</v>
      </c>
      <c r="AE32" s="22">
        <f t="shared" si="8"/>
        <v>66.382453999999996</v>
      </c>
      <c r="AF32" s="22">
        <f t="shared" si="8"/>
        <v>60.708103000000001</v>
      </c>
      <c r="AG32" s="22">
        <f t="shared" si="8"/>
        <v>55.091845999999997</v>
      </c>
      <c r="AH32" s="22">
        <f t="shared" si="8"/>
        <v>51.453709000000003</v>
      </c>
    </row>
    <row r="33" spans="1:34" x14ac:dyDescent="0.3">
      <c r="A33" s="8">
        <v>2044</v>
      </c>
      <c r="B33" s="22">
        <f t="shared" si="9"/>
        <v>53.274814999999997</v>
      </c>
      <c r="C33" s="22">
        <f t="shared" si="8"/>
        <v>51.653683000000001</v>
      </c>
      <c r="D33" s="22">
        <f t="shared" si="8"/>
        <v>50.114387999999998</v>
      </c>
      <c r="E33" s="22">
        <f t="shared" si="8"/>
        <v>55.984119</v>
      </c>
      <c r="F33" s="22">
        <f t="shared" si="8"/>
        <v>54.253551000000002</v>
      </c>
      <c r="G33" s="22">
        <f t="shared" si="8"/>
        <v>50.226768</v>
      </c>
      <c r="H33" s="22">
        <f t="shared" si="8"/>
        <v>83.173125999999996</v>
      </c>
      <c r="I33" s="22">
        <f t="shared" si="8"/>
        <v>79.258895999999993</v>
      </c>
      <c r="J33" s="22">
        <f t="shared" si="8"/>
        <v>76.181113999999994</v>
      </c>
      <c r="K33" s="22">
        <f t="shared" si="8"/>
        <v>92.333466000000001</v>
      </c>
      <c r="L33" s="22">
        <f t="shared" si="8"/>
        <v>85.794608999999994</v>
      </c>
      <c r="M33" s="22">
        <f t="shared" si="8"/>
        <v>81.283942999999994</v>
      </c>
      <c r="N33" s="22">
        <f t="shared" si="8"/>
        <v>53.859645999999998</v>
      </c>
      <c r="O33" s="22">
        <f t="shared" si="8"/>
        <v>52.199950999999999</v>
      </c>
      <c r="P33" s="22">
        <f t="shared" si="8"/>
        <v>50.548496</v>
      </c>
      <c r="Q33" s="22">
        <f t="shared" si="8"/>
        <v>57.465439000000003</v>
      </c>
      <c r="R33" s="22">
        <f t="shared" si="8"/>
        <v>55.71678793369508</v>
      </c>
      <c r="S33" s="22">
        <f t="shared" si="8"/>
        <v>53.664214999999999</v>
      </c>
      <c r="T33" s="22">
        <f t="shared" si="8"/>
        <v>143.681915</v>
      </c>
      <c r="U33" s="22">
        <f t="shared" si="8"/>
        <v>130.38954200000001</v>
      </c>
      <c r="V33" s="22">
        <f t="shared" si="8"/>
        <v>121.77892104625028</v>
      </c>
      <c r="W33" s="22">
        <f t="shared" si="8"/>
        <v>161.71371500000001</v>
      </c>
      <c r="X33" s="22">
        <f t="shared" si="8"/>
        <v>146.75318899999999</v>
      </c>
      <c r="Y33" s="22">
        <f t="shared" si="8"/>
        <v>137.06195099999999</v>
      </c>
      <c r="Z33" s="22">
        <f t="shared" si="8"/>
        <v>69.777161000000007</v>
      </c>
      <c r="AA33" s="22">
        <f t="shared" si="8"/>
        <v>73.227226000000002</v>
      </c>
      <c r="AB33" s="22">
        <f t="shared" si="8"/>
        <v>75.747840999999994</v>
      </c>
      <c r="AC33" s="22">
        <f t="shared" si="8"/>
        <v>71.211128000000002</v>
      </c>
      <c r="AD33" s="22">
        <f t="shared" si="8"/>
        <v>69.193329000000006</v>
      </c>
      <c r="AE33" s="22">
        <f t="shared" si="8"/>
        <v>66.382453999999996</v>
      </c>
      <c r="AF33" s="22">
        <f t="shared" si="8"/>
        <v>60.708103000000001</v>
      </c>
      <c r="AG33" s="22">
        <f t="shared" si="8"/>
        <v>55.091845999999997</v>
      </c>
      <c r="AH33" s="22">
        <f t="shared" si="8"/>
        <v>51.453709000000003</v>
      </c>
    </row>
    <row r="34" spans="1:34" x14ac:dyDescent="0.3">
      <c r="A34" s="8">
        <v>2045</v>
      </c>
      <c r="B34" s="22">
        <f t="shared" si="9"/>
        <v>53.274814999999997</v>
      </c>
      <c r="C34" s="22">
        <f t="shared" si="8"/>
        <v>51.653683000000001</v>
      </c>
      <c r="D34" s="22">
        <f t="shared" si="8"/>
        <v>50.114387999999998</v>
      </c>
      <c r="E34" s="22">
        <f t="shared" si="8"/>
        <v>55.984119</v>
      </c>
      <c r="F34" s="22">
        <f t="shared" si="8"/>
        <v>54.253551000000002</v>
      </c>
      <c r="G34" s="22">
        <f t="shared" si="8"/>
        <v>50.226768</v>
      </c>
      <c r="H34" s="22">
        <f t="shared" si="8"/>
        <v>83.173125999999996</v>
      </c>
      <c r="I34" s="22">
        <f t="shared" si="8"/>
        <v>79.258895999999993</v>
      </c>
      <c r="J34" s="22">
        <f t="shared" si="8"/>
        <v>76.181113999999994</v>
      </c>
      <c r="K34" s="22">
        <f t="shared" si="8"/>
        <v>92.333466000000001</v>
      </c>
      <c r="L34" s="22">
        <f t="shared" si="8"/>
        <v>85.794608999999994</v>
      </c>
      <c r="M34" s="22">
        <f t="shared" si="8"/>
        <v>81.283942999999994</v>
      </c>
      <c r="N34" s="22">
        <f t="shared" si="8"/>
        <v>53.859645999999998</v>
      </c>
      <c r="O34" s="22">
        <f t="shared" si="8"/>
        <v>52.199950999999999</v>
      </c>
      <c r="P34" s="22">
        <f t="shared" si="8"/>
        <v>50.548496</v>
      </c>
      <c r="Q34" s="22">
        <f t="shared" si="8"/>
        <v>57.465439000000003</v>
      </c>
      <c r="R34" s="22">
        <f t="shared" si="8"/>
        <v>55.71678793369508</v>
      </c>
      <c r="S34" s="22">
        <f t="shared" si="8"/>
        <v>53.664214999999999</v>
      </c>
      <c r="T34" s="22">
        <f t="shared" si="8"/>
        <v>143.681915</v>
      </c>
      <c r="U34" s="22">
        <f t="shared" si="8"/>
        <v>130.38954200000001</v>
      </c>
      <c r="V34" s="22">
        <f t="shared" si="8"/>
        <v>121.77892104625028</v>
      </c>
      <c r="W34" s="22">
        <f t="shared" si="8"/>
        <v>161.71371500000001</v>
      </c>
      <c r="X34" s="22">
        <f t="shared" si="8"/>
        <v>146.75318899999999</v>
      </c>
      <c r="Y34" s="22">
        <f t="shared" si="8"/>
        <v>137.06195099999999</v>
      </c>
      <c r="Z34" s="22">
        <f t="shared" si="8"/>
        <v>69.777161000000007</v>
      </c>
      <c r="AA34" s="22">
        <f t="shared" si="8"/>
        <v>73.227226000000002</v>
      </c>
      <c r="AB34" s="22">
        <f t="shared" si="8"/>
        <v>75.747840999999994</v>
      </c>
      <c r="AC34" s="22">
        <f t="shared" si="8"/>
        <v>71.211128000000002</v>
      </c>
      <c r="AD34" s="22">
        <f t="shared" si="8"/>
        <v>69.193329000000006</v>
      </c>
      <c r="AE34" s="22">
        <f t="shared" si="8"/>
        <v>66.382453999999996</v>
      </c>
      <c r="AF34" s="22">
        <f t="shared" si="8"/>
        <v>60.708103000000001</v>
      </c>
      <c r="AG34" s="22">
        <f t="shared" si="8"/>
        <v>55.091845999999997</v>
      </c>
      <c r="AH34" s="22">
        <f t="shared" si="8"/>
        <v>51.453709000000003</v>
      </c>
    </row>
    <row r="35" spans="1:34" x14ac:dyDescent="0.3">
      <c r="A35" s="8">
        <v>2046</v>
      </c>
      <c r="B35" s="22">
        <f t="shared" si="9"/>
        <v>53.274814999999997</v>
      </c>
      <c r="C35" s="22">
        <f t="shared" si="8"/>
        <v>51.653683000000001</v>
      </c>
      <c r="D35" s="22">
        <f t="shared" si="8"/>
        <v>50.114387999999998</v>
      </c>
      <c r="E35" s="22">
        <f t="shared" si="8"/>
        <v>55.984119</v>
      </c>
      <c r="F35" s="22">
        <f t="shared" si="8"/>
        <v>54.253551000000002</v>
      </c>
      <c r="G35" s="22">
        <f t="shared" si="8"/>
        <v>50.226768</v>
      </c>
      <c r="H35" s="22">
        <f t="shared" si="8"/>
        <v>83.173125999999996</v>
      </c>
      <c r="I35" s="22">
        <f t="shared" si="8"/>
        <v>79.258895999999993</v>
      </c>
      <c r="J35" s="22">
        <f t="shared" si="8"/>
        <v>76.181113999999994</v>
      </c>
      <c r="K35" s="22">
        <f t="shared" si="8"/>
        <v>92.333466000000001</v>
      </c>
      <c r="L35" s="22">
        <f t="shared" si="8"/>
        <v>85.794608999999994</v>
      </c>
      <c r="M35" s="22">
        <f t="shared" si="8"/>
        <v>81.283942999999994</v>
      </c>
      <c r="N35" s="22">
        <f t="shared" si="8"/>
        <v>53.859645999999998</v>
      </c>
      <c r="O35" s="22">
        <f t="shared" si="8"/>
        <v>52.199950999999999</v>
      </c>
      <c r="P35" s="22">
        <f t="shared" si="8"/>
        <v>50.548496</v>
      </c>
      <c r="Q35" s="22">
        <f t="shared" si="8"/>
        <v>57.465439000000003</v>
      </c>
      <c r="R35" s="22">
        <f t="shared" si="8"/>
        <v>55.71678793369508</v>
      </c>
      <c r="S35" s="22">
        <f t="shared" si="8"/>
        <v>53.664214999999999</v>
      </c>
      <c r="T35" s="22">
        <f t="shared" si="8"/>
        <v>143.681915</v>
      </c>
      <c r="U35" s="22">
        <f t="shared" si="8"/>
        <v>130.38954200000001</v>
      </c>
      <c r="V35" s="22">
        <f t="shared" si="8"/>
        <v>121.77892104625028</v>
      </c>
      <c r="W35" s="22">
        <f t="shared" si="8"/>
        <v>161.71371500000001</v>
      </c>
      <c r="X35" s="22">
        <f t="shared" si="8"/>
        <v>146.75318899999999</v>
      </c>
      <c r="Y35" s="22">
        <f t="shared" si="8"/>
        <v>137.06195099999999</v>
      </c>
      <c r="Z35" s="22">
        <f t="shared" si="8"/>
        <v>69.777161000000007</v>
      </c>
      <c r="AA35" s="22">
        <f t="shared" si="8"/>
        <v>73.227226000000002</v>
      </c>
      <c r="AB35" s="22">
        <f t="shared" si="8"/>
        <v>75.747840999999994</v>
      </c>
      <c r="AC35" s="22">
        <f t="shared" si="8"/>
        <v>71.211128000000002</v>
      </c>
      <c r="AD35" s="22">
        <f t="shared" si="8"/>
        <v>69.193329000000006</v>
      </c>
      <c r="AE35" s="22">
        <f t="shared" si="8"/>
        <v>66.382453999999996</v>
      </c>
      <c r="AF35" s="22">
        <f t="shared" si="8"/>
        <v>60.708103000000001</v>
      </c>
      <c r="AG35" s="22">
        <f t="shared" si="8"/>
        <v>55.091845999999997</v>
      </c>
      <c r="AH35" s="22">
        <f t="shared" si="8"/>
        <v>51.453709000000003</v>
      </c>
    </row>
    <row r="36" spans="1:34" x14ac:dyDescent="0.3">
      <c r="A36" s="8">
        <v>2047</v>
      </c>
      <c r="B36" s="22">
        <f t="shared" si="9"/>
        <v>53.274814999999997</v>
      </c>
      <c r="C36" s="22">
        <f t="shared" si="8"/>
        <v>51.653683000000001</v>
      </c>
      <c r="D36" s="22">
        <f t="shared" si="8"/>
        <v>50.114387999999998</v>
      </c>
      <c r="E36" s="22">
        <f t="shared" si="8"/>
        <v>55.984119</v>
      </c>
      <c r="F36" s="22">
        <f t="shared" si="8"/>
        <v>54.253551000000002</v>
      </c>
      <c r="G36" s="22">
        <f t="shared" si="8"/>
        <v>50.226768</v>
      </c>
      <c r="H36" s="22">
        <f t="shared" si="8"/>
        <v>83.173125999999996</v>
      </c>
      <c r="I36" s="22">
        <f t="shared" si="8"/>
        <v>79.258895999999993</v>
      </c>
      <c r="J36" s="22">
        <f t="shared" si="8"/>
        <v>76.181113999999994</v>
      </c>
      <c r="K36" s="22">
        <f t="shared" si="8"/>
        <v>92.333466000000001</v>
      </c>
      <c r="L36" s="22">
        <f t="shared" si="8"/>
        <v>85.794608999999994</v>
      </c>
      <c r="M36" s="22">
        <f t="shared" si="8"/>
        <v>81.283942999999994</v>
      </c>
      <c r="N36" s="22">
        <f t="shared" si="8"/>
        <v>53.859645999999998</v>
      </c>
      <c r="O36" s="22">
        <f t="shared" si="8"/>
        <v>52.199950999999999</v>
      </c>
      <c r="P36" s="22">
        <f t="shared" si="8"/>
        <v>50.548496</v>
      </c>
      <c r="Q36" s="22">
        <f t="shared" si="8"/>
        <v>57.465439000000003</v>
      </c>
      <c r="R36" s="22">
        <f t="shared" si="8"/>
        <v>55.71678793369508</v>
      </c>
      <c r="S36" s="22">
        <f t="shared" si="8"/>
        <v>53.664214999999999</v>
      </c>
      <c r="T36" s="22">
        <f t="shared" si="8"/>
        <v>143.681915</v>
      </c>
      <c r="U36" s="22">
        <f t="shared" si="8"/>
        <v>130.38954200000001</v>
      </c>
      <c r="V36" s="22">
        <f t="shared" si="8"/>
        <v>121.77892104625028</v>
      </c>
      <c r="W36" s="22">
        <f t="shared" si="8"/>
        <v>161.71371500000001</v>
      </c>
      <c r="X36" s="22">
        <f t="shared" si="8"/>
        <v>146.75318899999999</v>
      </c>
      <c r="Y36" s="22">
        <f t="shared" si="8"/>
        <v>137.06195099999999</v>
      </c>
      <c r="Z36" s="22">
        <f t="shared" si="8"/>
        <v>69.777161000000007</v>
      </c>
      <c r="AA36" s="22">
        <f t="shared" si="8"/>
        <v>73.227226000000002</v>
      </c>
      <c r="AB36" s="22">
        <f t="shared" si="8"/>
        <v>75.747840999999994</v>
      </c>
      <c r="AC36" s="22">
        <f t="shared" si="8"/>
        <v>71.211128000000002</v>
      </c>
      <c r="AD36" s="22">
        <f t="shared" si="8"/>
        <v>69.193329000000006</v>
      </c>
      <c r="AE36" s="22">
        <f t="shared" si="8"/>
        <v>66.382453999999996</v>
      </c>
      <c r="AF36" s="22">
        <f t="shared" si="8"/>
        <v>60.708103000000001</v>
      </c>
      <c r="AG36" s="22">
        <f t="shared" si="8"/>
        <v>55.091845999999997</v>
      </c>
      <c r="AH36" s="22">
        <f t="shared" si="8"/>
        <v>51.453709000000003</v>
      </c>
    </row>
    <row r="37" spans="1:34" x14ac:dyDescent="0.3">
      <c r="A37" s="8">
        <v>2048</v>
      </c>
      <c r="B37" s="22">
        <f t="shared" si="9"/>
        <v>53.274814999999997</v>
      </c>
      <c r="C37" s="22">
        <f t="shared" si="8"/>
        <v>51.653683000000001</v>
      </c>
      <c r="D37" s="22">
        <f t="shared" si="8"/>
        <v>50.114387999999998</v>
      </c>
      <c r="E37" s="22">
        <f t="shared" si="8"/>
        <v>55.984119</v>
      </c>
      <c r="F37" s="22">
        <f t="shared" si="8"/>
        <v>54.253551000000002</v>
      </c>
      <c r="G37" s="22">
        <f t="shared" si="8"/>
        <v>50.226768</v>
      </c>
      <c r="H37" s="22">
        <f t="shared" si="8"/>
        <v>83.173125999999996</v>
      </c>
      <c r="I37" s="22">
        <f t="shared" si="8"/>
        <v>79.258895999999993</v>
      </c>
      <c r="J37" s="22">
        <f t="shared" si="8"/>
        <v>76.181113999999994</v>
      </c>
      <c r="K37" s="22">
        <f t="shared" si="8"/>
        <v>92.333466000000001</v>
      </c>
      <c r="L37" s="22">
        <f t="shared" si="8"/>
        <v>85.794608999999994</v>
      </c>
      <c r="M37" s="22">
        <f t="shared" si="8"/>
        <v>81.283942999999994</v>
      </c>
      <c r="N37" s="22">
        <f t="shared" si="8"/>
        <v>53.859645999999998</v>
      </c>
      <c r="O37" s="22">
        <f t="shared" si="8"/>
        <v>52.199950999999999</v>
      </c>
      <c r="P37" s="22">
        <f t="shared" si="8"/>
        <v>50.548496</v>
      </c>
      <c r="Q37" s="22">
        <f t="shared" si="8"/>
        <v>57.465439000000003</v>
      </c>
      <c r="R37" s="22">
        <f t="shared" si="8"/>
        <v>55.71678793369508</v>
      </c>
      <c r="S37" s="22">
        <f t="shared" si="8"/>
        <v>53.664214999999999</v>
      </c>
      <c r="T37" s="22">
        <f t="shared" si="8"/>
        <v>143.681915</v>
      </c>
      <c r="U37" s="22">
        <f t="shared" si="8"/>
        <v>130.38954200000001</v>
      </c>
      <c r="V37" s="22">
        <f t="shared" si="8"/>
        <v>121.77892104625028</v>
      </c>
      <c r="W37" s="22">
        <f t="shared" si="8"/>
        <v>161.71371500000001</v>
      </c>
      <c r="X37" s="22">
        <f t="shared" si="8"/>
        <v>146.75318899999999</v>
      </c>
      <c r="Y37" s="22">
        <f t="shared" si="8"/>
        <v>137.06195099999999</v>
      </c>
      <c r="Z37" s="22">
        <f t="shared" si="8"/>
        <v>69.777161000000007</v>
      </c>
      <c r="AA37" s="22">
        <f t="shared" si="8"/>
        <v>73.227226000000002</v>
      </c>
      <c r="AB37" s="22">
        <f t="shared" si="8"/>
        <v>75.747840999999994</v>
      </c>
      <c r="AC37" s="22">
        <f t="shared" si="8"/>
        <v>71.211128000000002</v>
      </c>
      <c r="AD37" s="22">
        <f t="shared" si="8"/>
        <v>69.193329000000006</v>
      </c>
      <c r="AE37" s="22">
        <f t="shared" si="8"/>
        <v>66.382453999999996</v>
      </c>
      <c r="AF37" s="22">
        <f t="shared" si="8"/>
        <v>60.708103000000001</v>
      </c>
      <c r="AG37" s="22">
        <f t="shared" si="8"/>
        <v>55.091845999999997</v>
      </c>
      <c r="AH37" s="22">
        <f t="shared" ref="C37:AH39" si="10">AH$29</f>
        <v>51.453709000000003</v>
      </c>
    </row>
    <row r="38" spans="1:34" x14ac:dyDescent="0.3">
      <c r="A38" s="8">
        <v>2049</v>
      </c>
      <c r="B38" s="22">
        <f t="shared" si="9"/>
        <v>53.274814999999997</v>
      </c>
      <c r="C38" s="22">
        <f t="shared" si="10"/>
        <v>51.653683000000001</v>
      </c>
      <c r="D38" s="22">
        <f t="shared" si="10"/>
        <v>50.114387999999998</v>
      </c>
      <c r="E38" s="22">
        <f t="shared" si="10"/>
        <v>55.984119</v>
      </c>
      <c r="F38" s="22">
        <f t="shared" si="10"/>
        <v>54.253551000000002</v>
      </c>
      <c r="G38" s="22">
        <f t="shared" si="10"/>
        <v>50.226768</v>
      </c>
      <c r="H38" s="22">
        <f t="shared" si="10"/>
        <v>83.173125999999996</v>
      </c>
      <c r="I38" s="22">
        <f t="shared" si="10"/>
        <v>79.258895999999993</v>
      </c>
      <c r="J38" s="22">
        <f t="shared" si="10"/>
        <v>76.181113999999994</v>
      </c>
      <c r="K38" s="22">
        <f t="shared" si="10"/>
        <v>92.333466000000001</v>
      </c>
      <c r="L38" s="22">
        <f t="shared" si="10"/>
        <v>85.794608999999994</v>
      </c>
      <c r="M38" s="22">
        <f t="shared" si="10"/>
        <v>81.283942999999994</v>
      </c>
      <c r="N38" s="22">
        <f t="shared" si="10"/>
        <v>53.859645999999998</v>
      </c>
      <c r="O38" s="22">
        <f t="shared" si="10"/>
        <v>52.199950999999999</v>
      </c>
      <c r="P38" s="22">
        <f t="shared" si="10"/>
        <v>50.548496</v>
      </c>
      <c r="Q38" s="22">
        <f t="shared" si="10"/>
        <v>57.465439000000003</v>
      </c>
      <c r="R38" s="22">
        <f t="shared" si="10"/>
        <v>55.71678793369508</v>
      </c>
      <c r="S38" s="22">
        <f t="shared" si="10"/>
        <v>53.664214999999999</v>
      </c>
      <c r="T38" s="22">
        <f t="shared" si="10"/>
        <v>143.681915</v>
      </c>
      <c r="U38" s="22">
        <f t="shared" si="10"/>
        <v>130.38954200000001</v>
      </c>
      <c r="V38" s="22">
        <f t="shared" si="10"/>
        <v>121.77892104625028</v>
      </c>
      <c r="W38" s="22">
        <f t="shared" si="10"/>
        <v>161.71371500000001</v>
      </c>
      <c r="X38" s="22">
        <f t="shared" si="10"/>
        <v>146.75318899999999</v>
      </c>
      <c r="Y38" s="22">
        <f t="shared" si="10"/>
        <v>137.06195099999999</v>
      </c>
      <c r="Z38" s="22">
        <f t="shared" si="10"/>
        <v>69.777161000000007</v>
      </c>
      <c r="AA38" s="22">
        <f t="shared" si="10"/>
        <v>73.227226000000002</v>
      </c>
      <c r="AB38" s="22">
        <f t="shared" si="10"/>
        <v>75.747840999999994</v>
      </c>
      <c r="AC38" s="22">
        <f t="shared" si="10"/>
        <v>71.211128000000002</v>
      </c>
      <c r="AD38" s="22">
        <f t="shared" si="10"/>
        <v>69.193329000000006</v>
      </c>
      <c r="AE38" s="22">
        <f t="shared" si="10"/>
        <v>66.382453999999996</v>
      </c>
      <c r="AF38" s="22">
        <f t="shared" si="10"/>
        <v>60.708103000000001</v>
      </c>
      <c r="AG38" s="22">
        <f t="shared" si="10"/>
        <v>55.091845999999997</v>
      </c>
      <c r="AH38" s="22">
        <f t="shared" si="10"/>
        <v>51.453709000000003</v>
      </c>
    </row>
    <row r="39" spans="1:34" x14ac:dyDescent="0.3">
      <c r="A39" s="21">
        <v>2050</v>
      </c>
      <c r="B39" s="22">
        <f t="shared" si="9"/>
        <v>53.274814999999997</v>
      </c>
      <c r="C39" s="22">
        <f t="shared" si="10"/>
        <v>51.653683000000001</v>
      </c>
      <c r="D39" s="22">
        <f t="shared" si="10"/>
        <v>50.114387999999998</v>
      </c>
      <c r="E39" s="22">
        <f t="shared" si="10"/>
        <v>55.984119</v>
      </c>
      <c r="F39" s="22">
        <f t="shared" si="10"/>
        <v>54.253551000000002</v>
      </c>
      <c r="G39" s="22">
        <f t="shared" si="10"/>
        <v>50.226768</v>
      </c>
      <c r="H39" s="22">
        <f t="shared" si="10"/>
        <v>83.173125999999996</v>
      </c>
      <c r="I39" s="22">
        <f t="shared" si="10"/>
        <v>79.258895999999993</v>
      </c>
      <c r="J39" s="22">
        <f t="shared" si="10"/>
        <v>76.181113999999994</v>
      </c>
      <c r="K39" s="22">
        <f t="shared" si="10"/>
        <v>92.333466000000001</v>
      </c>
      <c r="L39" s="22">
        <f t="shared" si="10"/>
        <v>85.794608999999994</v>
      </c>
      <c r="M39" s="22">
        <f t="shared" si="10"/>
        <v>81.283942999999994</v>
      </c>
      <c r="N39" s="22">
        <f t="shared" si="10"/>
        <v>53.859645999999998</v>
      </c>
      <c r="O39" s="22">
        <f t="shared" si="10"/>
        <v>52.199950999999999</v>
      </c>
      <c r="P39" s="22">
        <f t="shared" si="10"/>
        <v>50.548496</v>
      </c>
      <c r="Q39" s="22">
        <f t="shared" si="10"/>
        <v>57.465439000000003</v>
      </c>
      <c r="R39" s="22">
        <f t="shared" si="10"/>
        <v>55.71678793369508</v>
      </c>
      <c r="S39" s="22">
        <f t="shared" si="10"/>
        <v>53.664214999999999</v>
      </c>
      <c r="T39" s="22">
        <f t="shared" si="10"/>
        <v>143.681915</v>
      </c>
      <c r="U39" s="22">
        <f t="shared" si="10"/>
        <v>130.38954200000001</v>
      </c>
      <c r="V39" s="22">
        <f t="shared" si="10"/>
        <v>121.77892104625028</v>
      </c>
      <c r="W39" s="22">
        <f t="shared" si="10"/>
        <v>161.71371500000001</v>
      </c>
      <c r="X39" s="22">
        <f t="shared" si="10"/>
        <v>146.75318899999999</v>
      </c>
      <c r="Y39" s="22">
        <f t="shared" si="10"/>
        <v>137.06195099999999</v>
      </c>
      <c r="Z39" s="22">
        <f t="shared" si="10"/>
        <v>69.777161000000007</v>
      </c>
      <c r="AA39" s="22">
        <f t="shared" si="10"/>
        <v>73.227226000000002</v>
      </c>
      <c r="AB39" s="22">
        <f t="shared" si="10"/>
        <v>75.747840999999994</v>
      </c>
      <c r="AC39" s="22">
        <f t="shared" si="10"/>
        <v>71.211128000000002</v>
      </c>
      <c r="AD39" s="22">
        <f t="shared" si="10"/>
        <v>69.193329000000006</v>
      </c>
      <c r="AE39" s="22">
        <f t="shared" si="10"/>
        <v>66.382453999999996</v>
      </c>
      <c r="AF39" s="22">
        <f t="shared" si="10"/>
        <v>60.708103000000001</v>
      </c>
      <c r="AG39" s="22">
        <f t="shared" si="10"/>
        <v>55.091845999999997</v>
      </c>
      <c r="AH39" s="22">
        <f t="shared" si="10"/>
        <v>51.453709000000003</v>
      </c>
    </row>
    <row r="41" spans="1:34" x14ac:dyDescent="0.3">
      <c r="A41" s="8"/>
      <c r="B41" s="45" t="s">
        <v>0</v>
      </c>
      <c r="C41" s="45"/>
      <c r="D41" s="45"/>
      <c r="E41" s="45" t="s">
        <v>1</v>
      </c>
      <c r="F41" s="45"/>
      <c r="G41" s="45"/>
      <c r="H41" s="45" t="s">
        <v>2</v>
      </c>
      <c r="I41" s="45"/>
      <c r="J41" s="45"/>
      <c r="K41" s="45" t="s">
        <v>3</v>
      </c>
      <c r="L41" s="45"/>
      <c r="M41" s="45"/>
      <c r="N41" s="45" t="s">
        <v>4</v>
      </c>
      <c r="O41" s="45"/>
      <c r="P41" s="45"/>
      <c r="Q41" s="45" t="s">
        <v>5</v>
      </c>
      <c r="R41" s="45"/>
      <c r="S41" s="45"/>
      <c r="T41" s="45" t="s">
        <v>6</v>
      </c>
      <c r="U41" s="45"/>
      <c r="V41" s="45"/>
      <c r="W41" s="45" t="s">
        <v>7</v>
      </c>
      <c r="X41" s="45"/>
      <c r="Y41" s="45"/>
      <c r="Z41" s="45" t="s">
        <v>8</v>
      </c>
      <c r="AA41" s="45"/>
      <c r="AB41" s="45"/>
      <c r="AC41" s="45" t="s">
        <v>9</v>
      </c>
      <c r="AD41" s="45"/>
      <c r="AE41" s="45"/>
      <c r="AF41" s="45" t="s">
        <v>17</v>
      </c>
      <c r="AG41" s="45"/>
      <c r="AH41" s="45"/>
    </row>
    <row r="42" spans="1:34" x14ac:dyDescent="0.3">
      <c r="A42" s="8"/>
      <c r="B42" s="8" t="s">
        <v>13</v>
      </c>
      <c r="C42" s="8" t="s">
        <v>14</v>
      </c>
      <c r="D42" s="8" t="s">
        <v>15</v>
      </c>
      <c r="E42" s="8" t="s">
        <v>13</v>
      </c>
      <c r="F42" s="8" t="s">
        <v>14</v>
      </c>
      <c r="G42" s="8" t="s">
        <v>15</v>
      </c>
      <c r="H42" s="8" t="s">
        <v>13</v>
      </c>
      <c r="I42" s="8" t="s">
        <v>14</v>
      </c>
      <c r="J42" s="8" t="s">
        <v>15</v>
      </c>
      <c r="K42" s="8" t="s">
        <v>13</v>
      </c>
      <c r="L42" s="8" t="s">
        <v>14</v>
      </c>
      <c r="M42" s="8" t="s">
        <v>15</v>
      </c>
      <c r="N42" s="8" t="s">
        <v>13</v>
      </c>
      <c r="O42" s="8" t="s">
        <v>14</v>
      </c>
      <c r="P42" s="8" t="s">
        <v>15</v>
      </c>
      <c r="Q42" s="8" t="s">
        <v>13</v>
      </c>
      <c r="R42" s="8" t="s">
        <v>14</v>
      </c>
      <c r="S42" s="8" t="s">
        <v>15</v>
      </c>
      <c r="T42" s="8" t="s">
        <v>13</v>
      </c>
      <c r="U42" s="8" t="s">
        <v>14</v>
      </c>
      <c r="V42" s="8" t="s">
        <v>15</v>
      </c>
      <c r="W42" s="8" t="s">
        <v>13</v>
      </c>
      <c r="X42" s="8" t="s">
        <v>14</v>
      </c>
      <c r="Y42" s="8" t="s">
        <v>15</v>
      </c>
      <c r="Z42" s="8" t="s">
        <v>13</v>
      </c>
      <c r="AA42" s="8" t="s">
        <v>14</v>
      </c>
      <c r="AB42" s="8" t="s">
        <v>15</v>
      </c>
      <c r="AC42" s="8" t="s">
        <v>13</v>
      </c>
      <c r="AD42" s="8" t="s">
        <v>14</v>
      </c>
      <c r="AE42" s="8" t="s">
        <v>15</v>
      </c>
      <c r="AF42" s="8" t="s">
        <v>13</v>
      </c>
      <c r="AG42" s="8" t="s">
        <v>14</v>
      </c>
      <c r="AH42" s="8" t="s">
        <v>15</v>
      </c>
    </row>
    <row r="43" spans="1:34" x14ac:dyDescent="0.3">
      <c r="A43" s="8">
        <v>2014</v>
      </c>
      <c r="B43" s="20">
        <f>B3/B3</f>
        <v>1</v>
      </c>
      <c r="C43" s="20">
        <f>C3/B3</f>
        <v>1.0129954395643526</v>
      </c>
      <c r="D43" s="20">
        <f>D3/B3</f>
        <v>0.87497002141389368</v>
      </c>
      <c r="E43" s="20">
        <f>E3/E3</f>
        <v>1</v>
      </c>
      <c r="F43" s="20">
        <f>F3/E3</f>
        <v>1.0114275022267987</v>
      </c>
      <c r="G43" s="20">
        <f>G3/E3</f>
        <v>0.87104018135949746</v>
      </c>
      <c r="H43" s="20">
        <f>H3/H3</f>
        <v>1</v>
      </c>
      <c r="I43" s="20">
        <f>I3/H3</f>
        <v>0.99435486306291443</v>
      </c>
      <c r="J43" s="20">
        <f>J3/H3</f>
        <v>0.92885480003119192</v>
      </c>
      <c r="K43" s="20">
        <f>K3/K3</f>
        <v>1</v>
      </c>
      <c r="L43" s="20">
        <f>L3/K3</f>
        <v>0.93978083525248823</v>
      </c>
      <c r="M43" s="20">
        <f>M3/K3</f>
        <v>0.82815768101148179</v>
      </c>
      <c r="N43" s="20">
        <f>N3/N3</f>
        <v>1</v>
      </c>
      <c r="O43" s="20">
        <f>O3/N3</f>
        <v>1.0130990166293572</v>
      </c>
      <c r="P43" s="20">
        <f>P3/N3</f>
        <v>0.87506572936177995</v>
      </c>
      <c r="Q43" s="20">
        <f>Q3/Q3</f>
        <v>1</v>
      </c>
      <c r="R43" s="20">
        <f>R3/Q3</f>
        <v>1.0129954395643526</v>
      </c>
      <c r="S43" s="20">
        <f>S3/Q3</f>
        <v>0.87495386931654007</v>
      </c>
      <c r="T43" s="20">
        <f>T3/T3</f>
        <v>1</v>
      </c>
      <c r="U43" s="20">
        <f>U3/T3</f>
        <v>0.90947249186516788</v>
      </c>
      <c r="V43" s="20">
        <f>V3/T3</f>
        <v>0.82141503824478768</v>
      </c>
      <c r="W43" s="20">
        <f>W3/W3</f>
        <v>1</v>
      </c>
      <c r="X43" s="20">
        <f>X3/W3</f>
        <v>0.90729260624278985</v>
      </c>
      <c r="Y43" s="20">
        <f>Y3/W3</f>
        <v>0.81944621472577972</v>
      </c>
      <c r="Z43" s="20">
        <f>Z3/Z3</f>
        <v>1</v>
      </c>
      <c r="AA43" s="20">
        <f>AA3/Z3</f>
        <v>1.0585380231561894</v>
      </c>
      <c r="AB43" s="20">
        <f>AB3/Z3</f>
        <v>1.0923275195465214</v>
      </c>
      <c r="AC43" s="20">
        <f>AC3/AC3</f>
        <v>1</v>
      </c>
      <c r="AD43" s="20">
        <f>AD3/AC3</f>
        <v>1.0131486040663689</v>
      </c>
      <c r="AE43" s="20">
        <f>AE3/AC3</f>
        <v>0.87386861422597384</v>
      </c>
      <c r="AF43" s="20">
        <f>AF3/AF3</f>
        <v>1</v>
      </c>
      <c r="AG43" s="20">
        <f>AG3/AF3</f>
        <v>0.90947254543423428</v>
      </c>
      <c r="AH43" s="20">
        <f>AH3/AF3</f>
        <v>0.80645826441622193</v>
      </c>
    </row>
    <row r="44" spans="1:34" x14ac:dyDescent="0.3">
      <c r="A44" s="8">
        <v>2015</v>
      </c>
      <c r="B44" s="20">
        <f t="shared" ref="B44:B79" si="11">B4/B4</f>
        <v>1</v>
      </c>
      <c r="C44" s="20">
        <f t="shared" ref="C44:C79" si="12">C4/B4</f>
        <v>1.0070133013561711</v>
      </c>
      <c r="D44" s="20">
        <f t="shared" ref="D44:D79" si="13">D4/B4</f>
        <v>0.86901078308930602</v>
      </c>
      <c r="E44" s="20">
        <f t="shared" ref="E44:E79" si="14">E4/E4</f>
        <v>1</v>
      </c>
      <c r="F44" s="20">
        <f t="shared" ref="F44:F79" si="15">F4/E4</f>
        <v>1.006575567219798</v>
      </c>
      <c r="G44" s="20">
        <f t="shared" ref="G44:G79" si="16">G4/E4</f>
        <v>0.86667750833987678</v>
      </c>
      <c r="H44" s="20">
        <f t="shared" ref="H44:H79" si="17">H4/H4</f>
        <v>1</v>
      </c>
      <c r="I44" s="20">
        <f t="shared" ref="I44:I79" si="18">I4/H4</f>
        <v>0.99410907287952699</v>
      </c>
      <c r="J44" s="20">
        <f t="shared" ref="J44:J79" si="19">J4/H4</f>
        <v>0.92862520051886421</v>
      </c>
      <c r="K44" s="20">
        <f t="shared" ref="K44:K79" si="20">K4/K4</f>
        <v>1</v>
      </c>
      <c r="L44" s="20">
        <f t="shared" ref="L44:L79" si="21">L4/K4</f>
        <v>0.93769732605617684</v>
      </c>
      <c r="M44" s="20">
        <f t="shared" ref="M44:M79" si="22">M4/K4</f>
        <v>0.82632164213980186</v>
      </c>
      <c r="N44" s="20">
        <f t="shared" ref="N44:N79" si="23">N4/N4</f>
        <v>1</v>
      </c>
      <c r="O44" s="20">
        <f t="shared" ref="O44:O79" si="24">O4/N4</f>
        <v>1.0071324799065591</v>
      </c>
      <c r="P44" s="20">
        <f t="shared" ref="P44:P79" si="25">P4/N4</f>
        <v>0.8690567859512589</v>
      </c>
      <c r="Q44" s="20">
        <f t="shared" ref="Q44:Q79" si="26">Q4/Q4</f>
        <v>1</v>
      </c>
      <c r="R44" s="20">
        <f t="shared" ref="R44:R79" si="27">R4/Q4</f>
        <v>1.0070133013561711</v>
      </c>
      <c r="S44" s="20">
        <f t="shared" ref="S44:S79" si="28">S4/Q4</f>
        <v>0.86818790319360561</v>
      </c>
      <c r="T44" s="20">
        <f t="shared" ref="T44:T79" si="29">T4/T4</f>
        <v>1</v>
      </c>
      <c r="U44" s="20">
        <f t="shared" ref="U44:U79" si="30">U4/T4</f>
        <v>0.90980023689840583</v>
      </c>
      <c r="V44" s="20">
        <f t="shared" ref="V44:V79" si="31">V4/T4</f>
        <v>0.82171105016534574</v>
      </c>
      <c r="W44" s="20">
        <f t="shared" ref="W44:W79" si="32">W4/W4</f>
        <v>1</v>
      </c>
      <c r="X44" s="20">
        <f t="shared" ref="X44:X79" si="33">X4/W4</f>
        <v>0.90729260624278985</v>
      </c>
      <c r="Y44" s="20">
        <f t="shared" ref="Y44:Y79" si="34">Y4/W4</f>
        <v>0.81944621472577972</v>
      </c>
      <c r="Z44" s="20">
        <f t="shared" ref="Z44:Z79" si="35">Z4/Z4</f>
        <v>1</v>
      </c>
      <c r="AA44" s="20">
        <f t="shared" ref="AA44:AA79" si="36">AA4/Z4</f>
        <v>1.0585380231561894</v>
      </c>
      <c r="AB44" s="20">
        <f t="shared" ref="AB44:AB79" si="37">AB4/Z4</f>
        <v>1.0923275195465214</v>
      </c>
      <c r="AC44" s="20">
        <f t="shared" ref="AC44:AC79" si="38">AC4/AC4</f>
        <v>1</v>
      </c>
      <c r="AD44" s="20">
        <f t="shared" ref="AD44:AD79" si="39">AD4/AC4</f>
        <v>1.0075910411591602</v>
      </c>
      <c r="AE44" s="20">
        <f t="shared" ref="AE44:AE79" si="40">AE4/AC4</f>
        <v>0.86535965957150351</v>
      </c>
      <c r="AF44" s="20">
        <f t="shared" ref="AF44:AF79" si="41">AF4/AF4</f>
        <v>1</v>
      </c>
      <c r="AG44" s="20">
        <f t="shared" ref="AG44:AG79" si="42">AG4/AF4</f>
        <v>0.90980016125039165</v>
      </c>
      <c r="AH44" s="20">
        <f t="shared" ref="AH44:AH79" si="43">AH4/AF4</f>
        <v>0.80628163297043054</v>
      </c>
    </row>
    <row r="45" spans="1:34" x14ac:dyDescent="0.3">
      <c r="A45" s="8">
        <v>2016</v>
      </c>
      <c r="B45" s="20">
        <f t="shared" si="11"/>
        <v>1</v>
      </c>
      <c r="C45" s="20">
        <f t="shared" si="12"/>
        <v>1.0093045703821069</v>
      </c>
      <c r="D45" s="20">
        <f t="shared" si="13"/>
        <v>0.90316322920521375</v>
      </c>
      <c r="E45" s="20">
        <f t="shared" si="14"/>
        <v>1</v>
      </c>
      <c r="F45" s="20">
        <f t="shared" si="15"/>
        <v>1.0026347926382368</v>
      </c>
      <c r="G45" s="20">
        <f t="shared" si="16"/>
        <v>0.86634153129108249</v>
      </c>
      <c r="H45" s="20">
        <f t="shared" si="17"/>
        <v>1</v>
      </c>
      <c r="I45" s="20">
        <f t="shared" si="18"/>
        <v>1.0001376173685064</v>
      </c>
      <c r="J45" s="20">
        <f t="shared" si="19"/>
        <v>0.93425663321336661</v>
      </c>
      <c r="K45" s="20">
        <f t="shared" si="20"/>
        <v>1</v>
      </c>
      <c r="L45" s="20">
        <f t="shared" si="21"/>
        <v>0.93979285727773176</v>
      </c>
      <c r="M45" s="20">
        <f t="shared" si="22"/>
        <v>0.84526665620837504</v>
      </c>
      <c r="N45" s="20">
        <f t="shared" si="23"/>
        <v>1</v>
      </c>
      <c r="O45" s="20">
        <f t="shared" si="24"/>
        <v>1.0092038134846637</v>
      </c>
      <c r="P45" s="20">
        <f t="shared" si="25"/>
        <v>0.90255815432259123</v>
      </c>
      <c r="Q45" s="20">
        <f t="shared" si="26"/>
        <v>1</v>
      </c>
      <c r="R45" s="20">
        <f t="shared" si="27"/>
        <v>1.0093045703821069</v>
      </c>
      <c r="S45" s="20">
        <f t="shared" si="28"/>
        <v>0.8992348386112845</v>
      </c>
      <c r="T45" s="20">
        <f t="shared" si="29"/>
        <v>1</v>
      </c>
      <c r="U45" s="20">
        <f t="shared" si="30"/>
        <v>0.91089831345006156</v>
      </c>
      <c r="V45" s="20">
        <f t="shared" si="31"/>
        <v>0.82270280813575358</v>
      </c>
      <c r="W45" s="20">
        <f t="shared" si="32"/>
        <v>1</v>
      </c>
      <c r="X45" s="20">
        <f t="shared" si="33"/>
        <v>0.90729260624278985</v>
      </c>
      <c r="Y45" s="20">
        <f t="shared" si="34"/>
        <v>0.81944621472577972</v>
      </c>
      <c r="Z45" s="20">
        <f t="shared" si="35"/>
        <v>1</v>
      </c>
      <c r="AA45" s="20">
        <f t="shared" si="36"/>
        <v>1.0585380231561894</v>
      </c>
      <c r="AB45" s="20">
        <f t="shared" si="37"/>
        <v>1.0923275195465214</v>
      </c>
      <c r="AC45" s="20">
        <f t="shared" si="38"/>
        <v>1</v>
      </c>
      <c r="AD45" s="20">
        <f t="shared" si="39"/>
        <v>1.0042772979881724</v>
      </c>
      <c r="AE45" s="20">
        <f t="shared" si="40"/>
        <v>0.8829981557242822</v>
      </c>
      <c r="AF45" s="20">
        <f t="shared" si="41"/>
        <v>1</v>
      </c>
      <c r="AG45" s="20">
        <f t="shared" si="42"/>
        <v>0.91089832444250796</v>
      </c>
      <c r="AH45" s="20">
        <f t="shared" si="43"/>
        <v>0.81927051189444955</v>
      </c>
    </row>
    <row r="46" spans="1:34" x14ac:dyDescent="0.3">
      <c r="A46" s="8">
        <v>2017</v>
      </c>
      <c r="B46" s="20">
        <f t="shared" si="11"/>
        <v>1</v>
      </c>
      <c r="C46" s="20">
        <f t="shared" si="12"/>
        <v>1.0001864774980864</v>
      </c>
      <c r="D46" s="20">
        <f t="shared" si="13"/>
        <v>0.90396311283552366</v>
      </c>
      <c r="E46" s="20">
        <f t="shared" si="14"/>
        <v>1</v>
      </c>
      <c r="F46" s="20">
        <f t="shared" si="15"/>
        <v>0.98929186653033463</v>
      </c>
      <c r="G46" s="20">
        <f t="shared" si="16"/>
        <v>0.85999666801833852</v>
      </c>
      <c r="H46" s="20">
        <f t="shared" si="17"/>
        <v>1</v>
      </c>
      <c r="I46" s="20">
        <f t="shared" si="18"/>
        <v>0.99511760613312639</v>
      </c>
      <c r="J46" s="20">
        <f t="shared" si="19"/>
        <v>0.92956729975163843</v>
      </c>
      <c r="K46" s="20">
        <f t="shared" si="20"/>
        <v>1</v>
      </c>
      <c r="L46" s="20">
        <f t="shared" si="21"/>
        <v>0.93841300052936494</v>
      </c>
      <c r="M46" s="20">
        <f t="shared" si="22"/>
        <v>0.84684372899640092</v>
      </c>
      <c r="N46" s="20">
        <f t="shared" si="23"/>
        <v>1</v>
      </c>
      <c r="O46" s="20">
        <f t="shared" si="24"/>
        <v>1.0001900476377941</v>
      </c>
      <c r="P46" s="20">
        <f t="shared" si="25"/>
        <v>0.90344066841430137</v>
      </c>
      <c r="Q46" s="20">
        <f t="shared" si="26"/>
        <v>1</v>
      </c>
      <c r="R46" s="20">
        <f t="shared" si="27"/>
        <v>1.0001864774980864</v>
      </c>
      <c r="S46" s="20">
        <f t="shared" si="28"/>
        <v>0.89973969255922392</v>
      </c>
      <c r="T46" s="20">
        <f t="shared" si="29"/>
        <v>1</v>
      </c>
      <c r="U46" s="20">
        <f t="shared" si="30"/>
        <v>0.91217660614396867</v>
      </c>
      <c r="V46" s="20">
        <f t="shared" si="31"/>
        <v>0.82385733326042265</v>
      </c>
      <c r="W46" s="20">
        <f t="shared" si="32"/>
        <v>1</v>
      </c>
      <c r="X46" s="20">
        <f t="shared" si="33"/>
        <v>0.90729260624278973</v>
      </c>
      <c r="Y46" s="20">
        <f t="shared" si="34"/>
        <v>0.81944621472577961</v>
      </c>
      <c r="Z46" s="20">
        <f t="shared" si="35"/>
        <v>1</v>
      </c>
      <c r="AA46" s="20">
        <f t="shared" si="36"/>
        <v>1.0585380231561894</v>
      </c>
      <c r="AB46" s="20">
        <f t="shared" si="37"/>
        <v>1.0923275195465214</v>
      </c>
      <c r="AC46" s="20">
        <f t="shared" si="38"/>
        <v>1</v>
      </c>
      <c r="AD46" s="20">
        <f t="shared" si="39"/>
        <v>1.0027478315156662</v>
      </c>
      <c r="AE46" s="20">
        <f t="shared" si="40"/>
        <v>0.87902522588034671</v>
      </c>
      <c r="AF46" s="20">
        <f t="shared" si="41"/>
        <v>1</v>
      </c>
      <c r="AG46" s="20">
        <f t="shared" si="42"/>
        <v>0.9121764652237857</v>
      </c>
      <c r="AH46" s="20">
        <f t="shared" si="43"/>
        <v>0.82194225119743913</v>
      </c>
    </row>
    <row r="47" spans="1:34" x14ac:dyDescent="0.3">
      <c r="A47" s="8">
        <v>2018</v>
      </c>
      <c r="B47" s="20">
        <f t="shared" si="11"/>
        <v>1</v>
      </c>
      <c r="C47" s="20">
        <f t="shared" si="12"/>
        <v>0.9917541362720026</v>
      </c>
      <c r="D47" s="20">
        <f t="shared" si="13"/>
        <v>0.9069048255727894</v>
      </c>
      <c r="E47" s="20">
        <f t="shared" si="14"/>
        <v>1</v>
      </c>
      <c r="F47" s="20">
        <f t="shared" si="15"/>
        <v>0.98318705017560615</v>
      </c>
      <c r="G47" s="20">
        <f t="shared" si="16"/>
        <v>0.8601417871444097</v>
      </c>
      <c r="H47" s="20">
        <f t="shared" si="17"/>
        <v>1</v>
      </c>
      <c r="I47" s="20">
        <f t="shared" si="18"/>
        <v>0.98990436869974496</v>
      </c>
      <c r="J47" s="20">
        <f t="shared" si="19"/>
        <v>0.92469746827237875</v>
      </c>
      <c r="K47" s="20">
        <f t="shared" si="20"/>
        <v>1</v>
      </c>
      <c r="L47" s="20">
        <f t="shared" si="21"/>
        <v>0.93577936894529568</v>
      </c>
      <c r="M47" s="20">
        <f t="shared" si="22"/>
        <v>0.84893621589324075</v>
      </c>
      <c r="N47" s="20">
        <f t="shared" si="23"/>
        <v>1</v>
      </c>
      <c r="O47" s="20">
        <f t="shared" si="24"/>
        <v>0.99167581424203088</v>
      </c>
      <c r="P47" s="20">
        <f t="shared" si="25"/>
        <v>0.90619566631356974</v>
      </c>
      <c r="Q47" s="20">
        <f t="shared" si="26"/>
        <v>1</v>
      </c>
      <c r="R47" s="20">
        <f t="shared" si="27"/>
        <v>0.99175413627200248</v>
      </c>
      <c r="S47" s="20">
        <f t="shared" si="28"/>
        <v>0.90236511296626276</v>
      </c>
      <c r="T47" s="20">
        <f t="shared" si="29"/>
        <v>1</v>
      </c>
      <c r="U47" s="20">
        <f t="shared" si="30"/>
        <v>0.91181611022395836</v>
      </c>
      <c r="V47" s="20">
        <f t="shared" si="31"/>
        <v>0.82353174147774544</v>
      </c>
      <c r="W47" s="20">
        <f t="shared" si="32"/>
        <v>1</v>
      </c>
      <c r="X47" s="20">
        <f t="shared" si="33"/>
        <v>0.90729260624278973</v>
      </c>
      <c r="Y47" s="20">
        <f t="shared" si="34"/>
        <v>0.81944621472577961</v>
      </c>
      <c r="Z47" s="20">
        <f t="shared" si="35"/>
        <v>1</v>
      </c>
      <c r="AA47" s="20">
        <f t="shared" si="36"/>
        <v>1.0585380231561894</v>
      </c>
      <c r="AB47" s="20">
        <f t="shared" si="37"/>
        <v>1.0923275195465214</v>
      </c>
      <c r="AC47" s="20">
        <f t="shared" si="38"/>
        <v>1</v>
      </c>
      <c r="AD47" s="20">
        <f t="shared" si="39"/>
        <v>0.99413488075171597</v>
      </c>
      <c r="AE47" s="20">
        <f t="shared" si="40"/>
        <v>0.88032747883644369</v>
      </c>
      <c r="AF47" s="20">
        <f t="shared" si="41"/>
        <v>1</v>
      </c>
      <c r="AG47" s="20">
        <f t="shared" si="42"/>
        <v>0.9118161847488343</v>
      </c>
      <c r="AH47" s="20">
        <f t="shared" si="43"/>
        <v>0.82353185461600953</v>
      </c>
    </row>
    <row r="48" spans="1:34" x14ac:dyDescent="0.3">
      <c r="A48" s="8">
        <v>2019</v>
      </c>
      <c r="B48" s="20">
        <f t="shared" si="11"/>
        <v>1</v>
      </c>
      <c r="C48" s="20">
        <f t="shared" si="12"/>
        <v>0.98244916152762607</v>
      </c>
      <c r="D48" s="20">
        <f t="shared" si="13"/>
        <v>0.9189837711601766</v>
      </c>
      <c r="E48" s="20">
        <f t="shared" si="14"/>
        <v>1</v>
      </c>
      <c r="F48" s="20">
        <f t="shared" si="15"/>
        <v>0.97233983993293049</v>
      </c>
      <c r="G48" s="20">
        <f t="shared" si="16"/>
        <v>0.86065944071429534</v>
      </c>
      <c r="H48" s="20">
        <f t="shared" si="17"/>
        <v>1</v>
      </c>
      <c r="I48" s="20">
        <f t="shared" si="18"/>
        <v>0.98436208471272169</v>
      </c>
      <c r="J48" s="20">
        <f t="shared" si="19"/>
        <v>0.91952026516741758</v>
      </c>
      <c r="K48" s="20">
        <f t="shared" si="20"/>
        <v>1</v>
      </c>
      <c r="L48" s="20">
        <f t="shared" si="21"/>
        <v>0.93346455221721458</v>
      </c>
      <c r="M48" s="20">
        <f t="shared" si="22"/>
        <v>0.85617708482247956</v>
      </c>
      <c r="N48" s="20">
        <f t="shared" si="23"/>
        <v>1</v>
      </c>
      <c r="O48" s="20">
        <f t="shared" si="24"/>
        <v>0.9824184476822474</v>
      </c>
      <c r="P48" s="20">
        <f t="shared" si="25"/>
        <v>0.91847102858134422</v>
      </c>
      <c r="Q48" s="20">
        <f t="shared" si="26"/>
        <v>1</v>
      </c>
      <c r="R48" s="20">
        <f t="shared" si="27"/>
        <v>0.98244916152762607</v>
      </c>
      <c r="S48" s="20">
        <f t="shared" si="28"/>
        <v>0.91575349320395616</v>
      </c>
      <c r="T48" s="20">
        <f t="shared" si="29"/>
        <v>1</v>
      </c>
      <c r="U48" s="20">
        <f t="shared" si="30"/>
        <v>0.91182314164811074</v>
      </c>
      <c r="V48" s="20">
        <f t="shared" si="31"/>
        <v>0.82790556136038052</v>
      </c>
      <c r="W48" s="20">
        <f t="shared" si="32"/>
        <v>1</v>
      </c>
      <c r="X48" s="20">
        <f t="shared" si="33"/>
        <v>0.90729260624278985</v>
      </c>
      <c r="Y48" s="20">
        <f t="shared" si="34"/>
        <v>0.82379198353296812</v>
      </c>
      <c r="Z48" s="20">
        <f t="shared" si="35"/>
        <v>1</v>
      </c>
      <c r="AA48" s="20">
        <f t="shared" si="36"/>
        <v>1.0585380231561894</v>
      </c>
      <c r="AB48" s="20">
        <f t="shared" si="37"/>
        <v>1.0923275195465214</v>
      </c>
      <c r="AC48" s="20">
        <f t="shared" si="38"/>
        <v>1</v>
      </c>
      <c r="AD48" s="20">
        <f t="shared" si="39"/>
        <v>0.98291610743251079</v>
      </c>
      <c r="AE48" s="20">
        <f t="shared" si="40"/>
        <v>0.90500546157075223</v>
      </c>
      <c r="AF48" s="20">
        <f t="shared" si="41"/>
        <v>1</v>
      </c>
      <c r="AG48" s="20">
        <f t="shared" si="42"/>
        <v>0.91182318594541756</v>
      </c>
      <c r="AH48" s="20">
        <f t="shared" si="43"/>
        <v>0.8279055875277358</v>
      </c>
    </row>
    <row r="49" spans="1:34" x14ac:dyDescent="0.3">
      <c r="A49" s="8">
        <v>2020</v>
      </c>
      <c r="B49" s="20">
        <f t="shared" si="11"/>
        <v>1</v>
      </c>
      <c r="C49" s="20">
        <f t="shared" si="12"/>
        <v>0.9751647351837508</v>
      </c>
      <c r="D49" s="20">
        <f t="shared" si="13"/>
        <v>0.9115756827716075</v>
      </c>
      <c r="E49" s="20">
        <f t="shared" si="14"/>
        <v>1</v>
      </c>
      <c r="F49" s="20">
        <f t="shared" si="15"/>
        <v>0.96917821810284388</v>
      </c>
      <c r="G49" s="20">
        <f t="shared" si="16"/>
        <v>0.85977723455840294</v>
      </c>
      <c r="H49" s="20">
        <f t="shared" si="17"/>
        <v>1</v>
      </c>
      <c r="I49" s="20">
        <f t="shared" si="18"/>
        <v>0.98010602705549554</v>
      </c>
      <c r="J49" s="20">
        <f t="shared" si="19"/>
        <v>0.91554456219559655</v>
      </c>
      <c r="K49" s="20">
        <f t="shared" si="20"/>
        <v>1</v>
      </c>
      <c r="L49" s="20">
        <f t="shared" si="21"/>
        <v>0.93061737683765322</v>
      </c>
      <c r="M49" s="20">
        <f t="shared" si="22"/>
        <v>0.85537693093607969</v>
      </c>
      <c r="N49" s="20">
        <f t="shared" si="23"/>
        <v>1</v>
      </c>
      <c r="O49" s="20">
        <f t="shared" si="24"/>
        <v>0.97511443876947201</v>
      </c>
      <c r="P49" s="20">
        <f t="shared" si="25"/>
        <v>0.91093364931739718</v>
      </c>
      <c r="Q49" s="20">
        <f t="shared" si="26"/>
        <v>1</v>
      </c>
      <c r="R49" s="20">
        <f t="shared" si="27"/>
        <v>0.9751647351837508</v>
      </c>
      <c r="S49" s="20">
        <f t="shared" si="28"/>
        <v>0.90762389432075785</v>
      </c>
      <c r="T49" s="20">
        <f t="shared" si="29"/>
        <v>1</v>
      </c>
      <c r="U49" s="20">
        <f t="shared" si="30"/>
        <v>0.91072720046816291</v>
      </c>
      <c r="V49" s="20">
        <f t="shared" si="31"/>
        <v>0.82968408039969088</v>
      </c>
      <c r="W49" s="20">
        <f t="shared" si="32"/>
        <v>1</v>
      </c>
      <c r="X49" s="20">
        <f t="shared" si="33"/>
        <v>0.90729260624278973</v>
      </c>
      <c r="Y49" s="20">
        <f t="shared" si="34"/>
        <v>0.82655512131077824</v>
      </c>
      <c r="Z49" s="20">
        <f t="shared" si="35"/>
        <v>1</v>
      </c>
      <c r="AA49" s="20">
        <f t="shared" si="36"/>
        <v>1.0585380231561894</v>
      </c>
      <c r="AB49" s="20">
        <f t="shared" si="37"/>
        <v>1.0923275195465214</v>
      </c>
      <c r="AC49" s="20">
        <f t="shared" si="38"/>
        <v>1</v>
      </c>
      <c r="AD49" s="20">
        <f t="shared" si="39"/>
        <v>0.97756592574094492</v>
      </c>
      <c r="AE49" s="20">
        <f t="shared" si="40"/>
        <v>0.90312763252438677</v>
      </c>
      <c r="AF49" s="20">
        <f t="shared" si="41"/>
        <v>1</v>
      </c>
      <c r="AG49" s="20">
        <f t="shared" si="42"/>
        <v>0.9107271415625019</v>
      </c>
      <c r="AH49" s="20">
        <f t="shared" si="43"/>
        <v>0.82968405444858584</v>
      </c>
    </row>
    <row r="50" spans="1:34" x14ac:dyDescent="0.3">
      <c r="A50" s="8">
        <v>2021</v>
      </c>
      <c r="B50" s="20">
        <f t="shared" si="11"/>
        <v>1</v>
      </c>
      <c r="C50" s="20">
        <f t="shared" si="12"/>
        <v>0.97700044917210527</v>
      </c>
      <c r="D50" s="20">
        <f t="shared" si="13"/>
        <v>0.91178323749636292</v>
      </c>
      <c r="E50" s="20">
        <f t="shared" si="14"/>
        <v>1</v>
      </c>
      <c r="F50" s="20">
        <f t="shared" si="15"/>
        <v>0.97349675533539826</v>
      </c>
      <c r="G50" s="20">
        <f t="shared" si="16"/>
        <v>0.86728110734920483</v>
      </c>
      <c r="H50" s="20">
        <f t="shared" si="17"/>
        <v>1</v>
      </c>
      <c r="I50" s="20">
        <f t="shared" si="18"/>
        <v>0.98158041900899085</v>
      </c>
      <c r="J50" s="20">
        <f t="shared" si="19"/>
        <v>0.91687752557889024</v>
      </c>
      <c r="K50" s="20">
        <f t="shared" si="20"/>
        <v>1</v>
      </c>
      <c r="L50" s="20">
        <f t="shared" si="21"/>
        <v>0.93062353064323367</v>
      </c>
      <c r="M50" s="20">
        <f t="shared" si="22"/>
        <v>0.8567244668731212</v>
      </c>
      <c r="N50" s="20">
        <f t="shared" si="23"/>
        <v>1</v>
      </c>
      <c r="O50" s="20">
        <f t="shared" si="24"/>
        <v>0.97697992188602789</v>
      </c>
      <c r="P50" s="20">
        <f t="shared" si="25"/>
        <v>0.91110118921735139</v>
      </c>
      <c r="Q50" s="20">
        <f t="shared" si="26"/>
        <v>1</v>
      </c>
      <c r="R50" s="20">
        <f t="shared" si="27"/>
        <v>0.97700044917210527</v>
      </c>
      <c r="S50" s="20">
        <f t="shared" si="28"/>
        <v>0.90757671532834361</v>
      </c>
      <c r="T50" s="20">
        <f t="shared" si="29"/>
        <v>1</v>
      </c>
      <c r="U50" s="20">
        <f t="shared" si="30"/>
        <v>0.90947304491319569</v>
      </c>
      <c r="V50" s="20">
        <f t="shared" si="31"/>
        <v>0.83099869200893073</v>
      </c>
      <c r="W50" s="20">
        <f t="shared" si="32"/>
        <v>1</v>
      </c>
      <c r="X50" s="20">
        <f t="shared" si="33"/>
        <v>0.90729260624278985</v>
      </c>
      <c r="Y50" s="20">
        <f t="shared" si="34"/>
        <v>0.82900639361894835</v>
      </c>
      <c r="Z50" s="20">
        <f t="shared" si="35"/>
        <v>1</v>
      </c>
      <c r="AA50" s="20">
        <f t="shared" si="36"/>
        <v>1.0585380231561894</v>
      </c>
      <c r="AB50" s="20">
        <f t="shared" si="37"/>
        <v>1.0923275195465214</v>
      </c>
      <c r="AC50" s="20">
        <f t="shared" si="38"/>
        <v>1</v>
      </c>
      <c r="AD50" s="20">
        <f t="shared" si="39"/>
        <v>0.98287599906422318</v>
      </c>
      <c r="AE50" s="20">
        <f t="shared" si="40"/>
        <v>0.90819872122206036</v>
      </c>
      <c r="AF50" s="20">
        <f t="shared" si="41"/>
        <v>1</v>
      </c>
      <c r="AG50" s="20">
        <f t="shared" si="42"/>
        <v>0.90947281797733714</v>
      </c>
      <c r="AH50" s="20">
        <f t="shared" si="43"/>
        <v>0.83099837123172937</v>
      </c>
    </row>
    <row r="51" spans="1:34" x14ac:dyDescent="0.3">
      <c r="A51" s="8">
        <v>2022</v>
      </c>
      <c r="B51" s="20">
        <f t="shared" si="11"/>
        <v>1</v>
      </c>
      <c r="C51" s="20">
        <f t="shared" si="12"/>
        <v>0.98013223394778992</v>
      </c>
      <c r="D51" s="20">
        <f t="shared" si="13"/>
        <v>0.90790471679974527</v>
      </c>
      <c r="E51" s="20">
        <f t="shared" si="14"/>
        <v>1</v>
      </c>
      <c r="F51" s="20">
        <f t="shared" si="15"/>
        <v>0.97745754452426736</v>
      </c>
      <c r="G51" s="20">
        <f t="shared" si="16"/>
        <v>0.87506094223305897</v>
      </c>
      <c r="H51" s="20">
        <f t="shared" si="17"/>
        <v>1</v>
      </c>
      <c r="I51" s="20">
        <f t="shared" si="18"/>
        <v>0.98377168504883938</v>
      </c>
      <c r="J51" s="20">
        <f t="shared" si="19"/>
        <v>0.91516518516154977</v>
      </c>
      <c r="K51" s="20">
        <f t="shared" si="20"/>
        <v>1</v>
      </c>
      <c r="L51" s="20">
        <f t="shared" si="21"/>
        <v>0.93082641816647771</v>
      </c>
      <c r="M51" s="20">
        <f t="shared" si="22"/>
        <v>0.85471894061290654</v>
      </c>
      <c r="N51" s="20">
        <f t="shared" si="23"/>
        <v>1</v>
      </c>
      <c r="O51" s="20">
        <f t="shared" si="24"/>
        <v>0.97993099986355192</v>
      </c>
      <c r="P51" s="20">
        <f t="shared" si="25"/>
        <v>0.90723673147321715</v>
      </c>
      <c r="Q51" s="20">
        <f t="shared" si="26"/>
        <v>1</v>
      </c>
      <c r="R51" s="20">
        <f t="shared" si="27"/>
        <v>0.98013223394778992</v>
      </c>
      <c r="S51" s="20">
        <f t="shared" si="28"/>
        <v>0.90523943001190266</v>
      </c>
      <c r="T51" s="20">
        <f t="shared" si="29"/>
        <v>1</v>
      </c>
      <c r="U51" s="20">
        <f t="shared" si="30"/>
        <v>0.90729815876811704</v>
      </c>
      <c r="V51" s="20">
        <f t="shared" si="31"/>
        <v>0.82882377636881199</v>
      </c>
      <c r="W51" s="20">
        <f t="shared" si="32"/>
        <v>1</v>
      </c>
      <c r="X51" s="20">
        <f t="shared" si="33"/>
        <v>0.90729260624278973</v>
      </c>
      <c r="Y51" s="20">
        <f t="shared" si="34"/>
        <v>0.82881870409464753</v>
      </c>
      <c r="Z51" s="20">
        <f t="shared" si="35"/>
        <v>1</v>
      </c>
      <c r="AA51" s="20">
        <f t="shared" si="36"/>
        <v>1.0581695800712276</v>
      </c>
      <c r="AB51" s="20">
        <f t="shared" si="37"/>
        <v>1.0919473154232058</v>
      </c>
      <c r="AC51" s="20">
        <f t="shared" si="38"/>
        <v>1</v>
      </c>
      <c r="AD51" s="20">
        <f t="shared" si="39"/>
        <v>0.98444744710432019</v>
      </c>
      <c r="AE51" s="20">
        <f t="shared" si="40"/>
        <v>0.91185950039940655</v>
      </c>
      <c r="AF51" s="20">
        <f t="shared" si="41"/>
        <v>1</v>
      </c>
      <c r="AG51" s="20">
        <f t="shared" si="42"/>
        <v>0.9072982358269942</v>
      </c>
      <c r="AH51" s="20">
        <f t="shared" si="43"/>
        <v>0.82882379770641745</v>
      </c>
    </row>
    <row r="52" spans="1:34" x14ac:dyDescent="0.3">
      <c r="A52" s="8">
        <v>2023</v>
      </c>
      <c r="B52" s="20">
        <f t="shared" si="11"/>
        <v>1</v>
      </c>
      <c r="C52" s="20">
        <f t="shared" si="12"/>
        <v>0.97588979503069739</v>
      </c>
      <c r="D52" s="20">
        <f t="shared" si="13"/>
        <v>0.91430848034176671</v>
      </c>
      <c r="E52" s="20">
        <f t="shared" si="14"/>
        <v>1</v>
      </c>
      <c r="F52" s="20">
        <f t="shared" si="15"/>
        <v>0.9717647568619181</v>
      </c>
      <c r="G52" s="20">
        <f t="shared" si="16"/>
        <v>0.87560217880948454</v>
      </c>
      <c r="H52" s="20">
        <f t="shared" si="17"/>
        <v>1</v>
      </c>
      <c r="I52" s="20">
        <f t="shared" si="18"/>
        <v>0.98058434690368734</v>
      </c>
      <c r="J52" s="20">
        <f t="shared" si="19"/>
        <v>0.92184715708492759</v>
      </c>
      <c r="K52" s="20">
        <f t="shared" si="20"/>
        <v>1</v>
      </c>
      <c r="L52" s="20">
        <f t="shared" si="21"/>
        <v>0.92980377493063704</v>
      </c>
      <c r="M52" s="20">
        <f t="shared" si="22"/>
        <v>0.86267374801858221</v>
      </c>
      <c r="N52" s="20">
        <f t="shared" si="23"/>
        <v>1</v>
      </c>
      <c r="O52" s="20">
        <f t="shared" si="24"/>
        <v>0.97573699992173768</v>
      </c>
      <c r="P52" s="20">
        <f t="shared" si="25"/>
        <v>0.91362282654899463</v>
      </c>
      <c r="Q52" s="20">
        <f t="shared" si="26"/>
        <v>1</v>
      </c>
      <c r="R52" s="20">
        <f t="shared" si="27"/>
        <v>0.97588979503069739</v>
      </c>
      <c r="S52" s="20">
        <f t="shared" si="28"/>
        <v>0.90980627498528299</v>
      </c>
      <c r="T52" s="20">
        <f t="shared" si="29"/>
        <v>1</v>
      </c>
      <c r="U52" s="20">
        <f t="shared" si="30"/>
        <v>0.90703095506044107</v>
      </c>
      <c r="V52" s="20">
        <f t="shared" si="31"/>
        <v>0.83679816687513398</v>
      </c>
      <c r="W52" s="20">
        <f t="shared" si="32"/>
        <v>1</v>
      </c>
      <c r="X52" s="20">
        <f t="shared" si="33"/>
        <v>0.90729260624278973</v>
      </c>
      <c r="Y52" s="20">
        <f t="shared" si="34"/>
        <v>0.83703955800795971</v>
      </c>
      <c r="Z52" s="20">
        <f t="shared" si="35"/>
        <v>1</v>
      </c>
      <c r="AA52" s="20">
        <f t="shared" si="36"/>
        <v>1.0523503954496531</v>
      </c>
      <c r="AB52" s="20">
        <f t="shared" si="37"/>
        <v>1.0859423771362324</v>
      </c>
      <c r="AC52" s="20">
        <f t="shared" si="38"/>
        <v>1</v>
      </c>
      <c r="AD52" s="20">
        <f t="shared" si="39"/>
        <v>0.97813381305882841</v>
      </c>
      <c r="AE52" s="20">
        <f t="shared" si="40"/>
        <v>0.91699632362073602</v>
      </c>
      <c r="AF52" s="20">
        <f t="shared" si="41"/>
        <v>1</v>
      </c>
      <c r="AG52" s="20">
        <f t="shared" si="42"/>
        <v>0.90703114062434453</v>
      </c>
      <c r="AH52" s="20">
        <f t="shared" si="43"/>
        <v>0.83679839116484833</v>
      </c>
    </row>
    <row r="53" spans="1:34" x14ac:dyDescent="0.3">
      <c r="A53" s="8">
        <v>2024</v>
      </c>
      <c r="B53" s="20">
        <f t="shared" si="11"/>
        <v>1</v>
      </c>
      <c r="C53" s="20">
        <f t="shared" si="12"/>
        <v>0.96924576674078822</v>
      </c>
      <c r="D53" s="20">
        <f t="shared" si="13"/>
        <v>0.90366211930564955</v>
      </c>
      <c r="E53" s="20">
        <f t="shared" si="14"/>
        <v>1</v>
      </c>
      <c r="F53" s="20">
        <f t="shared" si="15"/>
        <v>0.96986328512350828</v>
      </c>
      <c r="G53" s="20">
        <f t="shared" si="16"/>
        <v>0.87365572449858153</v>
      </c>
      <c r="H53" s="20">
        <f t="shared" si="17"/>
        <v>1</v>
      </c>
      <c r="I53" s="20">
        <f t="shared" si="18"/>
        <v>0.97550813755428922</v>
      </c>
      <c r="J53" s="20">
        <f t="shared" si="19"/>
        <v>0.91409294374283778</v>
      </c>
      <c r="K53" s="20">
        <f t="shared" si="20"/>
        <v>1</v>
      </c>
      <c r="L53" s="20">
        <f t="shared" si="21"/>
        <v>0.92830252897377208</v>
      </c>
      <c r="M53" s="20">
        <f t="shared" si="22"/>
        <v>0.86117559339632654</v>
      </c>
      <c r="N53" s="20">
        <f t="shared" si="23"/>
        <v>1</v>
      </c>
      <c r="O53" s="20">
        <f t="shared" si="24"/>
        <v>0.96909849685731031</v>
      </c>
      <c r="P53" s="20">
        <f t="shared" si="25"/>
        <v>0.9028639348727463</v>
      </c>
      <c r="Q53" s="20">
        <f t="shared" si="26"/>
        <v>1</v>
      </c>
      <c r="R53" s="20">
        <f t="shared" si="27"/>
        <v>0.96924576674078822</v>
      </c>
      <c r="S53" s="20">
        <f t="shared" si="28"/>
        <v>0.89968885826271772</v>
      </c>
      <c r="T53" s="20">
        <f t="shared" si="29"/>
        <v>1</v>
      </c>
      <c r="U53" s="20">
        <f t="shared" si="30"/>
        <v>0.90751509326355928</v>
      </c>
      <c r="V53" s="20">
        <f t="shared" si="31"/>
        <v>0.83936275429256635</v>
      </c>
      <c r="W53" s="20">
        <f t="shared" si="32"/>
        <v>1</v>
      </c>
      <c r="X53" s="20">
        <f t="shared" si="33"/>
        <v>0.90729260624278973</v>
      </c>
      <c r="Y53" s="20">
        <f t="shared" si="34"/>
        <v>0.83915697554581747</v>
      </c>
      <c r="Z53" s="20">
        <f t="shared" si="35"/>
        <v>1</v>
      </c>
      <c r="AA53" s="20">
        <f t="shared" si="36"/>
        <v>1.0508617658494499</v>
      </c>
      <c r="AB53" s="20">
        <f t="shared" si="37"/>
        <v>1.0844062291253511</v>
      </c>
      <c r="AC53" s="20">
        <f t="shared" si="38"/>
        <v>1</v>
      </c>
      <c r="AD53" s="20">
        <f t="shared" si="39"/>
        <v>0.9726865071823706</v>
      </c>
      <c r="AE53" s="20">
        <f t="shared" si="40"/>
        <v>0.91248419902824351</v>
      </c>
      <c r="AF53" s="20">
        <f t="shared" si="41"/>
        <v>1</v>
      </c>
      <c r="AG53" s="20">
        <f t="shared" si="42"/>
        <v>0.90751505089062068</v>
      </c>
      <c r="AH53" s="20">
        <f t="shared" si="43"/>
        <v>0.83936265450417635</v>
      </c>
    </row>
    <row r="54" spans="1:34" x14ac:dyDescent="0.3">
      <c r="A54" s="8">
        <v>2025</v>
      </c>
      <c r="B54" s="20">
        <f t="shared" si="11"/>
        <v>1</v>
      </c>
      <c r="C54" s="20">
        <f t="shared" si="12"/>
        <v>0.97184181796544755</v>
      </c>
      <c r="D54" s="20">
        <f t="shared" si="13"/>
        <v>0.92880698369364556</v>
      </c>
      <c r="E54" s="20">
        <f t="shared" si="14"/>
        <v>1</v>
      </c>
      <c r="F54" s="20">
        <f t="shared" si="15"/>
        <v>0.97021874134280039</v>
      </c>
      <c r="G54" s="20">
        <f t="shared" si="16"/>
        <v>0.88771846187133874</v>
      </c>
      <c r="H54" s="20">
        <f t="shared" si="17"/>
        <v>1</v>
      </c>
      <c r="I54" s="20">
        <f t="shared" si="18"/>
        <v>0.95455820878946007</v>
      </c>
      <c r="J54" s="20">
        <f t="shared" si="19"/>
        <v>0.90719824257533976</v>
      </c>
      <c r="K54" s="20">
        <f t="shared" si="20"/>
        <v>1</v>
      </c>
      <c r="L54" s="20">
        <f t="shared" si="21"/>
        <v>0.92977905635718128</v>
      </c>
      <c r="M54" s="20">
        <f t="shared" si="22"/>
        <v>0.87652224653025101</v>
      </c>
      <c r="N54" s="20">
        <f t="shared" si="23"/>
        <v>1</v>
      </c>
      <c r="O54" s="20">
        <f t="shared" si="24"/>
        <v>0.97174692465652235</v>
      </c>
      <c r="P54" s="20">
        <f t="shared" si="25"/>
        <v>0.92777020254901565</v>
      </c>
      <c r="Q54" s="20">
        <f t="shared" si="26"/>
        <v>1</v>
      </c>
      <c r="R54" s="20">
        <f t="shared" si="27"/>
        <v>0.97184181796544755</v>
      </c>
      <c r="S54" s="20">
        <f t="shared" si="28"/>
        <v>0.92305936414128753</v>
      </c>
      <c r="T54" s="20">
        <f t="shared" si="29"/>
        <v>1</v>
      </c>
      <c r="U54" s="20">
        <f t="shared" si="30"/>
        <v>0.90729263650981584</v>
      </c>
      <c r="V54" s="20">
        <f t="shared" si="31"/>
        <v>0.84871280062043142</v>
      </c>
      <c r="W54" s="20">
        <f t="shared" si="32"/>
        <v>1</v>
      </c>
      <c r="X54" s="20">
        <f t="shared" si="33"/>
        <v>0.90729260624278985</v>
      </c>
      <c r="Y54" s="20">
        <f t="shared" si="34"/>
        <v>0.84871277230761222</v>
      </c>
      <c r="Z54" s="20">
        <f t="shared" si="35"/>
        <v>1</v>
      </c>
      <c r="AA54" s="20">
        <f t="shared" si="36"/>
        <v>1.0503274394829842</v>
      </c>
      <c r="AB54" s="20">
        <f t="shared" si="37"/>
        <v>1.0838548465753228</v>
      </c>
      <c r="AC54" s="20">
        <f t="shared" si="38"/>
        <v>1</v>
      </c>
      <c r="AD54" s="20">
        <f t="shared" si="39"/>
        <v>0.97462005160326615</v>
      </c>
      <c r="AE54" s="20">
        <f t="shared" si="40"/>
        <v>0.92999499164709565</v>
      </c>
      <c r="AF54" s="20">
        <f t="shared" si="41"/>
        <v>1</v>
      </c>
      <c r="AG54" s="20">
        <f t="shared" si="42"/>
        <v>0.90729275709498036</v>
      </c>
      <c r="AH54" s="20">
        <f t="shared" si="43"/>
        <v>0.84871279469580518</v>
      </c>
    </row>
    <row r="55" spans="1:34" x14ac:dyDescent="0.3">
      <c r="A55" s="8">
        <v>2026</v>
      </c>
      <c r="B55" s="20">
        <f t="shared" si="11"/>
        <v>1</v>
      </c>
      <c r="C55" s="20">
        <f t="shared" si="12"/>
        <v>0.97113375715673822</v>
      </c>
      <c r="D55" s="20">
        <f t="shared" si="13"/>
        <v>0.93062184134498316</v>
      </c>
      <c r="E55" s="20">
        <f t="shared" si="14"/>
        <v>1</v>
      </c>
      <c r="F55" s="20">
        <f t="shared" si="15"/>
        <v>0.97030895574209752</v>
      </c>
      <c r="G55" s="20">
        <f t="shared" si="16"/>
        <v>0.88622350154354057</v>
      </c>
      <c r="H55" s="20">
        <f t="shared" si="17"/>
        <v>1</v>
      </c>
      <c r="I55" s="20">
        <f t="shared" si="18"/>
        <v>0.95402873763050178</v>
      </c>
      <c r="J55" s="20">
        <f t="shared" si="19"/>
        <v>0.90854556518342189</v>
      </c>
      <c r="K55" s="20">
        <f t="shared" si="20"/>
        <v>1</v>
      </c>
      <c r="L55" s="20">
        <f t="shared" si="21"/>
        <v>0.92953090246073877</v>
      </c>
      <c r="M55" s="20">
        <f t="shared" si="22"/>
        <v>0.87677477318307262</v>
      </c>
      <c r="N55" s="20">
        <f t="shared" si="23"/>
        <v>1</v>
      </c>
      <c r="O55" s="20">
        <f t="shared" si="24"/>
        <v>0.97109665990795913</v>
      </c>
      <c r="P55" s="20">
        <f t="shared" si="25"/>
        <v>0.92948052678329218</v>
      </c>
      <c r="Q55" s="20">
        <f t="shared" si="26"/>
        <v>1</v>
      </c>
      <c r="R55" s="20">
        <f t="shared" si="27"/>
        <v>0.97113375715673822</v>
      </c>
      <c r="S55" s="20">
        <f t="shared" si="28"/>
        <v>0.92420839426588719</v>
      </c>
      <c r="T55" s="20">
        <f t="shared" si="29"/>
        <v>1</v>
      </c>
      <c r="U55" s="20">
        <f t="shared" si="30"/>
        <v>0.90723830210753353</v>
      </c>
      <c r="V55" s="20">
        <f t="shared" si="31"/>
        <v>0.84753922532561299</v>
      </c>
      <c r="W55" s="20">
        <f t="shared" si="32"/>
        <v>1</v>
      </c>
      <c r="X55" s="20">
        <f t="shared" si="33"/>
        <v>0.90723828851264421</v>
      </c>
      <c r="Y55" s="20">
        <f t="shared" si="34"/>
        <v>0.84753921262530929</v>
      </c>
      <c r="Z55" s="20">
        <f t="shared" si="35"/>
        <v>1</v>
      </c>
      <c r="AA55" s="20">
        <f t="shared" si="36"/>
        <v>1.0502438734718491</v>
      </c>
      <c r="AB55" s="20">
        <f t="shared" si="37"/>
        <v>1.0805617615757921</v>
      </c>
      <c r="AC55" s="20">
        <f t="shared" si="38"/>
        <v>1</v>
      </c>
      <c r="AD55" s="20">
        <f t="shared" si="39"/>
        <v>0.97452872162006332</v>
      </c>
      <c r="AE55" s="20">
        <f t="shared" si="40"/>
        <v>0.92905547016661338</v>
      </c>
      <c r="AF55" s="20">
        <f t="shared" si="41"/>
        <v>1</v>
      </c>
      <c r="AG55" s="20">
        <f t="shared" si="42"/>
        <v>0.9072381429618529</v>
      </c>
      <c r="AH55" s="20">
        <f t="shared" si="43"/>
        <v>0.84753916468127433</v>
      </c>
    </row>
    <row r="56" spans="1:34" x14ac:dyDescent="0.3">
      <c r="A56" s="8">
        <v>2027</v>
      </c>
      <c r="B56" s="20">
        <f t="shared" si="11"/>
        <v>1</v>
      </c>
      <c r="C56" s="20">
        <f t="shared" si="12"/>
        <v>0.97007199767286745</v>
      </c>
      <c r="D56" s="20">
        <f t="shared" si="13"/>
        <v>0.93194018721651428</v>
      </c>
      <c r="E56" s="20">
        <f t="shared" si="14"/>
        <v>1</v>
      </c>
      <c r="F56" s="20">
        <f t="shared" si="15"/>
        <v>0.96881337675786028</v>
      </c>
      <c r="G56" s="20">
        <f t="shared" si="16"/>
        <v>0.88763207281215895</v>
      </c>
      <c r="H56" s="20">
        <f t="shared" si="17"/>
        <v>1</v>
      </c>
      <c r="I56" s="20">
        <f t="shared" si="18"/>
        <v>0.95327340879056577</v>
      </c>
      <c r="J56" s="20">
        <f t="shared" si="19"/>
        <v>0.90952251015336316</v>
      </c>
      <c r="K56" s="20">
        <f t="shared" si="20"/>
        <v>1</v>
      </c>
      <c r="L56" s="20">
        <f t="shared" si="21"/>
        <v>0.92919714525686492</v>
      </c>
      <c r="M56" s="20">
        <f t="shared" si="22"/>
        <v>0.87719731161880166</v>
      </c>
      <c r="N56" s="20">
        <f t="shared" si="23"/>
        <v>1</v>
      </c>
      <c r="O56" s="20">
        <f t="shared" si="24"/>
        <v>0.9700108556630932</v>
      </c>
      <c r="P56" s="20">
        <f t="shared" si="25"/>
        <v>0.93072948300233249</v>
      </c>
      <c r="Q56" s="20">
        <f t="shared" si="26"/>
        <v>1</v>
      </c>
      <c r="R56" s="20">
        <f t="shared" si="27"/>
        <v>0.97007199767286745</v>
      </c>
      <c r="S56" s="20">
        <f t="shared" si="28"/>
        <v>0.92557311846291346</v>
      </c>
      <c r="T56" s="20">
        <f t="shared" si="29"/>
        <v>1</v>
      </c>
      <c r="U56" s="20">
        <f t="shared" si="30"/>
        <v>0.90727408317385982</v>
      </c>
      <c r="V56" s="20">
        <f t="shared" si="31"/>
        <v>0.84742045577914793</v>
      </c>
      <c r="W56" s="20">
        <f t="shared" si="32"/>
        <v>1</v>
      </c>
      <c r="X56" s="20">
        <f t="shared" si="33"/>
        <v>0.90727422778156996</v>
      </c>
      <c r="Y56" s="20">
        <f t="shared" si="34"/>
        <v>0.84742059084696686</v>
      </c>
      <c r="Z56" s="20">
        <f t="shared" si="35"/>
        <v>1</v>
      </c>
      <c r="AA56" s="20">
        <f t="shared" si="36"/>
        <v>1.0501740355063507</v>
      </c>
      <c r="AB56" s="20">
        <f t="shared" si="37"/>
        <v>1.0825796878304863</v>
      </c>
      <c r="AC56" s="20">
        <f t="shared" si="38"/>
        <v>1</v>
      </c>
      <c r="AD56" s="20">
        <f t="shared" si="39"/>
        <v>0.97345777022472779</v>
      </c>
      <c r="AE56" s="20">
        <f t="shared" si="40"/>
        <v>0.92981946020508521</v>
      </c>
      <c r="AF56" s="20">
        <f t="shared" si="41"/>
        <v>1</v>
      </c>
      <c r="AG56" s="20">
        <f t="shared" si="42"/>
        <v>0.90727425937756367</v>
      </c>
      <c r="AH56" s="20">
        <f t="shared" si="43"/>
        <v>0.84742063228045472</v>
      </c>
    </row>
    <row r="57" spans="1:34" x14ac:dyDescent="0.3">
      <c r="A57" s="8">
        <v>2028</v>
      </c>
      <c r="B57" s="20">
        <f t="shared" si="11"/>
        <v>1</v>
      </c>
      <c r="C57" s="20">
        <f t="shared" si="12"/>
        <v>0.96894563555577096</v>
      </c>
      <c r="D57" s="20">
        <f t="shared" si="13"/>
        <v>0.93102821310531481</v>
      </c>
      <c r="E57" s="20">
        <f t="shared" si="14"/>
        <v>1</v>
      </c>
      <c r="F57" s="20">
        <f t="shared" si="15"/>
        <v>0.96871322826068607</v>
      </c>
      <c r="G57" s="20">
        <f t="shared" si="16"/>
        <v>0.88763937956422356</v>
      </c>
      <c r="H57" s="20">
        <f t="shared" si="17"/>
        <v>1</v>
      </c>
      <c r="I57" s="20">
        <f t="shared" si="18"/>
        <v>0.95252555169285413</v>
      </c>
      <c r="J57" s="20">
        <f t="shared" si="19"/>
        <v>0.90891131770063649</v>
      </c>
      <c r="K57" s="20">
        <f t="shared" si="20"/>
        <v>1</v>
      </c>
      <c r="L57" s="20">
        <f t="shared" si="21"/>
        <v>0.92898362390087252</v>
      </c>
      <c r="M57" s="20">
        <f t="shared" si="22"/>
        <v>0.87698969036478291</v>
      </c>
      <c r="N57" s="20">
        <f t="shared" si="23"/>
        <v>1</v>
      </c>
      <c r="O57" s="20">
        <f t="shared" si="24"/>
        <v>0.96886650858983503</v>
      </c>
      <c r="P57" s="20">
        <f t="shared" si="25"/>
        <v>0.92975291024336915</v>
      </c>
      <c r="Q57" s="20">
        <f t="shared" si="26"/>
        <v>1</v>
      </c>
      <c r="R57" s="20">
        <f t="shared" si="27"/>
        <v>0.96894563555577096</v>
      </c>
      <c r="S57" s="20">
        <f t="shared" si="28"/>
        <v>0.92491158599957846</v>
      </c>
      <c r="T57" s="20">
        <f t="shared" si="29"/>
        <v>1</v>
      </c>
      <c r="U57" s="20">
        <f t="shared" si="30"/>
        <v>0.90751773879126563</v>
      </c>
      <c r="V57" s="20">
        <f t="shared" si="31"/>
        <v>0.84756559897540584</v>
      </c>
      <c r="W57" s="20">
        <f t="shared" si="32"/>
        <v>1</v>
      </c>
      <c r="X57" s="20">
        <f t="shared" si="33"/>
        <v>0.90751777992269878</v>
      </c>
      <c r="Y57" s="20">
        <f t="shared" si="34"/>
        <v>0.84756563738962765</v>
      </c>
      <c r="Z57" s="20">
        <f t="shared" si="35"/>
        <v>1</v>
      </c>
      <c r="AA57" s="20">
        <f t="shared" si="36"/>
        <v>1.050139258694947</v>
      </c>
      <c r="AB57" s="20">
        <f t="shared" si="37"/>
        <v>1.0827600672770836</v>
      </c>
      <c r="AC57" s="20">
        <f t="shared" si="38"/>
        <v>1</v>
      </c>
      <c r="AD57" s="20">
        <f t="shared" si="39"/>
        <v>0.97250494353342976</v>
      </c>
      <c r="AE57" s="20">
        <f t="shared" si="40"/>
        <v>0.92892340069367441</v>
      </c>
      <c r="AF57" s="20">
        <f t="shared" si="41"/>
        <v>1</v>
      </c>
      <c r="AG57" s="20">
        <f t="shared" si="42"/>
        <v>0.90751779190158999</v>
      </c>
      <c r="AH57" s="20">
        <f t="shared" si="43"/>
        <v>0.84756565208803936</v>
      </c>
    </row>
    <row r="58" spans="1:34" x14ac:dyDescent="0.3">
      <c r="A58" s="8">
        <v>2029</v>
      </c>
      <c r="B58" s="20">
        <f t="shared" si="11"/>
        <v>1</v>
      </c>
      <c r="C58" s="20">
        <f t="shared" si="12"/>
        <v>0.96888599849458412</v>
      </c>
      <c r="D58" s="20">
        <f t="shared" si="13"/>
        <v>0.93102168975544874</v>
      </c>
      <c r="E58" s="20">
        <f t="shared" si="14"/>
        <v>1</v>
      </c>
      <c r="F58" s="20">
        <f t="shared" si="15"/>
        <v>0.96865279303691987</v>
      </c>
      <c r="G58" s="20">
        <f t="shared" si="16"/>
        <v>0.88767997335033111</v>
      </c>
      <c r="H58" s="20">
        <f t="shared" si="17"/>
        <v>1</v>
      </c>
      <c r="I58" s="20">
        <f t="shared" si="18"/>
        <v>0.95248232625660989</v>
      </c>
      <c r="J58" s="20">
        <f t="shared" si="19"/>
        <v>0.90889422266439523</v>
      </c>
      <c r="K58" s="20">
        <f t="shared" si="20"/>
        <v>1</v>
      </c>
      <c r="L58" s="20">
        <f t="shared" si="21"/>
        <v>0.92897469266377797</v>
      </c>
      <c r="M58" s="20">
        <f t="shared" si="22"/>
        <v>0.87697974141212109</v>
      </c>
      <c r="N58" s="20">
        <f t="shared" si="23"/>
        <v>1</v>
      </c>
      <c r="O58" s="20">
        <f t="shared" si="24"/>
        <v>0.96878875035193746</v>
      </c>
      <c r="P58" s="20">
        <f t="shared" si="25"/>
        <v>0.92969214239695219</v>
      </c>
      <c r="Q58" s="20">
        <f t="shared" si="26"/>
        <v>1</v>
      </c>
      <c r="R58" s="20">
        <f t="shared" si="27"/>
        <v>0.96888599849458412</v>
      </c>
      <c r="S58" s="20">
        <f t="shared" si="28"/>
        <v>0.92495866742044508</v>
      </c>
      <c r="T58" s="20">
        <f t="shared" si="29"/>
        <v>1</v>
      </c>
      <c r="U58" s="20">
        <f t="shared" si="30"/>
        <v>0.90751406874964513</v>
      </c>
      <c r="V58" s="20">
        <f t="shared" si="31"/>
        <v>0.84756647607674995</v>
      </c>
      <c r="W58" s="20">
        <f t="shared" si="32"/>
        <v>1</v>
      </c>
      <c r="X58" s="20">
        <f t="shared" si="33"/>
        <v>0.9075140119495807</v>
      </c>
      <c r="Y58" s="20">
        <f t="shared" si="34"/>
        <v>0.84756642302872331</v>
      </c>
      <c r="Z58" s="20">
        <f t="shared" si="35"/>
        <v>1</v>
      </c>
      <c r="AA58" s="20">
        <f t="shared" si="36"/>
        <v>1.0501286919579478</v>
      </c>
      <c r="AB58" s="20">
        <f t="shared" si="37"/>
        <v>1.0829722115259777</v>
      </c>
      <c r="AC58" s="20">
        <f t="shared" si="38"/>
        <v>1</v>
      </c>
      <c r="AD58" s="20">
        <f t="shared" si="39"/>
        <v>0.97241719164405005</v>
      </c>
      <c r="AE58" s="20">
        <f t="shared" si="40"/>
        <v>0.92888944733132106</v>
      </c>
      <c r="AF58" s="20">
        <f t="shared" si="41"/>
        <v>1</v>
      </c>
      <c r="AG58" s="20">
        <f t="shared" si="42"/>
        <v>0.9075140233372132</v>
      </c>
      <c r="AH58" s="20">
        <f t="shared" si="43"/>
        <v>0.8475663961500145</v>
      </c>
    </row>
    <row r="59" spans="1:34" x14ac:dyDescent="0.3">
      <c r="A59" s="8">
        <v>2030</v>
      </c>
      <c r="B59" s="20">
        <f t="shared" si="11"/>
        <v>1</v>
      </c>
      <c r="C59" s="20">
        <f t="shared" si="12"/>
        <v>0.96886311189606666</v>
      </c>
      <c r="D59" s="20">
        <f t="shared" si="13"/>
        <v>0.93106043747622891</v>
      </c>
      <c r="E59" s="20">
        <f t="shared" si="14"/>
        <v>1</v>
      </c>
      <c r="F59" s="20">
        <f t="shared" si="15"/>
        <v>0.96862872890052865</v>
      </c>
      <c r="G59" s="20">
        <f t="shared" si="16"/>
        <v>0.88776181528396225</v>
      </c>
      <c r="H59" s="20">
        <f t="shared" si="17"/>
        <v>1</v>
      </c>
      <c r="I59" s="20">
        <f t="shared" si="18"/>
        <v>0.95245966101823376</v>
      </c>
      <c r="J59" s="20">
        <f t="shared" si="19"/>
        <v>0.90891440595100148</v>
      </c>
      <c r="K59" s="20">
        <f t="shared" si="20"/>
        <v>1</v>
      </c>
      <c r="L59" s="20">
        <f t="shared" si="21"/>
        <v>0.92896498027535801</v>
      </c>
      <c r="M59" s="20">
        <f t="shared" si="22"/>
        <v>0.87698507623336819</v>
      </c>
      <c r="N59" s="20">
        <f t="shared" si="23"/>
        <v>1</v>
      </c>
      <c r="O59" s="20">
        <f t="shared" si="24"/>
        <v>0.96874703853575739</v>
      </c>
      <c r="P59" s="20">
        <f t="shared" si="25"/>
        <v>0.92967477495833217</v>
      </c>
      <c r="Q59" s="20">
        <f t="shared" si="26"/>
        <v>1</v>
      </c>
      <c r="R59" s="20">
        <f t="shared" si="27"/>
        <v>0.96886311189606666</v>
      </c>
      <c r="S59" s="20">
        <f t="shared" si="28"/>
        <v>0.92505634457294261</v>
      </c>
      <c r="T59" s="20">
        <f t="shared" si="29"/>
        <v>1</v>
      </c>
      <c r="U59" s="20">
        <f t="shared" si="30"/>
        <v>0.90751082020272478</v>
      </c>
      <c r="V59" s="20">
        <f t="shared" si="31"/>
        <v>0.8475670537137423</v>
      </c>
      <c r="W59" s="20">
        <f t="shared" si="32"/>
        <v>1</v>
      </c>
      <c r="X59" s="20">
        <f t="shared" si="33"/>
        <v>0.90751079748961561</v>
      </c>
      <c r="Y59" s="20">
        <f t="shared" si="34"/>
        <v>0.84756703250090093</v>
      </c>
      <c r="Z59" s="20">
        <f t="shared" si="35"/>
        <v>1</v>
      </c>
      <c r="AA59" s="20">
        <f t="shared" si="36"/>
        <v>1.0501335965219913</v>
      </c>
      <c r="AB59" s="20">
        <f t="shared" si="37"/>
        <v>1.0832132553666098</v>
      </c>
      <c r="AC59" s="20">
        <f t="shared" si="38"/>
        <v>1</v>
      </c>
      <c r="AD59" s="20">
        <f t="shared" si="39"/>
        <v>0.97236756313048223</v>
      </c>
      <c r="AE59" s="20">
        <f t="shared" si="40"/>
        <v>0.92892691163950758</v>
      </c>
      <c r="AF59" s="20">
        <f t="shared" si="41"/>
        <v>1</v>
      </c>
      <c r="AG59" s="20">
        <f t="shared" si="42"/>
        <v>0.90751078298029364</v>
      </c>
      <c r="AH59" s="20">
        <f t="shared" si="43"/>
        <v>0.84756718249845442</v>
      </c>
    </row>
    <row r="60" spans="1:34" x14ac:dyDescent="0.3">
      <c r="A60" s="8">
        <v>2031</v>
      </c>
      <c r="B60" s="20">
        <f t="shared" si="11"/>
        <v>1</v>
      </c>
      <c r="C60" s="20">
        <f t="shared" si="12"/>
        <v>0.96889833763829381</v>
      </c>
      <c r="D60" s="20">
        <f t="shared" si="13"/>
        <v>0.93187899442148348</v>
      </c>
      <c r="E60" s="20">
        <f t="shared" si="14"/>
        <v>1</v>
      </c>
      <c r="F60" s="20">
        <f t="shared" si="15"/>
        <v>0.96869405492660421</v>
      </c>
      <c r="G60" s="20">
        <f t="shared" si="16"/>
        <v>0.88864151361478805</v>
      </c>
      <c r="H60" s="20">
        <f t="shared" si="17"/>
        <v>1</v>
      </c>
      <c r="I60" s="20">
        <f t="shared" si="18"/>
        <v>0.95252067649796623</v>
      </c>
      <c r="J60" s="20">
        <f t="shared" si="19"/>
        <v>0.90954056950745976</v>
      </c>
      <c r="K60" s="20">
        <f t="shared" si="20"/>
        <v>1</v>
      </c>
      <c r="L60" s="20">
        <f t="shared" si="21"/>
        <v>0.92902664793235223</v>
      </c>
      <c r="M60" s="20">
        <f t="shared" si="22"/>
        <v>0.87731215092229864</v>
      </c>
      <c r="N60" s="20">
        <f t="shared" si="23"/>
        <v>1</v>
      </c>
      <c r="O60" s="20">
        <f t="shared" si="24"/>
        <v>0.96871987318861497</v>
      </c>
      <c r="P60" s="20">
        <f t="shared" si="25"/>
        <v>0.93030425506456227</v>
      </c>
      <c r="Q60" s="20">
        <f t="shared" si="26"/>
        <v>1</v>
      </c>
      <c r="R60" s="20">
        <f t="shared" si="27"/>
        <v>0.96889833763829381</v>
      </c>
      <c r="S60" s="20">
        <f t="shared" si="28"/>
        <v>0.92522068181108885</v>
      </c>
      <c r="T60" s="20">
        <f t="shared" si="29"/>
        <v>1</v>
      </c>
      <c r="U60" s="20">
        <f t="shared" si="30"/>
        <v>0.90750879900000114</v>
      </c>
      <c r="V60" s="20">
        <f t="shared" si="31"/>
        <v>0.84756818376645116</v>
      </c>
      <c r="W60" s="20">
        <f t="shared" si="32"/>
        <v>1</v>
      </c>
      <c r="X60" s="20">
        <f t="shared" si="33"/>
        <v>0.90750873789791497</v>
      </c>
      <c r="Y60" s="20">
        <f t="shared" si="34"/>
        <v>0.84756812670013504</v>
      </c>
      <c r="Z60" s="20">
        <f t="shared" si="35"/>
        <v>1</v>
      </c>
      <c r="AA60" s="20">
        <f t="shared" si="36"/>
        <v>1.0501923568730345</v>
      </c>
      <c r="AB60" s="20">
        <f t="shared" si="37"/>
        <v>1.0834805603301179</v>
      </c>
      <c r="AC60" s="20">
        <f t="shared" si="38"/>
        <v>1</v>
      </c>
      <c r="AD60" s="20">
        <f t="shared" si="39"/>
        <v>0.97238440107874313</v>
      </c>
      <c r="AE60" s="20">
        <f t="shared" si="40"/>
        <v>0.92904440834899471</v>
      </c>
      <c r="AF60" s="20">
        <f t="shared" si="41"/>
        <v>1</v>
      </c>
      <c r="AG60" s="20">
        <f t="shared" si="42"/>
        <v>0.90750873495248063</v>
      </c>
      <c r="AH60" s="20">
        <f t="shared" si="43"/>
        <v>0.84756821835302343</v>
      </c>
    </row>
    <row r="61" spans="1:34" x14ac:dyDescent="0.3">
      <c r="A61" s="8">
        <v>2032</v>
      </c>
      <c r="B61" s="20">
        <f t="shared" si="11"/>
        <v>1</v>
      </c>
      <c r="C61" s="20">
        <f t="shared" si="12"/>
        <v>0.96904216572229562</v>
      </c>
      <c r="D61" s="20">
        <f t="shared" si="13"/>
        <v>0.9333808263241502</v>
      </c>
      <c r="E61" s="20">
        <f t="shared" si="14"/>
        <v>1</v>
      </c>
      <c r="F61" s="20">
        <f t="shared" si="15"/>
        <v>0.96835250885431767</v>
      </c>
      <c r="G61" s="20">
        <f t="shared" si="16"/>
        <v>0.88970247118055557</v>
      </c>
      <c r="H61" s="20">
        <f t="shared" si="17"/>
        <v>1</v>
      </c>
      <c r="I61" s="20">
        <f t="shared" si="18"/>
        <v>0.95261926402997577</v>
      </c>
      <c r="J61" s="20">
        <f t="shared" si="19"/>
        <v>0.91063834131322097</v>
      </c>
      <c r="K61" s="20">
        <f t="shared" si="20"/>
        <v>1</v>
      </c>
      <c r="L61" s="20">
        <f t="shared" si="21"/>
        <v>0.92907200024685088</v>
      </c>
      <c r="M61" s="20">
        <f t="shared" si="22"/>
        <v>0.87783477233309515</v>
      </c>
      <c r="N61" s="20">
        <f t="shared" si="23"/>
        <v>1</v>
      </c>
      <c r="O61" s="20">
        <f t="shared" si="24"/>
        <v>0.96883593711100746</v>
      </c>
      <c r="P61" s="20">
        <f t="shared" si="25"/>
        <v>0.93173987063846719</v>
      </c>
      <c r="Q61" s="20">
        <f t="shared" si="26"/>
        <v>1</v>
      </c>
      <c r="R61" s="20">
        <f t="shared" si="27"/>
        <v>0.96904216572229573</v>
      </c>
      <c r="S61" s="20">
        <f t="shared" si="28"/>
        <v>0.92628895950535395</v>
      </c>
      <c r="T61" s="20">
        <f t="shared" si="29"/>
        <v>1</v>
      </c>
      <c r="U61" s="20">
        <f t="shared" si="30"/>
        <v>0.90750600091233935</v>
      </c>
      <c r="V61" s="20">
        <f t="shared" si="31"/>
        <v>0.84756811825529599</v>
      </c>
      <c r="W61" s="20">
        <f t="shared" si="32"/>
        <v>1</v>
      </c>
      <c r="X61" s="20">
        <f t="shared" si="33"/>
        <v>0.90750625742113733</v>
      </c>
      <c r="Y61" s="20">
        <f t="shared" si="34"/>
        <v>0.84756835782250428</v>
      </c>
      <c r="Z61" s="20">
        <f t="shared" si="35"/>
        <v>1</v>
      </c>
      <c r="AA61" s="20">
        <f t="shared" si="36"/>
        <v>1.0502356586133414</v>
      </c>
      <c r="AB61" s="20">
        <f t="shared" si="37"/>
        <v>1.0837029786151142</v>
      </c>
      <c r="AC61" s="20">
        <f t="shared" si="38"/>
        <v>1</v>
      </c>
      <c r="AD61" s="20">
        <f t="shared" si="39"/>
        <v>0.97239272566932777</v>
      </c>
      <c r="AE61" s="20">
        <f t="shared" si="40"/>
        <v>0.92913269985416469</v>
      </c>
      <c r="AF61" s="20">
        <f t="shared" si="41"/>
        <v>1</v>
      </c>
      <c r="AG61" s="20">
        <f t="shared" si="42"/>
        <v>0.90750616371897097</v>
      </c>
      <c r="AH61" s="20">
        <f t="shared" si="43"/>
        <v>0.84756833725666836</v>
      </c>
    </row>
    <row r="62" spans="1:34" x14ac:dyDescent="0.3">
      <c r="A62" s="8">
        <v>2033</v>
      </c>
      <c r="B62" s="20">
        <f t="shared" si="11"/>
        <v>1</v>
      </c>
      <c r="C62" s="20">
        <f t="shared" si="12"/>
        <v>0.96928082692160267</v>
      </c>
      <c r="D62" s="20">
        <f t="shared" si="13"/>
        <v>0.93472456523145175</v>
      </c>
      <c r="E62" s="20">
        <f t="shared" si="14"/>
        <v>1</v>
      </c>
      <c r="F62" s="20">
        <f t="shared" si="15"/>
        <v>0.96857254593027864</v>
      </c>
      <c r="G62" s="20">
        <f t="shared" si="16"/>
        <v>0.89103298863982294</v>
      </c>
      <c r="H62" s="20">
        <f t="shared" si="17"/>
        <v>1</v>
      </c>
      <c r="I62" s="20">
        <f t="shared" si="18"/>
        <v>0.95278474423727821</v>
      </c>
      <c r="J62" s="20">
        <f t="shared" si="19"/>
        <v>0.91161760649611223</v>
      </c>
      <c r="K62" s="20">
        <f t="shared" si="20"/>
        <v>1</v>
      </c>
      <c r="L62" s="20">
        <f t="shared" si="21"/>
        <v>0.92914664475907494</v>
      </c>
      <c r="M62" s="20">
        <f t="shared" si="22"/>
        <v>0.87829920602220868</v>
      </c>
      <c r="N62" s="20">
        <f t="shared" si="23"/>
        <v>1</v>
      </c>
      <c r="O62" s="20">
        <f t="shared" si="24"/>
        <v>0.96905409504722362</v>
      </c>
      <c r="P62" s="20">
        <f t="shared" si="25"/>
        <v>0.93302466007300233</v>
      </c>
      <c r="Q62" s="20">
        <f t="shared" si="26"/>
        <v>1</v>
      </c>
      <c r="R62" s="20">
        <f t="shared" si="27"/>
        <v>0.96928082692160267</v>
      </c>
      <c r="S62" s="20">
        <f t="shared" si="28"/>
        <v>0.92761176920508748</v>
      </c>
      <c r="T62" s="20">
        <f t="shared" si="29"/>
        <v>1</v>
      </c>
      <c r="U62" s="20">
        <f t="shared" si="30"/>
        <v>0.90750407447375281</v>
      </c>
      <c r="V62" s="20">
        <f t="shared" si="31"/>
        <v>0.84756811237697494</v>
      </c>
      <c r="W62" s="20">
        <f t="shared" si="32"/>
        <v>1</v>
      </c>
      <c r="X62" s="20">
        <f t="shared" si="33"/>
        <v>0.90750420346194161</v>
      </c>
      <c r="Y62" s="20">
        <f t="shared" si="34"/>
        <v>0.84756823284615934</v>
      </c>
      <c r="Z62" s="20">
        <f t="shared" si="35"/>
        <v>1</v>
      </c>
      <c r="AA62" s="20">
        <f t="shared" si="36"/>
        <v>1.0502720429274104</v>
      </c>
      <c r="AB62" s="20">
        <f t="shared" si="37"/>
        <v>1.0839098888678866</v>
      </c>
      <c r="AC62" s="20">
        <f t="shared" si="38"/>
        <v>1</v>
      </c>
      <c r="AD62" s="20">
        <f t="shared" si="39"/>
        <v>0.97239561751467329</v>
      </c>
      <c r="AE62" s="20">
        <f t="shared" si="40"/>
        <v>0.92921088798974993</v>
      </c>
      <c r="AF62" s="20">
        <f t="shared" si="41"/>
        <v>1</v>
      </c>
      <c r="AG62" s="20">
        <f t="shared" si="42"/>
        <v>0.90750411571200695</v>
      </c>
      <c r="AH62" s="20">
        <f t="shared" si="43"/>
        <v>0.84756830238651415</v>
      </c>
    </row>
    <row r="63" spans="1:34" x14ac:dyDescent="0.3">
      <c r="A63" s="8">
        <v>2034</v>
      </c>
      <c r="B63" s="20">
        <f t="shared" si="11"/>
        <v>1</v>
      </c>
      <c r="C63" s="20">
        <f t="shared" si="12"/>
        <v>0.9694790009411397</v>
      </c>
      <c r="D63" s="20">
        <f t="shared" si="13"/>
        <v>0.93585308143455903</v>
      </c>
      <c r="E63" s="20">
        <f t="shared" si="14"/>
        <v>1</v>
      </c>
      <c r="F63" s="20">
        <f t="shared" si="15"/>
        <v>0.96876496200585915</v>
      </c>
      <c r="G63" s="20">
        <f t="shared" si="16"/>
        <v>0.89216670797884801</v>
      </c>
      <c r="H63" s="20">
        <f t="shared" si="17"/>
        <v>1</v>
      </c>
      <c r="I63" s="20">
        <f t="shared" si="18"/>
        <v>0.952920476340822</v>
      </c>
      <c r="J63" s="20">
        <f t="shared" si="19"/>
        <v>0.91243957517502594</v>
      </c>
      <c r="K63" s="20">
        <f t="shared" si="20"/>
        <v>1</v>
      </c>
      <c r="L63" s="20">
        <f t="shared" si="21"/>
        <v>0.92920580059338787</v>
      </c>
      <c r="M63" s="20">
        <f t="shared" si="22"/>
        <v>0.87868780234646371</v>
      </c>
      <c r="N63" s="20">
        <f t="shared" si="23"/>
        <v>1</v>
      </c>
      <c r="O63" s="20">
        <f t="shared" si="24"/>
        <v>0.96923051065293497</v>
      </c>
      <c r="P63" s="20">
        <f t="shared" si="25"/>
        <v>0.93409281634541241</v>
      </c>
      <c r="Q63" s="20">
        <f t="shared" si="26"/>
        <v>1</v>
      </c>
      <c r="R63" s="20">
        <f t="shared" si="27"/>
        <v>0.9694790009411397</v>
      </c>
      <c r="S63" s="20">
        <f t="shared" si="28"/>
        <v>0.92874749688123226</v>
      </c>
      <c r="T63" s="20">
        <f t="shared" si="29"/>
        <v>1</v>
      </c>
      <c r="U63" s="20">
        <f t="shared" si="30"/>
        <v>0.90750205330107703</v>
      </c>
      <c r="V63" s="20">
        <f t="shared" si="31"/>
        <v>0.84756764079763669</v>
      </c>
      <c r="W63" s="20">
        <f t="shared" si="32"/>
        <v>1</v>
      </c>
      <c r="X63" s="20">
        <f t="shared" si="33"/>
        <v>0.90750223369013516</v>
      </c>
      <c r="Y63" s="20">
        <f t="shared" si="34"/>
        <v>0.84756780927320974</v>
      </c>
      <c r="Z63" s="20">
        <f t="shared" si="35"/>
        <v>1</v>
      </c>
      <c r="AA63" s="20">
        <f t="shared" si="36"/>
        <v>1.0503038313903206</v>
      </c>
      <c r="AB63" s="20">
        <f t="shared" si="37"/>
        <v>1.0841302029248452</v>
      </c>
      <c r="AC63" s="20">
        <f t="shared" si="38"/>
        <v>1</v>
      </c>
      <c r="AD63" s="20">
        <f t="shared" si="39"/>
        <v>0.97239495897599915</v>
      </c>
      <c r="AE63" s="20">
        <f t="shared" si="40"/>
        <v>0.92928545157887132</v>
      </c>
      <c r="AF63" s="20">
        <f t="shared" si="41"/>
        <v>1</v>
      </c>
      <c r="AG63" s="20">
        <f t="shared" si="42"/>
        <v>0.90750217235628172</v>
      </c>
      <c r="AH63" s="20">
        <f t="shared" si="43"/>
        <v>0.84756775576401466</v>
      </c>
    </row>
    <row r="64" spans="1:34" x14ac:dyDescent="0.3">
      <c r="A64" s="8">
        <v>2035</v>
      </c>
      <c r="B64" s="20">
        <f t="shared" si="11"/>
        <v>1</v>
      </c>
      <c r="C64" s="20">
        <f t="shared" si="12"/>
        <v>0.96966073006661846</v>
      </c>
      <c r="D64" s="20">
        <f t="shared" si="13"/>
        <v>0.93692857652102068</v>
      </c>
      <c r="E64" s="20">
        <f t="shared" si="14"/>
        <v>1</v>
      </c>
      <c r="F64" s="20">
        <f t="shared" si="15"/>
        <v>0.96895059053436161</v>
      </c>
      <c r="G64" s="20">
        <f t="shared" si="16"/>
        <v>0.89326546230767723</v>
      </c>
      <c r="H64" s="20">
        <f t="shared" si="17"/>
        <v>1</v>
      </c>
      <c r="I64" s="20">
        <f t="shared" si="18"/>
        <v>0.95303816922518159</v>
      </c>
      <c r="J64" s="20">
        <f t="shared" si="19"/>
        <v>0.91322369128429237</v>
      </c>
      <c r="K64" s="20">
        <f t="shared" si="20"/>
        <v>1</v>
      </c>
      <c r="L64" s="20">
        <f t="shared" si="21"/>
        <v>0.92924866520609251</v>
      </c>
      <c r="M64" s="20">
        <f t="shared" si="22"/>
        <v>0.8790551883096972</v>
      </c>
      <c r="N64" s="20">
        <f t="shared" si="23"/>
        <v>1</v>
      </c>
      <c r="O64" s="20">
        <f t="shared" si="24"/>
        <v>0.9693829030925617</v>
      </c>
      <c r="P64" s="20">
        <f t="shared" si="25"/>
        <v>0.9350872074048121</v>
      </c>
      <c r="Q64" s="20">
        <f t="shared" si="26"/>
        <v>1</v>
      </c>
      <c r="R64" s="20">
        <f t="shared" si="27"/>
        <v>0.96966073006661846</v>
      </c>
      <c r="S64" s="20">
        <f t="shared" si="28"/>
        <v>0.92986321425668517</v>
      </c>
      <c r="T64" s="20">
        <f t="shared" si="29"/>
        <v>1</v>
      </c>
      <c r="U64" s="20">
        <f t="shared" si="30"/>
        <v>0.90749974159586622</v>
      </c>
      <c r="V64" s="20">
        <f t="shared" si="31"/>
        <v>0.84756661340961326</v>
      </c>
      <c r="W64" s="20">
        <f t="shared" si="32"/>
        <v>1</v>
      </c>
      <c r="X64" s="20">
        <f t="shared" si="33"/>
        <v>0.90749992160422321</v>
      </c>
      <c r="Y64" s="20">
        <f t="shared" si="34"/>
        <v>0.84756678152985232</v>
      </c>
      <c r="Z64" s="20">
        <f t="shared" si="35"/>
        <v>1</v>
      </c>
      <c r="AA64" s="20">
        <f t="shared" si="36"/>
        <v>1.0503359490808584</v>
      </c>
      <c r="AB64" s="20">
        <f t="shared" si="37"/>
        <v>1.0844147146997825</v>
      </c>
      <c r="AC64" s="20">
        <f t="shared" si="38"/>
        <v>1</v>
      </c>
      <c r="AD64" s="20">
        <f t="shared" si="39"/>
        <v>0.972390754023016</v>
      </c>
      <c r="AE64" s="20">
        <f t="shared" si="40"/>
        <v>0.92974499913729525</v>
      </c>
      <c r="AF64" s="20">
        <f t="shared" si="41"/>
        <v>1</v>
      </c>
      <c r="AG64" s="20">
        <f t="shared" si="42"/>
        <v>0.90749978054527658</v>
      </c>
      <c r="AH64" s="20">
        <f t="shared" si="43"/>
        <v>0.84756670793519129</v>
      </c>
    </row>
    <row r="65" spans="1:34" x14ac:dyDescent="0.3">
      <c r="A65" s="8">
        <v>2036</v>
      </c>
      <c r="B65" s="20">
        <f t="shared" si="11"/>
        <v>1</v>
      </c>
      <c r="C65" s="20">
        <f t="shared" si="12"/>
        <v>0.96973317498976352</v>
      </c>
      <c r="D65" s="20">
        <f t="shared" si="13"/>
        <v>0.93794187824275221</v>
      </c>
      <c r="E65" s="20">
        <f t="shared" si="14"/>
        <v>1</v>
      </c>
      <c r="F65" s="20">
        <f t="shared" si="15"/>
        <v>0.96912363246666167</v>
      </c>
      <c r="G65" s="20">
        <f t="shared" si="16"/>
        <v>0.89428087426756975</v>
      </c>
      <c r="H65" s="20">
        <f t="shared" si="17"/>
        <v>1</v>
      </c>
      <c r="I65" s="20">
        <f t="shared" si="18"/>
        <v>0.95308849504408055</v>
      </c>
      <c r="J65" s="20">
        <f t="shared" si="19"/>
        <v>0.91395620623504037</v>
      </c>
      <c r="K65" s="20">
        <f t="shared" si="20"/>
        <v>1</v>
      </c>
      <c r="L65" s="20">
        <f t="shared" si="21"/>
        <v>0.92927455005142234</v>
      </c>
      <c r="M65" s="20">
        <f t="shared" si="22"/>
        <v>0.87940285316861244</v>
      </c>
      <c r="N65" s="20">
        <f t="shared" si="23"/>
        <v>1</v>
      </c>
      <c r="O65" s="20">
        <f t="shared" si="24"/>
        <v>0.96944774093945629</v>
      </c>
      <c r="P65" s="20">
        <f t="shared" si="25"/>
        <v>0.93603671722605619</v>
      </c>
      <c r="Q65" s="20">
        <f t="shared" si="26"/>
        <v>1</v>
      </c>
      <c r="R65" s="20">
        <f t="shared" si="27"/>
        <v>0.96973317498976352</v>
      </c>
      <c r="S65" s="20">
        <f t="shared" si="28"/>
        <v>0.93089605237387663</v>
      </c>
      <c r="T65" s="20">
        <f t="shared" si="29"/>
        <v>1</v>
      </c>
      <c r="U65" s="20">
        <f t="shared" si="30"/>
        <v>0.90749684882287573</v>
      </c>
      <c r="V65" s="20">
        <f t="shared" si="31"/>
        <v>0.84756495056476011</v>
      </c>
      <c r="W65" s="20">
        <f t="shared" si="32"/>
        <v>1</v>
      </c>
      <c r="X65" s="20">
        <f t="shared" si="33"/>
        <v>0.90749700906616493</v>
      </c>
      <c r="Y65" s="20">
        <f t="shared" si="34"/>
        <v>0.84756510022544018</v>
      </c>
      <c r="Z65" s="20">
        <f t="shared" si="35"/>
        <v>1</v>
      </c>
      <c r="AA65" s="20">
        <f t="shared" si="36"/>
        <v>1.0503531720053185</v>
      </c>
      <c r="AB65" s="20">
        <f t="shared" si="37"/>
        <v>1.0846275184905885</v>
      </c>
      <c r="AC65" s="20">
        <f t="shared" si="38"/>
        <v>1</v>
      </c>
      <c r="AD65" s="20">
        <f t="shared" si="39"/>
        <v>0.9721341265575969</v>
      </c>
      <c r="AE65" s="20">
        <f t="shared" si="40"/>
        <v>0.93047243484115805</v>
      </c>
      <c r="AF65" s="20">
        <f t="shared" si="41"/>
        <v>1</v>
      </c>
      <c r="AG65" s="20">
        <f t="shared" si="42"/>
        <v>0.90749692533739745</v>
      </c>
      <c r="AH65" s="20">
        <f t="shared" si="43"/>
        <v>0.84756498021973381</v>
      </c>
    </row>
    <row r="66" spans="1:34" x14ac:dyDescent="0.3">
      <c r="A66" s="8">
        <v>2037</v>
      </c>
      <c r="B66" s="20">
        <f t="shared" si="11"/>
        <v>1</v>
      </c>
      <c r="C66" s="20">
        <f t="shared" si="12"/>
        <v>0.96968542281082692</v>
      </c>
      <c r="D66" s="20">
        <f t="shared" si="13"/>
        <v>0.93884671813967346</v>
      </c>
      <c r="E66" s="20">
        <f t="shared" si="14"/>
        <v>1</v>
      </c>
      <c r="F66" s="20">
        <f t="shared" si="15"/>
        <v>0.96911717940698527</v>
      </c>
      <c r="G66" s="20">
        <f t="shared" si="16"/>
        <v>0.89521617164374856</v>
      </c>
      <c r="H66" s="20">
        <f t="shared" si="17"/>
        <v>1</v>
      </c>
      <c r="I66" s="20">
        <f t="shared" si="18"/>
        <v>0.95304132810803355</v>
      </c>
      <c r="J66" s="20">
        <f t="shared" si="19"/>
        <v>0.91461351975722593</v>
      </c>
      <c r="K66" s="20">
        <f t="shared" si="20"/>
        <v>1</v>
      </c>
      <c r="L66" s="20">
        <f t="shared" si="21"/>
        <v>0.92924195943980559</v>
      </c>
      <c r="M66" s="20">
        <f t="shared" si="22"/>
        <v>0.87971066302247558</v>
      </c>
      <c r="N66" s="20">
        <f t="shared" si="23"/>
        <v>1</v>
      </c>
      <c r="O66" s="20">
        <f t="shared" si="24"/>
        <v>0.96937314165157817</v>
      </c>
      <c r="P66" s="20">
        <f t="shared" si="25"/>
        <v>0.93687170676922749</v>
      </c>
      <c r="Q66" s="20">
        <f t="shared" si="26"/>
        <v>1</v>
      </c>
      <c r="R66" s="20">
        <f t="shared" si="27"/>
        <v>0.96968542281082692</v>
      </c>
      <c r="S66" s="20">
        <f t="shared" si="28"/>
        <v>0.93184759803571904</v>
      </c>
      <c r="T66" s="20">
        <f t="shared" si="29"/>
        <v>1</v>
      </c>
      <c r="U66" s="20">
        <f t="shared" si="30"/>
        <v>0.90749405080890444</v>
      </c>
      <c r="V66" s="20">
        <f t="shared" si="31"/>
        <v>0.84756309175911504</v>
      </c>
      <c r="W66" s="20">
        <f t="shared" si="32"/>
        <v>1</v>
      </c>
      <c r="X66" s="20">
        <f t="shared" si="33"/>
        <v>0.90749418072339971</v>
      </c>
      <c r="Y66" s="20">
        <f t="shared" si="34"/>
        <v>0.84756321309404947</v>
      </c>
      <c r="Z66" s="20">
        <f t="shared" si="35"/>
        <v>1</v>
      </c>
      <c r="AA66" s="20">
        <f t="shared" si="36"/>
        <v>1.0500742601879902</v>
      </c>
      <c r="AB66" s="20">
        <f t="shared" si="37"/>
        <v>1.0845621692012468</v>
      </c>
      <c r="AC66" s="20">
        <f t="shared" si="38"/>
        <v>1</v>
      </c>
      <c r="AD66" s="20">
        <f t="shared" si="39"/>
        <v>0.97186137959868935</v>
      </c>
      <c r="AE66" s="20">
        <f t="shared" si="40"/>
        <v>0.93110824973670703</v>
      </c>
      <c r="AF66" s="20">
        <f t="shared" si="41"/>
        <v>1</v>
      </c>
      <c r="AG66" s="20">
        <f t="shared" si="42"/>
        <v>0.9074940850960761</v>
      </c>
      <c r="AH66" s="20">
        <f t="shared" si="43"/>
        <v>0.84756321705938154</v>
      </c>
    </row>
    <row r="67" spans="1:34" x14ac:dyDescent="0.3">
      <c r="A67" s="8">
        <v>2038</v>
      </c>
      <c r="B67" s="20">
        <f t="shared" si="11"/>
        <v>1</v>
      </c>
      <c r="C67" s="20">
        <f t="shared" si="12"/>
        <v>0.96964558664445943</v>
      </c>
      <c r="D67" s="20">
        <f t="shared" si="13"/>
        <v>0.9395212655441707</v>
      </c>
      <c r="E67" s="20">
        <f t="shared" si="14"/>
        <v>1</v>
      </c>
      <c r="F67" s="20">
        <f t="shared" si="15"/>
        <v>0.96910478067369155</v>
      </c>
      <c r="G67" s="20">
        <f t="shared" si="16"/>
        <v>0.89592189644745857</v>
      </c>
      <c r="H67" s="20">
        <f t="shared" si="17"/>
        <v>1</v>
      </c>
      <c r="I67" s="20">
        <f t="shared" si="18"/>
        <v>0.95300923853197328</v>
      </c>
      <c r="J67" s="20">
        <f t="shared" si="19"/>
        <v>0.91510013349803132</v>
      </c>
      <c r="K67" s="20">
        <f t="shared" si="20"/>
        <v>1</v>
      </c>
      <c r="L67" s="20">
        <f t="shared" si="21"/>
        <v>0.92922663051540921</v>
      </c>
      <c r="M67" s="20">
        <f t="shared" si="22"/>
        <v>0.87994058136205577</v>
      </c>
      <c r="N67" s="20">
        <f t="shared" si="23"/>
        <v>1</v>
      </c>
      <c r="O67" s="20">
        <f t="shared" si="24"/>
        <v>0.96931036408837623</v>
      </c>
      <c r="P67" s="20">
        <f t="shared" si="25"/>
        <v>0.93748803311442985</v>
      </c>
      <c r="Q67" s="20">
        <f t="shared" si="26"/>
        <v>1</v>
      </c>
      <c r="R67" s="20">
        <f t="shared" si="27"/>
        <v>0.96964558664445943</v>
      </c>
      <c r="S67" s="20">
        <f t="shared" si="28"/>
        <v>0.93256976921945911</v>
      </c>
      <c r="T67" s="20">
        <f t="shared" si="29"/>
        <v>1</v>
      </c>
      <c r="U67" s="20">
        <f t="shared" si="30"/>
        <v>0.90749193494072178</v>
      </c>
      <c r="V67" s="20">
        <f t="shared" si="31"/>
        <v>0.84756187004622641</v>
      </c>
      <c r="W67" s="20">
        <f t="shared" si="32"/>
        <v>1</v>
      </c>
      <c r="X67" s="20">
        <f t="shared" si="33"/>
        <v>0.90749204264265315</v>
      </c>
      <c r="Y67" s="20">
        <f t="shared" si="34"/>
        <v>0.84756197063560557</v>
      </c>
      <c r="Z67" s="20">
        <f t="shared" si="35"/>
        <v>1</v>
      </c>
      <c r="AA67" s="20">
        <f t="shared" si="36"/>
        <v>1.0498604254605532</v>
      </c>
      <c r="AB67" s="20">
        <f t="shared" si="37"/>
        <v>1.0845270695456353</v>
      </c>
      <c r="AC67" s="20">
        <f t="shared" si="38"/>
        <v>1</v>
      </c>
      <c r="AD67" s="20">
        <f t="shared" si="39"/>
        <v>0.9716506726802373</v>
      </c>
      <c r="AE67" s="20">
        <f t="shared" si="40"/>
        <v>0.93136111728249527</v>
      </c>
      <c r="AF67" s="20">
        <f t="shared" si="41"/>
        <v>1</v>
      </c>
      <c r="AG67" s="20">
        <f t="shared" si="42"/>
        <v>0.90749202219510428</v>
      </c>
      <c r="AH67" s="20">
        <f t="shared" si="43"/>
        <v>0.84756204812027292</v>
      </c>
    </row>
    <row r="68" spans="1:34" x14ac:dyDescent="0.3">
      <c r="A68" s="8">
        <v>2039</v>
      </c>
      <c r="B68" s="20">
        <f t="shared" si="11"/>
        <v>1</v>
      </c>
      <c r="C68" s="20">
        <f t="shared" si="12"/>
        <v>0.96960460501794143</v>
      </c>
      <c r="D68" s="20">
        <f t="shared" si="13"/>
        <v>0.94021430028261754</v>
      </c>
      <c r="E68" s="20">
        <f t="shared" si="14"/>
        <v>1</v>
      </c>
      <c r="F68" s="20">
        <f t="shared" si="15"/>
        <v>0.96909167075819469</v>
      </c>
      <c r="G68" s="20">
        <f t="shared" si="16"/>
        <v>0.89665027632969985</v>
      </c>
      <c r="H68" s="20">
        <f t="shared" si="17"/>
        <v>1</v>
      </c>
      <c r="I68" s="20">
        <f t="shared" si="18"/>
        <v>0.95297053958196742</v>
      </c>
      <c r="J68" s="20">
        <f t="shared" si="19"/>
        <v>0.91560126973020806</v>
      </c>
      <c r="K68" s="20">
        <f t="shared" si="20"/>
        <v>1</v>
      </c>
      <c r="L68" s="20">
        <f t="shared" si="21"/>
        <v>0.92920182785152339</v>
      </c>
      <c r="M68" s="20">
        <f t="shared" si="22"/>
        <v>0.8801753992067114</v>
      </c>
      <c r="N68" s="20">
        <f t="shared" si="23"/>
        <v>1</v>
      </c>
      <c r="O68" s="20">
        <f t="shared" si="24"/>
        <v>0.96924449531330603</v>
      </c>
      <c r="P68" s="20">
        <f t="shared" si="25"/>
        <v>0.93812056675056199</v>
      </c>
      <c r="Q68" s="20">
        <f t="shared" si="26"/>
        <v>1</v>
      </c>
      <c r="R68" s="20">
        <f t="shared" si="27"/>
        <v>0.96960460501794143</v>
      </c>
      <c r="S68" s="20">
        <f t="shared" si="28"/>
        <v>0.93331803953710735</v>
      </c>
      <c r="T68" s="20">
        <f t="shared" si="29"/>
        <v>1</v>
      </c>
      <c r="U68" s="20">
        <f t="shared" si="30"/>
        <v>0.90748933275218746</v>
      </c>
      <c r="V68" s="20">
        <f t="shared" si="31"/>
        <v>0.84756028688197294</v>
      </c>
      <c r="W68" s="20">
        <f t="shared" si="32"/>
        <v>1</v>
      </c>
      <c r="X68" s="20">
        <f t="shared" si="33"/>
        <v>0.90748938829395909</v>
      </c>
      <c r="Y68" s="20">
        <f t="shared" si="34"/>
        <v>0.8475603387558609</v>
      </c>
      <c r="Z68" s="20">
        <f t="shared" si="35"/>
        <v>1</v>
      </c>
      <c r="AA68" s="20">
        <f t="shared" si="36"/>
        <v>1.049611442814764</v>
      </c>
      <c r="AB68" s="20">
        <f t="shared" si="37"/>
        <v>1.0850717593994013</v>
      </c>
      <c r="AC68" s="20">
        <f t="shared" si="38"/>
        <v>1</v>
      </c>
      <c r="AD68" s="20">
        <f t="shared" si="39"/>
        <v>0.97162327342361143</v>
      </c>
      <c r="AE68" s="20">
        <f t="shared" si="40"/>
        <v>0.93181700097410158</v>
      </c>
      <c r="AF68" s="20">
        <f t="shared" si="41"/>
        <v>1</v>
      </c>
      <c r="AG68" s="20">
        <f t="shared" si="42"/>
        <v>0.90748934641723633</v>
      </c>
      <c r="AH68" s="20">
        <f t="shared" si="43"/>
        <v>0.8475603561910583</v>
      </c>
    </row>
    <row r="69" spans="1:34" x14ac:dyDescent="0.3">
      <c r="A69" s="8">
        <v>2040</v>
      </c>
      <c r="B69" s="20">
        <f t="shared" si="11"/>
        <v>1</v>
      </c>
      <c r="C69" s="20">
        <f t="shared" si="12"/>
        <v>0.96957038705812504</v>
      </c>
      <c r="D69" s="20">
        <f t="shared" si="13"/>
        <v>0.94067690333603227</v>
      </c>
      <c r="E69" s="20">
        <f t="shared" si="14"/>
        <v>1</v>
      </c>
      <c r="F69" s="20">
        <f t="shared" si="15"/>
        <v>0.96908823375429021</v>
      </c>
      <c r="G69" s="20">
        <f t="shared" si="16"/>
        <v>0.8971609966747891</v>
      </c>
      <c r="H69" s="20">
        <f t="shared" si="17"/>
        <v>1</v>
      </c>
      <c r="I69" s="20">
        <f t="shared" si="18"/>
        <v>0.952938765341103</v>
      </c>
      <c r="J69" s="20">
        <f t="shared" si="19"/>
        <v>0.91593424058631623</v>
      </c>
      <c r="K69" s="20">
        <f t="shared" si="20"/>
        <v>1</v>
      </c>
      <c r="L69" s="20">
        <f t="shared" si="21"/>
        <v>0.92918215590433906</v>
      </c>
      <c r="M69" s="20">
        <f t="shared" si="22"/>
        <v>0.88033024775653923</v>
      </c>
      <c r="N69" s="20">
        <f t="shared" si="23"/>
        <v>1</v>
      </c>
      <c r="O69" s="20">
        <f t="shared" si="24"/>
        <v>0.96918481417423352</v>
      </c>
      <c r="P69" s="20">
        <f t="shared" si="25"/>
        <v>0.93852261858535058</v>
      </c>
      <c r="Q69" s="20">
        <f t="shared" si="26"/>
        <v>1</v>
      </c>
      <c r="R69" s="20">
        <f t="shared" si="27"/>
        <v>0.96957038705812515</v>
      </c>
      <c r="S69" s="20">
        <f t="shared" si="28"/>
        <v>0.93385199754586401</v>
      </c>
      <c r="T69" s="20">
        <f t="shared" si="29"/>
        <v>1</v>
      </c>
      <c r="U69" s="20">
        <f t="shared" si="30"/>
        <v>0.90748750112357568</v>
      </c>
      <c r="V69" s="20">
        <f t="shared" si="31"/>
        <v>0.84755914511753461</v>
      </c>
      <c r="W69" s="20">
        <f t="shared" si="32"/>
        <v>1</v>
      </c>
      <c r="X69" s="20">
        <f t="shared" si="33"/>
        <v>0.90748758693719944</v>
      </c>
      <c r="Y69" s="20">
        <f t="shared" si="34"/>
        <v>0.84755922526422689</v>
      </c>
      <c r="Z69" s="20">
        <f t="shared" si="35"/>
        <v>1</v>
      </c>
      <c r="AA69" s="20">
        <f t="shared" si="36"/>
        <v>1.0494440437323036</v>
      </c>
      <c r="AB69" s="20">
        <f t="shared" si="37"/>
        <v>1.0855678264124273</v>
      </c>
      <c r="AC69" s="20">
        <f t="shared" si="38"/>
        <v>1</v>
      </c>
      <c r="AD69" s="20">
        <f t="shared" si="39"/>
        <v>0.97166455501168303</v>
      </c>
      <c r="AE69" s="20">
        <f t="shared" si="40"/>
        <v>0.93219214277858364</v>
      </c>
      <c r="AF69" s="20">
        <f t="shared" si="41"/>
        <v>1</v>
      </c>
      <c r="AG69" s="20">
        <f t="shared" si="42"/>
        <v>0.90748752271175392</v>
      </c>
      <c r="AH69" s="20">
        <f t="shared" si="43"/>
        <v>0.84755916356009353</v>
      </c>
    </row>
    <row r="70" spans="1:34" x14ac:dyDescent="0.3">
      <c r="A70" s="8">
        <v>2041</v>
      </c>
      <c r="B70" s="20">
        <f t="shared" si="11"/>
        <v>1</v>
      </c>
      <c r="C70" s="20">
        <f t="shared" si="12"/>
        <v>0.96957038705812504</v>
      </c>
      <c r="D70" s="20">
        <f t="shared" si="13"/>
        <v>0.94067690333603227</v>
      </c>
      <c r="E70" s="20">
        <f t="shared" si="14"/>
        <v>1</v>
      </c>
      <c r="F70" s="20">
        <f t="shared" si="15"/>
        <v>0.96908823375429021</v>
      </c>
      <c r="G70" s="20">
        <f t="shared" si="16"/>
        <v>0.8971609966747891</v>
      </c>
      <c r="H70" s="20">
        <f t="shared" si="17"/>
        <v>1</v>
      </c>
      <c r="I70" s="20">
        <f t="shared" si="18"/>
        <v>0.952938765341103</v>
      </c>
      <c r="J70" s="20">
        <f t="shared" si="19"/>
        <v>0.91593424058631623</v>
      </c>
      <c r="K70" s="20">
        <f t="shared" si="20"/>
        <v>1</v>
      </c>
      <c r="L70" s="20">
        <f t="shared" si="21"/>
        <v>0.92918215590433906</v>
      </c>
      <c r="M70" s="20">
        <f t="shared" si="22"/>
        <v>0.88033024775653923</v>
      </c>
      <c r="N70" s="20">
        <f t="shared" si="23"/>
        <v>1</v>
      </c>
      <c r="O70" s="20">
        <f t="shared" si="24"/>
        <v>0.96918481417423352</v>
      </c>
      <c r="P70" s="20">
        <f t="shared" si="25"/>
        <v>0.93852261858535058</v>
      </c>
      <c r="Q70" s="20">
        <f t="shared" si="26"/>
        <v>1</v>
      </c>
      <c r="R70" s="20">
        <f t="shared" si="27"/>
        <v>0.96957038705812515</v>
      </c>
      <c r="S70" s="20">
        <f t="shared" si="28"/>
        <v>0.93385199754586401</v>
      </c>
      <c r="T70" s="20">
        <f t="shared" si="29"/>
        <v>1</v>
      </c>
      <c r="U70" s="20">
        <f t="shared" si="30"/>
        <v>0.90748750112357568</v>
      </c>
      <c r="V70" s="20">
        <f t="shared" si="31"/>
        <v>0.84755914511753461</v>
      </c>
      <c r="W70" s="20">
        <f t="shared" si="32"/>
        <v>1</v>
      </c>
      <c r="X70" s="20">
        <f t="shared" si="33"/>
        <v>0.90748758693719944</v>
      </c>
      <c r="Y70" s="20">
        <f t="shared" si="34"/>
        <v>0.84755922526422689</v>
      </c>
      <c r="Z70" s="20">
        <f t="shared" si="35"/>
        <v>1</v>
      </c>
      <c r="AA70" s="20">
        <f t="shared" si="36"/>
        <v>1.0494440437323036</v>
      </c>
      <c r="AB70" s="20">
        <f t="shared" si="37"/>
        <v>1.0855678264124273</v>
      </c>
      <c r="AC70" s="20">
        <f t="shared" si="38"/>
        <v>1</v>
      </c>
      <c r="AD70" s="20">
        <f t="shared" si="39"/>
        <v>0.97166455501168303</v>
      </c>
      <c r="AE70" s="20">
        <f t="shared" si="40"/>
        <v>0.93219214277858364</v>
      </c>
      <c r="AF70" s="20">
        <f t="shared" si="41"/>
        <v>1</v>
      </c>
      <c r="AG70" s="20">
        <f t="shared" si="42"/>
        <v>0.90748752271175392</v>
      </c>
      <c r="AH70" s="20">
        <f t="shared" si="43"/>
        <v>0.84755916356009353</v>
      </c>
    </row>
    <row r="71" spans="1:34" x14ac:dyDescent="0.3">
      <c r="A71" s="8">
        <v>2042</v>
      </c>
      <c r="B71" s="20">
        <f t="shared" si="11"/>
        <v>1</v>
      </c>
      <c r="C71" s="20">
        <f t="shared" si="12"/>
        <v>0.96957038705812504</v>
      </c>
      <c r="D71" s="20">
        <f t="shared" si="13"/>
        <v>0.94067690333603227</v>
      </c>
      <c r="E71" s="20">
        <f t="shared" si="14"/>
        <v>1</v>
      </c>
      <c r="F71" s="20">
        <f t="shared" si="15"/>
        <v>0.96908823375429021</v>
      </c>
      <c r="G71" s="20">
        <f t="shared" si="16"/>
        <v>0.8971609966747891</v>
      </c>
      <c r="H71" s="20">
        <f t="shared" si="17"/>
        <v>1</v>
      </c>
      <c r="I71" s="20">
        <f t="shared" si="18"/>
        <v>0.952938765341103</v>
      </c>
      <c r="J71" s="20">
        <f t="shared" si="19"/>
        <v>0.91593424058631623</v>
      </c>
      <c r="K71" s="20">
        <f t="shared" si="20"/>
        <v>1</v>
      </c>
      <c r="L71" s="20">
        <f t="shared" si="21"/>
        <v>0.92918215590433906</v>
      </c>
      <c r="M71" s="20">
        <f t="shared" si="22"/>
        <v>0.88033024775653923</v>
      </c>
      <c r="N71" s="20">
        <f t="shared" si="23"/>
        <v>1</v>
      </c>
      <c r="O71" s="20">
        <f t="shared" si="24"/>
        <v>0.96918481417423352</v>
      </c>
      <c r="P71" s="20">
        <f t="shared" si="25"/>
        <v>0.93852261858535058</v>
      </c>
      <c r="Q71" s="20">
        <f t="shared" si="26"/>
        <v>1</v>
      </c>
      <c r="R71" s="20">
        <f t="shared" si="27"/>
        <v>0.96957038705812515</v>
      </c>
      <c r="S71" s="20">
        <f t="shared" si="28"/>
        <v>0.93385199754586401</v>
      </c>
      <c r="T71" s="20">
        <f t="shared" si="29"/>
        <v>1</v>
      </c>
      <c r="U71" s="20">
        <f t="shared" si="30"/>
        <v>0.90748750112357568</v>
      </c>
      <c r="V71" s="20">
        <f t="shared" si="31"/>
        <v>0.84755914511753461</v>
      </c>
      <c r="W71" s="20">
        <f t="shared" si="32"/>
        <v>1</v>
      </c>
      <c r="X71" s="20">
        <f t="shared" si="33"/>
        <v>0.90748758693719944</v>
      </c>
      <c r="Y71" s="20">
        <f t="shared" si="34"/>
        <v>0.84755922526422689</v>
      </c>
      <c r="Z71" s="20">
        <f t="shared" si="35"/>
        <v>1</v>
      </c>
      <c r="AA71" s="20">
        <f t="shared" si="36"/>
        <v>1.0494440437323036</v>
      </c>
      <c r="AB71" s="20">
        <f t="shared" si="37"/>
        <v>1.0855678264124273</v>
      </c>
      <c r="AC71" s="20">
        <f t="shared" si="38"/>
        <v>1</v>
      </c>
      <c r="AD71" s="20">
        <f t="shared" si="39"/>
        <v>0.97166455501168303</v>
      </c>
      <c r="AE71" s="20">
        <f t="shared" si="40"/>
        <v>0.93219214277858364</v>
      </c>
      <c r="AF71" s="20">
        <f t="shared" si="41"/>
        <v>1</v>
      </c>
      <c r="AG71" s="20">
        <f t="shared" si="42"/>
        <v>0.90748752271175392</v>
      </c>
      <c r="AH71" s="20">
        <f t="shared" si="43"/>
        <v>0.84755916356009353</v>
      </c>
    </row>
    <row r="72" spans="1:34" x14ac:dyDescent="0.3">
      <c r="A72" s="8">
        <v>2043</v>
      </c>
      <c r="B72" s="20">
        <f t="shared" si="11"/>
        <v>1</v>
      </c>
      <c r="C72" s="20">
        <f t="shared" si="12"/>
        <v>0.96957038705812504</v>
      </c>
      <c r="D72" s="20">
        <f t="shared" si="13"/>
        <v>0.94067690333603227</v>
      </c>
      <c r="E72" s="20">
        <f t="shared" si="14"/>
        <v>1</v>
      </c>
      <c r="F72" s="20">
        <f t="shared" si="15"/>
        <v>0.96908823375429021</v>
      </c>
      <c r="G72" s="20">
        <f t="shared" si="16"/>
        <v>0.8971609966747891</v>
      </c>
      <c r="H72" s="20">
        <f t="shared" si="17"/>
        <v>1</v>
      </c>
      <c r="I72" s="20">
        <f t="shared" si="18"/>
        <v>0.952938765341103</v>
      </c>
      <c r="J72" s="20">
        <f t="shared" si="19"/>
        <v>0.91593424058631623</v>
      </c>
      <c r="K72" s="20">
        <f t="shared" si="20"/>
        <v>1</v>
      </c>
      <c r="L72" s="20">
        <f t="shared" si="21"/>
        <v>0.92918215590433906</v>
      </c>
      <c r="M72" s="20">
        <f t="shared" si="22"/>
        <v>0.88033024775653923</v>
      </c>
      <c r="N72" s="20">
        <f t="shared" si="23"/>
        <v>1</v>
      </c>
      <c r="O72" s="20">
        <f t="shared" si="24"/>
        <v>0.96918481417423352</v>
      </c>
      <c r="P72" s="20">
        <f t="shared" si="25"/>
        <v>0.93852261858535058</v>
      </c>
      <c r="Q72" s="20">
        <f t="shared" si="26"/>
        <v>1</v>
      </c>
      <c r="R72" s="20">
        <f t="shared" si="27"/>
        <v>0.96957038705812515</v>
      </c>
      <c r="S72" s="20">
        <f t="shared" si="28"/>
        <v>0.93385199754586401</v>
      </c>
      <c r="T72" s="20">
        <f t="shared" si="29"/>
        <v>1</v>
      </c>
      <c r="U72" s="20">
        <f t="shared" si="30"/>
        <v>0.90748750112357568</v>
      </c>
      <c r="V72" s="20">
        <f t="shared" si="31"/>
        <v>0.84755914511753461</v>
      </c>
      <c r="W72" s="20">
        <f t="shared" si="32"/>
        <v>1</v>
      </c>
      <c r="X72" s="20">
        <f t="shared" si="33"/>
        <v>0.90748758693719944</v>
      </c>
      <c r="Y72" s="20">
        <f t="shared" si="34"/>
        <v>0.84755922526422689</v>
      </c>
      <c r="Z72" s="20">
        <f t="shared" si="35"/>
        <v>1</v>
      </c>
      <c r="AA72" s="20">
        <f t="shared" si="36"/>
        <v>1.0494440437323036</v>
      </c>
      <c r="AB72" s="20">
        <f t="shared" si="37"/>
        <v>1.0855678264124273</v>
      </c>
      <c r="AC72" s="20">
        <f t="shared" si="38"/>
        <v>1</v>
      </c>
      <c r="AD72" s="20">
        <f t="shared" si="39"/>
        <v>0.97166455501168303</v>
      </c>
      <c r="AE72" s="20">
        <f t="shared" si="40"/>
        <v>0.93219214277858364</v>
      </c>
      <c r="AF72" s="20">
        <f t="shared" si="41"/>
        <v>1</v>
      </c>
      <c r="AG72" s="20">
        <f t="shared" si="42"/>
        <v>0.90748752271175392</v>
      </c>
      <c r="AH72" s="20">
        <f t="shared" si="43"/>
        <v>0.84755916356009353</v>
      </c>
    </row>
    <row r="73" spans="1:34" x14ac:dyDescent="0.3">
      <c r="A73" s="8">
        <v>2044</v>
      </c>
      <c r="B73" s="20">
        <f t="shared" si="11"/>
        <v>1</v>
      </c>
      <c r="C73" s="20">
        <f t="shared" si="12"/>
        <v>0.96957038705812504</v>
      </c>
      <c r="D73" s="20">
        <f t="shared" si="13"/>
        <v>0.94067690333603227</v>
      </c>
      <c r="E73" s="20">
        <f t="shared" si="14"/>
        <v>1</v>
      </c>
      <c r="F73" s="20">
        <f t="shared" si="15"/>
        <v>0.96908823375429021</v>
      </c>
      <c r="G73" s="20">
        <f t="shared" si="16"/>
        <v>0.8971609966747891</v>
      </c>
      <c r="H73" s="20">
        <f t="shared" si="17"/>
        <v>1</v>
      </c>
      <c r="I73" s="20">
        <f t="shared" si="18"/>
        <v>0.952938765341103</v>
      </c>
      <c r="J73" s="20">
        <f t="shared" si="19"/>
        <v>0.91593424058631623</v>
      </c>
      <c r="K73" s="20">
        <f t="shared" si="20"/>
        <v>1</v>
      </c>
      <c r="L73" s="20">
        <f t="shared" si="21"/>
        <v>0.92918215590433906</v>
      </c>
      <c r="M73" s="20">
        <f t="shared" si="22"/>
        <v>0.88033024775653923</v>
      </c>
      <c r="N73" s="20">
        <f t="shared" si="23"/>
        <v>1</v>
      </c>
      <c r="O73" s="20">
        <f t="shared" si="24"/>
        <v>0.96918481417423352</v>
      </c>
      <c r="P73" s="20">
        <f t="shared" si="25"/>
        <v>0.93852261858535058</v>
      </c>
      <c r="Q73" s="20">
        <f t="shared" si="26"/>
        <v>1</v>
      </c>
      <c r="R73" s="20">
        <f t="shared" si="27"/>
        <v>0.96957038705812515</v>
      </c>
      <c r="S73" s="20">
        <f t="shared" si="28"/>
        <v>0.93385199754586401</v>
      </c>
      <c r="T73" s="20">
        <f t="shared" si="29"/>
        <v>1</v>
      </c>
      <c r="U73" s="20">
        <f t="shared" si="30"/>
        <v>0.90748750112357568</v>
      </c>
      <c r="V73" s="20">
        <f t="shared" si="31"/>
        <v>0.84755914511753461</v>
      </c>
      <c r="W73" s="20">
        <f t="shared" si="32"/>
        <v>1</v>
      </c>
      <c r="X73" s="20">
        <f t="shared" si="33"/>
        <v>0.90748758693719944</v>
      </c>
      <c r="Y73" s="20">
        <f t="shared" si="34"/>
        <v>0.84755922526422689</v>
      </c>
      <c r="Z73" s="20">
        <f t="shared" si="35"/>
        <v>1</v>
      </c>
      <c r="AA73" s="20">
        <f t="shared" si="36"/>
        <v>1.0494440437323036</v>
      </c>
      <c r="AB73" s="20">
        <f t="shared" si="37"/>
        <v>1.0855678264124273</v>
      </c>
      <c r="AC73" s="20">
        <f t="shared" si="38"/>
        <v>1</v>
      </c>
      <c r="AD73" s="20">
        <f t="shared" si="39"/>
        <v>0.97166455501168303</v>
      </c>
      <c r="AE73" s="20">
        <f t="shared" si="40"/>
        <v>0.93219214277858364</v>
      </c>
      <c r="AF73" s="20">
        <f t="shared" si="41"/>
        <v>1</v>
      </c>
      <c r="AG73" s="20">
        <f t="shared" si="42"/>
        <v>0.90748752271175392</v>
      </c>
      <c r="AH73" s="20">
        <f t="shared" si="43"/>
        <v>0.84755916356009353</v>
      </c>
    </row>
    <row r="74" spans="1:34" x14ac:dyDescent="0.3">
      <c r="A74" s="8">
        <v>2045</v>
      </c>
      <c r="B74" s="20">
        <f t="shared" si="11"/>
        <v>1</v>
      </c>
      <c r="C74" s="20">
        <f t="shared" si="12"/>
        <v>0.96957038705812504</v>
      </c>
      <c r="D74" s="20">
        <f t="shared" si="13"/>
        <v>0.94067690333603227</v>
      </c>
      <c r="E74" s="20">
        <f t="shared" si="14"/>
        <v>1</v>
      </c>
      <c r="F74" s="20">
        <f t="shared" si="15"/>
        <v>0.96908823375429021</v>
      </c>
      <c r="G74" s="20">
        <f t="shared" si="16"/>
        <v>0.8971609966747891</v>
      </c>
      <c r="H74" s="20">
        <f t="shared" si="17"/>
        <v>1</v>
      </c>
      <c r="I74" s="20">
        <f t="shared" si="18"/>
        <v>0.952938765341103</v>
      </c>
      <c r="J74" s="20">
        <f t="shared" si="19"/>
        <v>0.91593424058631623</v>
      </c>
      <c r="K74" s="20">
        <f t="shared" si="20"/>
        <v>1</v>
      </c>
      <c r="L74" s="20">
        <f t="shared" si="21"/>
        <v>0.92918215590433906</v>
      </c>
      <c r="M74" s="20">
        <f t="shared" si="22"/>
        <v>0.88033024775653923</v>
      </c>
      <c r="N74" s="20">
        <f t="shared" si="23"/>
        <v>1</v>
      </c>
      <c r="O74" s="20">
        <f t="shared" si="24"/>
        <v>0.96918481417423352</v>
      </c>
      <c r="P74" s="20">
        <f t="shared" si="25"/>
        <v>0.93852261858535058</v>
      </c>
      <c r="Q74" s="20">
        <f t="shared" si="26"/>
        <v>1</v>
      </c>
      <c r="R74" s="20">
        <f t="shared" si="27"/>
        <v>0.96957038705812515</v>
      </c>
      <c r="S74" s="20">
        <f t="shared" si="28"/>
        <v>0.93385199754586401</v>
      </c>
      <c r="T74" s="20">
        <f t="shared" si="29"/>
        <v>1</v>
      </c>
      <c r="U74" s="20">
        <f t="shared" si="30"/>
        <v>0.90748750112357568</v>
      </c>
      <c r="V74" s="20">
        <f t="shared" si="31"/>
        <v>0.84755914511753461</v>
      </c>
      <c r="W74" s="20">
        <f t="shared" si="32"/>
        <v>1</v>
      </c>
      <c r="X74" s="20">
        <f t="shared" si="33"/>
        <v>0.90748758693719944</v>
      </c>
      <c r="Y74" s="20">
        <f t="shared" si="34"/>
        <v>0.84755922526422689</v>
      </c>
      <c r="Z74" s="20">
        <f t="shared" si="35"/>
        <v>1</v>
      </c>
      <c r="AA74" s="20">
        <f t="shared" si="36"/>
        <v>1.0494440437323036</v>
      </c>
      <c r="AB74" s="20">
        <f t="shared" si="37"/>
        <v>1.0855678264124273</v>
      </c>
      <c r="AC74" s="20">
        <f t="shared" si="38"/>
        <v>1</v>
      </c>
      <c r="AD74" s="20">
        <f t="shared" si="39"/>
        <v>0.97166455501168303</v>
      </c>
      <c r="AE74" s="20">
        <f t="shared" si="40"/>
        <v>0.93219214277858364</v>
      </c>
      <c r="AF74" s="20">
        <f t="shared" si="41"/>
        <v>1</v>
      </c>
      <c r="AG74" s="20">
        <f t="shared" si="42"/>
        <v>0.90748752271175392</v>
      </c>
      <c r="AH74" s="20">
        <f t="shared" si="43"/>
        <v>0.84755916356009353</v>
      </c>
    </row>
    <row r="75" spans="1:34" x14ac:dyDescent="0.3">
      <c r="A75" s="8">
        <v>2046</v>
      </c>
      <c r="B75" s="20">
        <f t="shared" si="11"/>
        <v>1</v>
      </c>
      <c r="C75" s="20">
        <f t="shared" si="12"/>
        <v>0.96957038705812504</v>
      </c>
      <c r="D75" s="20">
        <f t="shared" si="13"/>
        <v>0.94067690333603227</v>
      </c>
      <c r="E75" s="20">
        <f t="shared" si="14"/>
        <v>1</v>
      </c>
      <c r="F75" s="20">
        <f t="shared" si="15"/>
        <v>0.96908823375429021</v>
      </c>
      <c r="G75" s="20">
        <f t="shared" si="16"/>
        <v>0.8971609966747891</v>
      </c>
      <c r="H75" s="20">
        <f t="shared" si="17"/>
        <v>1</v>
      </c>
      <c r="I75" s="20">
        <f t="shared" si="18"/>
        <v>0.952938765341103</v>
      </c>
      <c r="J75" s="20">
        <f t="shared" si="19"/>
        <v>0.91593424058631623</v>
      </c>
      <c r="K75" s="20">
        <f t="shared" si="20"/>
        <v>1</v>
      </c>
      <c r="L75" s="20">
        <f t="shared" si="21"/>
        <v>0.92918215590433906</v>
      </c>
      <c r="M75" s="20">
        <f t="shared" si="22"/>
        <v>0.88033024775653923</v>
      </c>
      <c r="N75" s="20">
        <f t="shared" si="23"/>
        <v>1</v>
      </c>
      <c r="O75" s="20">
        <f t="shared" si="24"/>
        <v>0.96918481417423352</v>
      </c>
      <c r="P75" s="20">
        <f t="shared" si="25"/>
        <v>0.93852261858535058</v>
      </c>
      <c r="Q75" s="20">
        <f t="shared" si="26"/>
        <v>1</v>
      </c>
      <c r="R75" s="20">
        <f t="shared" si="27"/>
        <v>0.96957038705812515</v>
      </c>
      <c r="S75" s="20">
        <f t="shared" si="28"/>
        <v>0.93385199754586401</v>
      </c>
      <c r="T75" s="20">
        <f t="shared" si="29"/>
        <v>1</v>
      </c>
      <c r="U75" s="20">
        <f t="shared" si="30"/>
        <v>0.90748750112357568</v>
      </c>
      <c r="V75" s="20">
        <f t="shared" si="31"/>
        <v>0.84755914511753461</v>
      </c>
      <c r="W75" s="20">
        <f t="shared" si="32"/>
        <v>1</v>
      </c>
      <c r="X75" s="20">
        <f t="shared" si="33"/>
        <v>0.90748758693719944</v>
      </c>
      <c r="Y75" s="20">
        <f t="shared" si="34"/>
        <v>0.84755922526422689</v>
      </c>
      <c r="Z75" s="20">
        <f t="shared" si="35"/>
        <v>1</v>
      </c>
      <c r="AA75" s="20">
        <f t="shared" si="36"/>
        <v>1.0494440437323036</v>
      </c>
      <c r="AB75" s="20">
        <f t="shared" si="37"/>
        <v>1.0855678264124273</v>
      </c>
      <c r="AC75" s="20">
        <f t="shared" si="38"/>
        <v>1</v>
      </c>
      <c r="AD75" s="20">
        <f t="shared" si="39"/>
        <v>0.97166455501168303</v>
      </c>
      <c r="AE75" s="20">
        <f t="shared" si="40"/>
        <v>0.93219214277858364</v>
      </c>
      <c r="AF75" s="20">
        <f t="shared" si="41"/>
        <v>1</v>
      </c>
      <c r="AG75" s="20">
        <f t="shared" si="42"/>
        <v>0.90748752271175392</v>
      </c>
      <c r="AH75" s="20">
        <f t="shared" si="43"/>
        <v>0.84755916356009353</v>
      </c>
    </row>
    <row r="76" spans="1:34" x14ac:dyDescent="0.3">
      <c r="A76" s="8">
        <v>2047</v>
      </c>
      <c r="B76" s="20">
        <f t="shared" si="11"/>
        <v>1</v>
      </c>
      <c r="C76" s="20">
        <f t="shared" si="12"/>
        <v>0.96957038705812504</v>
      </c>
      <c r="D76" s="20">
        <f t="shared" si="13"/>
        <v>0.94067690333603227</v>
      </c>
      <c r="E76" s="20">
        <f t="shared" si="14"/>
        <v>1</v>
      </c>
      <c r="F76" s="20">
        <f t="shared" si="15"/>
        <v>0.96908823375429021</v>
      </c>
      <c r="G76" s="20">
        <f t="shared" si="16"/>
        <v>0.8971609966747891</v>
      </c>
      <c r="H76" s="20">
        <f t="shared" si="17"/>
        <v>1</v>
      </c>
      <c r="I76" s="20">
        <f t="shared" si="18"/>
        <v>0.952938765341103</v>
      </c>
      <c r="J76" s="20">
        <f t="shared" si="19"/>
        <v>0.91593424058631623</v>
      </c>
      <c r="K76" s="20">
        <f t="shared" si="20"/>
        <v>1</v>
      </c>
      <c r="L76" s="20">
        <f t="shared" si="21"/>
        <v>0.92918215590433906</v>
      </c>
      <c r="M76" s="20">
        <f t="shared" si="22"/>
        <v>0.88033024775653923</v>
      </c>
      <c r="N76" s="20">
        <f t="shared" si="23"/>
        <v>1</v>
      </c>
      <c r="O76" s="20">
        <f t="shared" si="24"/>
        <v>0.96918481417423352</v>
      </c>
      <c r="P76" s="20">
        <f t="shared" si="25"/>
        <v>0.93852261858535058</v>
      </c>
      <c r="Q76" s="20">
        <f t="shared" si="26"/>
        <v>1</v>
      </c>
      <c r="R76" s="20">
        <f t="shared" si="27"/>
        <v>0.96957038705812515</v>
      </c>
      <c r="S76" s="20">
        <f t="shared" si="28"/>
        <v>0.93385199754586401</v>
      </c>
      <c r="T76" s="20">
        <f t="shared" si="29"/>
        <v>1</v>
      </c>
      <c r="U76" s="20">
        <f t="shared" si="30"/>
        <v>0.90748750112357568</v>
      </c>
      <c r="V76" s="20">
        <f t="shared" si="31"/>
        <v>0.84755914511753461</v>
      </c>
      <c r="W76" s="20">
        <f t="shared" si="32"/>
        <v>1</v>
      </c>
      <c r="X76" s="20">
        <f t="shared" si="33"/>
        <v>0.90748758693719944</v>
      </c>
      <c r="Y76" s="20">
        <f t="shared" si="34"/>
        <v>0.84755922526422689</v>
      </c>
      <c r="Z76" s="20">
        <f t="shared" si="35"/>
        <v>1</v>
      </c>
      <c r="AA76" s="20">
        <f t="shared" si="36"/>
        <v>1.0494440437323036</v>
      </c>
      <c r="AB76" s="20">
        <f t="shared" si="37"/>
        <v>1.0855678264124273</v>
      </c>
      <c r="AC76" s="20">
        <f t="shared" si="38"/>
        <v>1</v>
      </c>
      <c r="AD76" s="20">
        <f t="shared" si="39"/>
        <v>0.97166455501168303</v>
      </c>
      <c r="AE76" s="20">
        <f t="shared" si="40"/>
        <v>0.93219214277858364</v>
      </c>
      <c r="AF76" s="20">
        <f t="shared" si="41"/>
        <v>1</v>
      </c>
      <c r="AG76" s="20">
        <f t="shared" si="42"/>
        <v>0.90748752271175392</v>
      </c>
      <c r="AH76" s="20">
        <f t="shared" si="43"/>
        <v>0.84755916356009353</v>
      </c>
    </row>
    <row r="77" spans="1:34" x14ac:dyDescent="0.3">
      <c r="A77" s="8">
        <v>2048</v>
      </c>
      <c r="B77" s="20">
        <f t="shared" si="11"/>
        <v>1</v>
      </c>
      <c r="C77" s="20">
        <f t="shared" si="12"/>
        <v>0.96957038705812504</v>
      </c>
      <c r="D77" s="20">
        <f t="shared" si="13"/>
        <v>0.94067690333603227</v>
      </c>
      <c r="E77" s="20">
        <f t="shared" si="14"/>
        <v>1</v>
      </c>
      <c r="F77" s="20">
        <f t="shared" si="15"/>
        <v>0.96908823375429021</v>
      </c>
      <c r="G77" s="20">
        <f t="shared" si="16"/>
        <v>0.8971609966747891</v>
      </c>
      <c r="H77" s="20">
        <f t="shared" si="17"/>
        <v>1</v>
      </c>
      <c r="I77" s="20">
        <f t="shared" si="18"/>
        <v>0.952938765341103</v>
      </c>
      <c r="J77" s="20">
        <f t="shared" si="19"/>
        <v>0.91593424058631623</v>
      </c>
      <c r="K77" s="20">
        <f t="shared" si="20"/>
        <v>1</v>
      </c>
      <c r="L77" s="20">
        <f t="shared" si="21"/>
        <v>0.92918215590433906</v>
      </c>
      <c r="M77" s="20">
        <f t="shared" si="22"/>
        <v>0.88033024775653923</v>
      </c>
      <c r="N77" s="20">
        <f t="shared" si="23"/>
        <v>1</v>
      </c>
      <c r="O77" s="20">
        <f t="shared" si="24"/>
        <v>0.96918481417423352</v>
      </c>
      <c r="P77" s="20">
        <f t="shared" si="25"/>
        <v>0.93852261858535058</v>
      </c>
      <c r="Q77" s="20">
        <f t="shared" si="26"/>
        <v>1</v>
      </c>
      <c r="R77" s="20">
        <f t="shared" si="27"/>
        <v>0.96957038705812515</v>
      </c>
      <c r="S77" s="20">
        <f t="shared" si="28"/>
        <v>0.93385199754586401</v>
      </c>
      <c r="T77" s="20">
        <f t="shared" si="29"/>
        <v>1</v>
      </c>
      <c r="U77" s="20">
        <f t="shared" si="30"/>
        <v>0.90748750112357568</v>
      </c>
      <c r="V77" s="20">
        <f t="shared" si="31"/>
        <v>0.84755914511753461</v>
      </c>
      <c r="W77" s="20">
        <f t="shared" si="32"/>
        <v>1</v>
      </c>
      <c r="X77" s="20">
        <f t="shared" si="33"/>
        <v>0.90748758693719944</v>
      </c>
      <c r="Y77" s="20">
        <f t="shared" si="34"/>
        <v>0.84755922526422689</v>
      </c>
      <c r="Z77" s="20">
        <f t="shared" si="35"/>
        <v>1</v>
      </c>
      <c r="AA77" s="20">
        <f t="shared" si="36"/>
        <v>1.0494440437323036</v>
      </c>
      <c r="AB77" s="20">
        <f t="shared" si="37"/>
        <v>1.0855678264124273</v>
      </c>
      <c r="AC77" s="20">
        <f t="shared" si="38"/>
        <v>1</v>
      </c>
      <c r="AD77" s="20">
        <f t="shared" si="39"/>
        <v>0.97166455501168303</v>
      </c>
      <c r="AE77" s="20">
        <f t="shared" si="40"/>
        <v>0.93219214277858364</v>
      </c>
      <c r="AF77" s="20">
        <f t="shared" si="41"/>
        <v>1</v>
      </c>
      <c r="AG77" s="20">
        <f t="shared" si="42"/>
        <v>0.90748752271175392</v>
      </c>
      <c r="AH77" s="20">
        <f t="shared" si="43"/>
        <v>0.84755916356009353</v>
      </c>
    </row>
    <row r="78" spans="1:34" x14ac:dyDescent="0.3">
      <c r="A78" s="8">
        <v>2049</v>
      </c>
      <c r="B78" s="20">
        <f t="shared" si="11"/>
        <v>1</v>
      </c>
      <c r="C78" s="20">
        <f t="shared" si="12"/>
        <v>0.96957038705812504</v>
      </c>
      <c r="D78" s="20">
        <f t="shared" si="13"/>
        <v>0.94067690333603227</v>
      </c>
      <c r="E78" s="20">
        <f t="shared" si="14"/>
        <v>1</v>
      </c>
      <c r="F78" s="20">
        <f t="shared" si="15"/>
        <v>0.96908823375429021</v>
      </c>
      <c r="G78" s="20">
        <f t="shared" si="16"/>
        <v>0.8971609966747891</v>
      </c>
      <c r="H78" s="20">
        <f t="shared" si="17"/>
        <v>1</v>
      </c>
      <c r="I78" s="20">
        <f t="shared" si="18"/>
        <v>0.952938765341103</v>
      </c>
      <c r="J78" s="20">
        <f t="shared" si="19"/>
        <v>0.91593424058631623</v>
      </c>
      <c r="K78" s="20">
        <f t="shared" si="20"/>
        <v>1</v>
      </c>
      <c r="L78" s="20">
        <f t="shared" si="21"/>
        <v>0.92918215590433906</v>
      </c>
      <c r="M78" s="20">
        <f t="shared" si="22"/>
        <v>0.88033024775653923</v>
      </c>
      <c r="N78" s="20">
        <f t="shared" si="23"/>
        <v>1</v>
      </c>
      <c r="O78" s="20">
        <f t="shared" si="24"/>
        <v>0.96918481417423352</v>
      </c>
      <c r="P78" s="20">
        <f t="shared" si="25"/>
        <v>0.93852261858535058</v>
      </c>
      <c r="Q78" s="20">
        <f t="shared" si="26"/>
        <v>1</v>
      </c>
      <c r="R78" s="20">
        <f t="shared" si="27"/>
        <v>0.96957038705812515</v>
      </c>
      <c r="S78" s="20">
        <f t="shared" si="28"/>
        <v>0.93385199754586401</v>
      </c>
      <c r="T78" s="20">
        <f t="shared" si="29"/>
        <v>1</v>
      </c>
      <c r="U78" s="20">
        <f t="shared" si="30"/>
        <v>0.90748750112357568</v>
      </c>
      <c r="V78" s="20">
        <f t="shared" si="31"/>
        <v>0.84755914511753461</v>
      </c>
      <c r="W78" s="20">
        <f t="shared" si="32"/>
        <v>1</v>
      </c>
      <c r="X78" s="20">
        <f t="shared" si="33"/>
        <v>0.90748758693719944</v>
      </c>
      <c r="Y78" s="20">
        <f t="shared" si="34"/>
        <v>0.84755922526422689</v>
      </c>
      <c r="Z78" s="20">
        <f t="shared" si="35"/>
        <v>1</v>
      </c>
      <c r="AA78" s="20">
        <f t="shared" si="36"/>
        <v>1.0494440437323036</v>
      </c>
      <c r="AB78" s="20">
        <f t="shared" si="37"/>
        <v>1.0855678264124273</v>
      </c>
      <c r="AC78" s="20">
        <f t="shared" si="38"/>
        <v>1</v>
      </c>
      <c r="AD78" s="20">
        <f t="shared" si="39"/>
        <v>0.97166455501168303</v>
      </c>
      <c r="AE78" s="20">
        <f t="shared" si="40"/>
        <v>0.93219214277858364</v>
      </c>
      <c r="AF78" s="20">
        <f t="shared" si="41"/>
        <v>1</v>
      </c>
      <c r="AG78" s="20">
        <f t="shared" si="42"/>
        <v>0.90748752271175392</v>
      </c>
      <c r="AH78" s="20">
        <f t="shared" si="43"/>
        <v>0.84755916356009353</v>
      </c>
    </row>
    <row r="79" spans="1:34" x14ac:dyDescent="0.3">
      <c r="A79" s="21">
        <v>2050</v>
      </c>
      <c r="B79" s="20">
        <f t="shared" si="11"/>
        <v>1</v>
      </c>
      <c r="C79" s="20">
        <f t="shared" si="12"/>
        <v>0.96957038705812504</v>
      </c>
      <c r="D79" s="20">
        <f t="shared" si="13"/>
        <v>0.94067690333603227</v>
      </c>
      <c r="E79" s="20">
        <f t="shared" si="14"/>
        <v>1</v>
      </c>
      <c r="F79" s="20">
        <f t="shared" si="15"/>
        <v>0.96908823375429021</v>
      </c>
      <c r="G79" s="20">
        <f t="shared" si="16"/>
        <v>0.8971609966747891</v>
      </c>
      <c r="H79" s="20">
        <f t="shared" si="17"/>
        <v>1</v>
      </c>
      <c r="I79" s="20">
        <f t="shared" si="18"/>
        <v>0.952938765341103</v>
      </c>
      <c r="J79" s="20">
        <f t="shared" si="19"/>
        <v>0.91593424058631623</v>
      </c>
      <c r="K79" s="20">
        <f t="shared" si="20"/>
        <v>1</v>
      </c>
      <c r="L79" s="20">
        <f t="shared" si="21"/>
        <v>0.92918215590433906</v>
      </c>
      <c r="M79" s="20">
        <f t="shared" si="22"/>
        <v>0.88033024775653923</v>
      </c>
      <c r="N79" s="20">
        <f t="shared" si="23"/>
        <v>1</v>
      </c>
      <c r="O79" s="20">
        <f t="shared" si="24"/>
        <v>0.96918481417423352</v>
      </c>
      <c r="P79" s="20">
        <f t="shared" si="25"/>
        <v>0.93852261858535058</v>
      </c>
      <c r="Q79" s="20">
        <f t="shared" si="26"/>
        <v>1</v>
      </c>
      <c r="R79" s="20">
        <f t="shared" si="27"/>
        <v>0.96957038705812515</v>
      </c>
      <c r="S79" s="20">
        <f t="shared" si="28"/>
        <v>0.93385199754586401</v>
      </c>
      <c r="T79" s="20">
        <f t="shared" si="29"/>
        <v>1</v>
      </c>
      <c r="U79" s="20">
        <f t="shared" si="30"/>
        <v>0.90748750112357568</v>
      </c>
      <c r="V79" s="20">
        <f t="shared" si="31"/>
        <v>0.84755914511753461</v>
      </c>
      <c r="W79" s="20">
        <f t="shared" si="32"/>
        <v>1</v>
      </c>
      <c r="X79" s="20">
        <f t="shared" si="33"/>
        <v>0.90748758693719944</v>
      </c>
      <c r="Y79" s="20">
        <f t="shared" si="34"/>
        <v>0.84755922526422689</v>
      </c>
      <c r="Z79" s="20">
        <f t="shared" si="35"/>
        <v>1</v>
      </c>
      <c r="AA79" s="20">
        <f t="shared" si="36"/>
        <v>1.0494440437323036</v>
      </c>
      <c r="AB79" s="20">
        <f t="shared" si="37"/>
        <v>1.0855678264124273</v>
      </c>
      <c r="AC79" s="20">
        <f t="shared" si="38"/>
        <v>1</v>
      </c>
      <c r="AD79" s="20">
        <f t="shared" si="39"/>
        <v>0.97166455501168303</v>
      </c>
      <c r="AE79" s="20">
        <f t="shared" si="40"/>
        <v>0.93219214277858364</v>
      </c>
      <c r="AF79" s="20">
        <f t="shared" si="41"/>
        <v>1</v>
      </c>
      <c r="AG79" s="20">
        <f t="shared" si="42"/>
        <v>0.90748752271175392</v>
      </c>
      <c r="AH79" s="20">
        <f t="shared" si="43"/>
        <v>0.84755916356009353</v>
      </c>
    </row>
  </sheetData>
  <mergeCells count="22">
    <mergeCell ref="W1:Y1"/>
    <mergeCell ref="Z1:AB1"/>
    <mergeCell ref="AC1:AE1"/>
    <mergeCell ref="AF1:AH1"/>
    <mergeCell ref="B1:D1"/>
    <mergeCell ref="E1:G1"/>
    <mergeCell ref="H1:J1"/>
    <mergeCell ref="K1:M1"/>
    <mergeCell ref="N1:P1"/>
    <mergeCell ref="Q1:S1"/>
    <mergeCell ref="T1:V1"/>
    <mergeCell ref="AF41:AH41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70" zoomScaleNormal="70" workbookViewId="0">
      <selection activeCell="E2" sqref="E2"/>
    </sheetView>
  </sheetViews>
  <sheetFormatPr defaultRowHeight="14.4" x14ac:dyDescent="0.3"/>
  <cols>
    <col min="2" max="5" width="18.77734375" customWidth="1"/>
  </cols>
  <sheetData>
    <row r="1" spans="1:5" x14ac:dyDescent="0.3">
      <c r="A1" s="8"/>
      <c r="B1" s="8" t="s">
        <v>13</v>
      </c>
      <c r="C1" s="8" t="s">
        <v>14</v>
      </c>
      <c r="D1" s="8" t="s">
        <v>15</v>
      </c>
      <c r="E1" s="21" t="s">
        <v>22</v>
      </c>
    </row>
    <row r="2" spans="1:5" x14ac:dyDescent="0.3">
      <c r="A2" s="8">
        <v>2014</v>
      </c>
      <c r="B2" s="30">
        <f>1000*'AEO price data'!D3</f>
        <v>20621.007999999998</v>
      </c>
      <c r="C2" s="30">
        <f>1000*'AEO price data'!E3</f>
        <v>25161.909</v>
      </c>
      <c r="D2" s="30">
        <f>1000*'AEO price data'!F3</f>
        <v>31166.449000000001</v>
      </c>
      <c r="E2" s="31">
        <f>1000*SUMPRODUCT('AEO sales data'!G3:L3,'AEO price data'!G3:L3)/SUM('AEO sales data'!G3:L3)</f>
        <v>31412.296622828093</v>
      </c>
    </row>
    <row r="3" spans="1:5" x14ac:dyDescent="0.3">
      <c r="A3" s="8">
        <v>2015</v>
      </c>
      <c r="B3" s="30">
        <f>1000*'AEO price data'!D4</f>
        <v>20696.535</v>
      </c>
      <c r="C3" s="30">
        <f>1000*'AEO price data'!E4</f>
        <v>25230.114000000001</v>
      </c>
      <c r="D3" s="30">
        <f>1000*'AEO price data'!F4</f>
        <v>31236.115000000002</v>
      </c>
      <c r="E3" s="31">
        <f>1000*SUMPRODUCT('AEO sales data'!G4:L4,'AEO price data'!G4:L4)/SUM('AEO sales data'!G4:L4)</f>
        <v>31375.868816471284</v>
      </c>
    </row>
    <row r="4" spans="1:5" x14ac:dyDescent="0.3">
      <c r="A4" s="8">
        <v>2016</v>
      </c>
      <c r="B4" s="30">
        <f>1000*'AEO price data'!D5</f>
        <v>20748.405000000002</v>
      </c>
      <c r="C4" s="30">
        <f>1000*'AEO price data'!E5</f>
        <v>25264.351000000002</v>
      </c>
      <c r="D4" s="30">
        <f>1000*'AEO price data'!F5</f>
        <v>31262.457000000002</v>
      </c>
      <c r="E4" s="31">
        <f>1000*SUMPRODUCT('AEO sales data'!G5:L5,'AEO price data'!G5:L5)/SUM('AEO sales data'!G5:L5)</f>
        <v>31666.675838459101</v>
      </c>
    </row>
    <row r="5" spans="1:5" x14ac:dyDescent="0.3">
      <c r="A5" s="8">
        <v>2017</v>
      </c>
      <c r="B5" s="30">
        <f>1000*'AEO price data'!D6</f>
        <v>20937.550999999999</v>
      </c>
      <c r="C5" s="30">
        <f>1000*'AEO price data'!E6</f>
        <v>25468.95</v>
      </c>
      <c r="D5" s="30">
        <f>1000*'AEO price data'!F6</f>
        <v>31582.885999999999</v>
      </c>
      <c r="E5" s="31">
        <f>1000*SUMPRODUCT('AEO sales data'!G6:L6,'AEO price data'!G6:L6)/SUM('AEO sales data'!G6:L6)</f>
        <v>31722.952616663209</v>
      </c>
    </row>
    <row r="6" spans="1:5" x14ac:dyDescent="0.3">
      <c r="A6" s="8">
        <v>2018</v>
      </c>
      <c r="B6" s="30">
        <f>1000*'AEO price data'!D7</f>
        <v>21051.922000000002</v>
      </c>
      <c r="C6" s="30">
        <f>1000*'AEO price data'!E7</f>
        <v>25551.303999999996</v>
      </c>
      <c r="D6" s="30">
        <f>1000*'AEO price data'!F7</f>
        <v>31641.546000000002</v>
      </c>
      <c r="E6" s="31">
        <f>1000*SUMPRODUCT('AEO sales data'!G7:L7,'AEO price data'!G7:L7)/SUM('AEO sales data'!G7:L7)</f>
        <v>31782.297227751671</v>
      </c>
    </row>
    <row r="7" spans="1:5" x14ac:dyDescent="0.3">
      <c r="A7" s="8">
        <v>2019</v>
      </c>
      <c r="B7" s="30">
        <f>1000*'AEO price data'!D8</f>
        <v>21306.269</v>
      </c>
      <c r="C7" s="30">
        <f>1000*'AEO price data'!E8</f>
        <v>25769.73</v>
      </c>
      <c r="D7" s="30">
        <f>1000*'AEO price data'!F8</f>
        <v>32238.888000000003</v>
      </c>
      <c r="E7" s="31">
        <f>1000*SUMPRODUCT('AEO sales data'!G8:L8,'AEO price data'!G8:L8)/SUM('AEO sales data'!G8:L8)</f>
        <v>32329.22725126331</v>
      </c>
    </row>
    <row r="8" spans="1:5" x14ac:dyDescent="0.3">
      <c r="A8" s="8">
        <v>2020</v>
      </c>
      <c r="B8" s="30">
        <f>1000*'AEO price data'!D9</f>
        <v>21667.248</v>
      </c>
      <c r="C8" s="30">
        <f>1000*'AEO price data'!E9</f>
        <v>26024.7</v>
      </c>
      <c r="D8" s="30">
        <f>1000*'AEO price data'!F9</f>
        <v>32546.771999999997</v>
      </c>
      <c r="E8" s="31">
        <f>1000*SUMPRODUCT('AEO sales data'!G9:L9,'AEO price data'!G9:L9)/SUM('AEO sales data'!G9:L9)</f>
        <v>32386.826547014542</v>
      </c>
    </row>
    <row r="9" spans="1:5" x14ac:dyDescent="0.3">
      <c r="A9" s="8">
        <v>2021</v>
      </c>
      <c r="B9" s="30">
        <f>1000*'AEO price data'!D10</f>
        <v>21958.550999999999</v>
      </c>
      <c r="C9" s="30">
        <f>1000*'AEO price data'!E10</f>
        <v>26327.669000000002</v>
      </c>
      <c r="D9" s="30">
        <f>1000*'AEO price data'!F10</f>
        <v>32795.578000000001</v>
      </c>
      <c r="E9" s="31">
        <f>1000*SUMPRODUCT('AEO sales data'!G10:L10,'AEO price data'!G10:L10)/SUM('AEO sales data'!G10:L10)</f>
        <v>32520.654653231893</v>
      </c>
    </row>
    <row r="10" spans="1:5" x14ac:dyDescent="0.3">
      <c r="A10" s="8">
        <v>2022</v>
      </c>
      <c r="B10" s="30">
        <f>1000*'AEO price data'!D11</f>
        <v>22331.279999999999</v>
      </c>
      <c r="C10" s="30">
        <f>1000*'AEO price data'!E11</f>
        <v>26704.87</v>
      </c>
      <c r="D10" s="30">
        <f>1000*'AEO price data'!F11</f>
        <v>33033.501000000004</v>
      </c>
      <c r="E10" s="31">
        <f>1000*SUMPRODUCT('AEO sales data'!G11:L11,'AEO price data'!G11:L11)/SUM('AEO sales data'!G11:L11)</f>
        <v>32733.082972222448</v>
      </c>
    </row>
    <row r="11" spans="1:5" x14ac:dyDescent="0.3">
      <c r="A11" s="8">
        <v>2023</v>
      </c>
      <c r="B11" s="30">
        <f>1000*'AEO price data'!D12</f>
        <v>22725.294000000002</v>
      </c>
      <c r="C11" s="30">
        <f>1000*'AEO price data'!E12</f>
        <v>27051.231</v>
      </c>
      <c r="D11" s="30">
        <f>1000*'AEO price data'!F12</f>
        <v>33319.485000000001</v>
      </c>
      <c r="E11" s="31">
        <f>1000*SUMPRODUCT('AEO sales data'!G12:L12,'AEO price data'!G12:L12)/SUM('AEO sales data'!G12:L12)</f>
        <v>33015.237163043908</v>
      </c>
    </row>
    <row r="12" spans="1:5" x14ac:dyDescent="0.3">
      <c r="A12" s="8">
        <v>2024</v>
      </c>
      <c r="B12" s="30">
        <f>1000*'AEO price data'!D13</f>
        <v>22932.806</v>
      </c>
      <c r="C12" s="30">
        <f>1000*'AEO price data'!E13</f>
        <v>27207.916000000001</v>
      </c>
      <c r="D12" s="30">
        <f>1000*'AEO price data'!F13</f>
        <v>33419.651000000005</v>
      </c>
      <c r="E12" s="31">
        <f>1000*SUMPRODUCT('AEO sales data'!G13:L13,'AEO price data'!G13:L13)/SUM('AEO sales data'!G13:L13)</f>
        <v>33349.476650973455</v>
      </c>
    </row>
    <row r="13" spans="1:5" x14ac:dyDescent="0.3">
      <c r="A13" s="8">
        <v>2025</v>
      </c>
      <c r="B13" s="30">
        <f>1000*'AEO price data'!D14</f>
        <v>23327.834999999999</v>
      </c>
      <c r="C13" s="30">
        <f>1000*'AEO price data'!E14</f>
        <v>27573.707999999999</v>
      </c>
      <c r="D13" s="30">
        <f>1000*'AEO price data'!F14</f>
        <v>33859.234000000004</v>
      </c>
      <c r="E13" s="31">
        <f>1000*SUMPRODUCT('AEO sales data'!G14:L14,'AEO price data'!G14:L14)/SUM('AEO sales data'!G14:L14)</f>
        <v>33698.150630966862</v>
      </c>
    </row>
    <row r="14" spans="1:5" x14ac:dyDescent="0.3">
      <c r="A14" s="8">
        <v>2026</v>
      </c>
      <c r="B14" s="30">
        <f>1000*'AEO price data'!D15</f>
        <v>23341.208000000002</v>
      </c>
      <c r="C14" s="30">
        <f>1000*'AEO price data'!E15</f>
        <v>27589.028999999999</v>
      </c>
      <c r="D14" s="30">
        <f>1000*'AEO price data'!F15</f>
        <v>33893.027999999998</v>
      </c>
      <c r="E14" s="31">
        <f>1000*SUMPRODUCT('AEO sales data'!G15:L15,'AEO price data'!G15:L15)/SUM('AEO sales data'!G15:L15)</f>
        <v>33711.070735817455</v>
      </c>
    </row>
    <row r="15" spans="1:5" x14ac:dyDescent="0.3">
      <c r="A15" s="8">
        <v>2027</v>
      </c>
      <c r="B15" s="30">
        <f>1000*'AEO price data'!D16</f>
        <v>23346.185999999998</v>
      </c>
      <c r="C15" s="30">
        <f>1000*'AEO price data'!E16</f>
        <v>27595.755000000001</v>
      </c>
      <c r="D15" s="30">
        <f>1000*'AEO price data'!F16</f>
        <v>33897.43</v>
      </c>
      <c r="E15" s="31">
        <f>1000*SUMPRODUCT('AEO sales data'!G16:L16,'AEO price data'!G16:L16)/SUM('AEO sales data'!G16:L16)</f>
        <v>33725.346114195258</v>
      </c>
    </row>
    <row r="16" spans="1:5" x14ac:dyDescent="0.3">
      <c r="A16" s="8">
        <v>2028</v>
      </c>
      <c r="B16" s="30">
        <f>1000*'AEO price data'!D17</f>
        <v>23360.373</v>
      </c>
      <c r="C16" s="30">
        <f>1000*'AEO price data'!E17</f>
        <v>27599.615000000002</v>
      </c>
      <c r="D16" s="30">
        <f>1000*'AEO price data'!F17</f>
        <v>33902.622000000003</v>
      </c>
      <c r="E16" s="31">
        <f>1000*SUMPRODUCT('AEO sales data'!G17:L17,'AEO price data'!G17:L17)/SUM('AEO sales data'!G17:L17)</f>
        <v>33736.204794316705</v>
      </c>
    </row>
    <row r="17" spans="1:5" x14ac:dyDescent="0.3">
      <c r="A17" s="8">
        <v>2029</v>
      </c>
      <c r="B17" s="30">
        <f>1000*'AEO price data'!D18</f>
        <v>23363.655000000002</v>
      </c>
      <c r="C17" s="30">
        <f>1000*'AEO price data'!E18</f>
        <v>27602.955000000002</v>
      </c>
      <c r="D17" s="30">
        <f>1000*'AEO price data'!F18</f>
        <v>33905.56</v>
      </c>
      <c r="E17" s="31">
        <f>1000*SUMPRODUCT('AEO sales data'!G18:L18,'AEO price data'!G18:L18)/SUM('AEO sales data'!G18:L18)</f>
        <v>33741.93560443</v>
      </c>
    </row>
    <row r="18" spans="1:5" x14ac:dyDescent="0.3">
      <c r="A18" s="8">
        <v>2030</v>
      </c>
      <c r="B18" s="30">
        <f>1000*'AEO price data'!D19</f>
        <v>23366.554</v>
      </c>
      <c r="C18" s="30">
        <f>1000*'AEO price data'!E19</f>
        <v>27605.920999999998</v>
      </c>
      <c r="D18" s="30">
        <f>1000*'AEO price data'!F19</f>
        <v>33908.214999999997</v>
      </c>
      <c r="E18" s="31">
        <f>1000*SUMPRODUCT('AEO sales data'!G19:L19,'AEO price data'!G19:L19)/SUM('AEO sales data'!G19:L19)</f>
        <v>33746.927005909922</v>
      </c>
    </row>
    <row r="19" spans="1:5" x14ac:dyDescent="0.3">
      <c r="A19" s="8">
        <v>2031</v>
      </c>
      <c r="B19" s="30">
        <f>1000*'AEO price data'!D20</f>
        <v>23369.031999999999</v>
      </c>
      <c r="C19" s="30">
        <f>1000*'AEO price data'!E20</f>
        <v>27608.482</v>
      </c>
      <c r="D19" s="30">
        <f>1000*'AEO price data'!F20</f>
        <v>33910.534</v>
      </c>
      <c r="E19" s="31">
        <f>1000*SUMPRODUCT('AEO sales data'!G20:L20,'AEO price data'!G20:L20)/SUM('AEO sales data'!G20:L20)</f>
        <v>33751.698051395761</v>
      </c>
    </row>
    <row r="20" spans="1:5" x14ac:dyDescent="0.3">
      <c r="A20" s="8">
        <v>2032</v>
      </c>
      <c r="B20" s="30">
        <f>1000*'AEO price data'!D21</f>
        <v>23371.457999999999</v>
      </c>
      <c r="C20" s="30">
        <f>1000*'AEO price data'!E21</f>
        <v>27611.012999999999</v>
      </c>
      <c r="D20" s="30">
        <f>1000*'AEO price data'!F21</f>
        <v>33912.998</v>
      </c>
      <c r="E20" s="31">
        <f>1000*SUMPRODUCT('AEO sales data'!G21:L21,'AEO price data'!G21:L21)/SUM('AEO sales data'!G21:L21)</f>
        <v>33756.891393813567</v>
      </c>
    </row>
    <row r="21" spans="1:5" x14ac:dyDescent="0.3">
      <c r="A21" s="8">
        <v>2033</v>
      </c>
      <c r="B21" s="30">
        <f>1000*'AEO price data'!D22</f>
        <v>23374.06</v>
      </c>
      <c r="C21" s="30">
        <f>1000*'AEO price data'!E22</f>
        <v>27613.737000000001</v>
      </c>
      <c r="D21" s="30">
        <f>1000*'AEO price data'!F22</f>
        <v>33915.71</v>
      </c>
      <c r="E21" s="31">
        <f>1000*SUMPRODUCT('AEO sales data'!G22:L22,'AEO price data'!G22:L22)/SUM('AEO sales data'!G22:L22)</f>
        <v>33761.450357188318</v>
      </c>
    </row>
    <row r="22" spans="1:5" x14ac:dyDescent="0.3">
      <c r="A22" s="8">
        <v>2034</v>
      </c>
      <c r="B22" s="30">
        <f>1000*'AEO price data'!D23</f>
        <v>23376.761999999999</v>
      </c>
      <c r="C22" s="30">
        <f>1000*'AEO price data'!E23</f>
        <v>27616.589</v>
      </c>
      <c r="D22" s="30">
        <f>1000*'AEO price data'!F23</f>
        <v>33918.551999999996</v>
      </c>
      <c r="E22" s="31">
        <f>1000*SUMPRODUCT('AEO sales data'!G23:L23,'AEO price data'!G23:L23)/SUM('AEO sales data'!G23:L23)</f>
        <v>33764.909977856456</v>
      </c>
    </row>
    <row r="23" spans="1:5" x14ac:dyDescent="0.3">
      <c r="A23" s="8">
        <v>2035</v>
      </c>
      <c r="B23" s="30">
        <f>1000*'AEO price data'!D24</f>
        <v>23379.332000000002</v>
      </c>
      <c r="C23" s="30">
        <f>1000*'AEO price data'!E24</f>
        <v>27619.344999999998</v>
      </c>
      <c r="D23" s="30">
        <f>1000*'AEO price data'!F24</f>
        <v>33921.298999999999</v>
      </c>
      <c r="E23" s="31">
        <f>1000*SUMPRODUCT('AEO sales data'!G24:L24,'AEO price data'!G24:L24)/SUM('AEO sales data'!G24:L24)</f>
        <v>33769.88964133407</v>
      </c>
    </row>
    <row r="24" spans="1:5" x14ac:dyDescent="0.3">
      <c r="A24" s="8">
        <v>2036</v>
      </c>
      <c r="B24" s="30">
        <f>1000*'AEO price data'!D25</f>
        <v>23381.645</v>
      </c>
      <c r="C24" s="30">
        <f>1000*'AEO price data'!E25</f>
        <v>27622.042000000001</v>
      </c>
      <c r="D24" s="30">
        <f>1000*'AEO price data'!F25</f>
        <v>33923.976999999999</v>
      </c>
      <c r="E24" s="31">
        <f>1000*SUMPRODUCT('AEO sales data'!G25:L25,'AEO price data'!G25:L25)/SUM('AEO sales data'!G25:L25)</f>
        <v>33773.926024095847</v>
      </c>
    </row>
    <row r="25" spans="1:5" x14ac:dyDescent="0.3">
      <c r="A25" s="8">
        <v>2037</v>
      </c>
      <c r="B25" s="30">
        <f>1000*'AEO price data'!D26</f>
        <v>23383.811999999998</v>
      </c>
      <c r="C25" s="30">
        <f>1000*'AEO price data'!E26</f>
        <v>27624.687000000002</v>
      </c>
      <c r="D25" s="30">
        <f>1000*'AEO price data'!F26</f>
        <v>33926.574999999997</v>
      </c>
      <c r="E25" s="31">
        <f>1000*SUMPRODUCT('AEO sales data'!G26:L26,'AEO price data'!G26:L26)/SUM('AEO sales data'!G26:L26)</f>
        <v>33778.119115155823</v>
      </c>
    </row>
    <row r="26" spans="1:5" x14ac:dyDescent="0.3">
      <c r="A26" s="8">
        <v>2038</v>
      </c>
      <c r="B26" s="30">
        <f>1000*'AEO price data'!D27</f>
        <v>23385.891</v>
      </c>
      <c r="C26" s="30">
        <f>1000*'AEO price data'!E27</f>
        <v>27627.173999999999</v>
      </c>
      <c r="D26" s="30">
        <f>1000*'AEO price data'!F27</f>
        <v>33929.118999999999</v>
      </c>
      <c r="E26" s="31">
        <f>1000*SUMPRODUCT('AEO sales data'!G27:L27,'AEO price data'!G27:L27)/SUM('AEO sales data'!G27:L27)</f>
        <v>33783.082445843815</v>
      </c>
    </row>
    <row r="27" spans="1:5" x14ac:dyDescent="0.3">
      <c r="A27" s="8">
        <v>2039</v>
      </c>
      <c r="B27" s="30">
        <f>1000*'AEO price data'!D28</f>
        <v>23387.81</v>
      </c>
      <c r="C27" s="30">
        <f>1000*'AEO price data'!E28</f>
        <v>27629.408000000003</v>
      </c>
      <c r="D27" s="30">
        <f>1000*'AEO price data'!F28</f>
        <v>33931.480000000003</v>
      </c>
      <c r="E27" s="31">
        <f>1000*SUMPRODUCT('AEO sales data'!G28:L28,'AEO price data'!G28:L28)/SUM('AEO sales data'!G28:L28)</f>
        <v>33788.133771611261</v>
      </c>
    </row>
    <row r="28" spans="1:5" x14ac:dyDescent="0.3">
      <c r="A28" s="8">
        <v>2040</v>
      </c>
      <c r="B28" s="30">
        <f>1000*'AEO price data'!D29</f>
        <v>23390.014999999999</v>
      </c>
      <c r="C28" s="30">
        <f>1000*'AEO price data'!E29</f>
        <v>27631.969000000001</v>
      </c>
      <c r="D28" s="30">
        <f>1000*'AEO price data'!F29</f>
        <v>33934.134999999995</v>
      </c>
      <c r="E28" s="31">
        <f>1000*SUMPRODUCT('AEO sales data'!G29:L29,'AEO price data'!G29:L29)/SUM('AEO sales data'!G29:L29)</f>
        <v>33790.942795275332</v>
      </c>
    </row>
    <row r="29" spans="1:5" x14ac:dyDescent="0.3">
      <c r="A29" s="8">
        <v>2041</v>
      </c>
      <c r="B29" s="30">
        <f>B$28</f>
        <v>23390.014999999999</v>
      </c>
      <c r="C29" s="30">
        <f t="shared" ref="C29:E38" si="0">C$28</f>
        <v>27631.969000000001</v>
      </c>
      <c r="D29" s="30">
        <f t="shared" si="0"/>
        <v>33934.134999999995</v>
      </c>
      <c r="E29" s="31">
        <f>E$28</f>
        <v>33790.942795275332</v>
      </c>
    </row>
    <row r="30" spans="1:5" x14ac:dyDescent="0.3">
      <c r="A30" s="8">
        <v>2042</v>
      </c>
      <c r="B30" s="30">
        <f t="shared" ref="B30:B38" si="1">B$28</f>
        <v>23390.014999999999</v>
      </c>
      <c r="C30" s="30">
        <f t="shared" si="0"/>
        <v>27631.969000000001</v>
      </c>
      <c r="D30" s="30">
        <f t="shared" si="0"/>
        <v>33934.134999999995</v>
      </c>
      <c r="E30" s="31">
        <f t="shared" si="0"/>
        <v>33790.942795275332</v>
      </c>
    </row>
    <row r="31" spans="1:5" x14ac:dyDescent="0.3">
      <c r="A31" s="8">
        <v>2043</v>
      </c>
      <c r="B31" s="30">
        <f t="shared" si="1"/>
        <v>23390.014999999999</v>
      </c>
      <c r="C31" s="30">
        <f t="shared" si="0"/>
        <v>27631.969000000001</v>
      </c>
      <c r="D31" s="30">
        <f t="shared" si="0"/>
        <v>33934.134999999995</v>
      </c>
      <c r="E31" s="31">
        <f t="shared" si="0"/>
        <v>33790.942795275332</v>
      </c>
    </row>
    <row r="32" spans="1:5" x14ac:dyDescent="0.3">
      <c r="A32" s="8">
        <v>2044</v>
      </c>
      <c r="B32" s="30">
        <f t="shared" si="1"/>
        <v>23390.014999999999</v>
      </c>
      <c r="C32" s="30">
        <f t="shared" si="0"/>
        <v>27631.969000000001</v>
      </c>
      <c r="D32" s="30">
        <f t="shared" si="0"/>
        <v>33934.134999999995</v>
      </c>
      <c r="E32" s="31">
        <f t="shared" si="0"/>
        <v>33790.942795275332</v>
      </c>
    </row>
    <row r="33" spans="1:5" x14ac:dyDescent="0.3">
      <c r="A33" s="8">
        <v>2045</v>
      </c>
      <c r="B33" s="30">
        <f t="shared" si="1"/>
        <v>23390.014999999999</v>
      </c>
      <c r="C33" s="30">
        <f t="shared" si="0"/>
        <v>27631.969000000001</v>
      </c>
      <c r="D33" s="30">
        <f t="shared" si="0"/>
        <v>33934.134999999995</v>
      </c>
      <c r="E33" s="31">
        <f t="shared" si="0"/>
        <v>33790.942795275332</v>
      </c>
    </row>
    <row r="34" spans="1:5" x14ac:dyDescent="0.3">
      <c r="A34" s="8">
        <v>2046</v>
      </c>
      <c r="B34" s="30">
        <f t="shared" si="1"/>
        <v>23390.014999999999</v>
      </c>
      <c r="C34" s="30">
        <f t="shared" si="0"/>
        <v>27631.969000000001</v>
      </c>
      <c r="D34" s="30">
        <f t="shared" si="0"/>
        <v>33934.134999999995</v>
      </c>
      <c r="E34" s="31">
        <f t="shared" si="0"/>
        <v>33790.942795275332</v>
      </c>
    </row>
    <row r="35" spans="1:5" x14ac:dyDescent="0.3">
      <c r="A35" s="8">
        <v>2047</v>
      </c>
      <c r="B35" s="30">
        <f t="shared" si="1"/>
        <v>23390.014999999999</v>
      </c>
      <c r="C35" s="30">
        <f t="shared" si="0"/>
        <v>27631.969000000001</v>
      </c>
      <c r="D35" s="30">
        <f t="shared" si="0"/>
        <v>33934.134999999995</v>
      </c>
      <c r="E35" s="31">
        <f t="shared" si="0"/>
        <v>33790.942795275332</v>
      </c>
    </row>
    <row r="36" spans="1:5" x14ac:dyDescent="0.3">
      <c r="A36" s="8">
        <v>2048</v>
      </c>
      <c r="B36" s="30">
        <f t="shared" si="1"/>
        <v>23390.014999999999</v>
      </c>
      <c r="C36" s="30">
        <f t="shared" si="0"/>
        <v>27631.969000000001</v>
      </c>
      <c r="D36" s="30">
        <f t="shared" si="0"/>
        <v>33934.134999999995</v>
      </c>
      <c r="E36" s="31">
        <f t="shared" si="0"/>
        <v>33790.942795275332</v>
      </c>
    </row>
    <row r="37" spans="1:5" x14ac:dyDescent="0.3">
      <c r="A37" s="8">
        <v>2049</v>
      </c>
      <c r="B37" s="30">
        <f t="shared" si="1"/>
        <v>23390.014999999999</v>
      </c>
      <c r="C37" s="30">
        <f t="shared" si="0"/>
        <v>27631.969000000001</v>
      </c>
      <c r="D37" s="30">
        <f t="shared" si="0"/>
        <v>33934.134999999995</v>
      </c>
      <c r="E37" s="31">
        <f t="shared" si="0"/>
        <v>33790.942795275332</v>
      </c>
    </row>
    <row r="38" spans="1:5" x14ac:dyDescent="0.3">
      <c r="A38" s="8">
        <v>2050</v>
      </c>
      <c r="B38" s="30">
        <f t="shared" si="1"/>
        <v>23390.014999999999</v>
      </c>
      <c r="C38" s="30">
        <f t="shared" si="0"/>
        <v>27631.969000000001</v>
      </c>
      <c r="D38" s="30">
        <f t="shared" si="0"/>
        <v>33934.134999999995</v>
      </c>
      <c r="E38" s="31">
        <f t="shared" si="0"/>
        <v>33790.942795275332</v>
      </c>
    </row>
  </sheetData>
  <pageMargins left="0.7" right="0.7" top="0.75" bottom="0.75" header="0.3" footer="0.3"/>
  <ignoredErrors>
    <ignoredError sqref="E2:E2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60" zoomScaleNormal="60" workbookViewId="0">
      <selection activeCell="F20" sqref="F20"/>
    </sheetView>
  </sheetViews>
  <sheetFormatPr defaultRowHeight="14.4" x14ac:dyDescent="0.3"/>
  <cols>
    <col min="2" max="21" width="12.77734375" customWidth="1"/>
  </cols>
  <sheetData>
    <row r="1" spans="1:21" x14ac:dyDescent="0.3">
      <c r="B1" s="42" t="s">
        <v>13</v>
      </c>
      <c r="C1" s="43"/>
      <c r="D1" s="43"/>
      <c r="E1" s="43"/>
      <c r="F1" s="44"/>
      <c r="G1" s="42" t="s">
        <v>14</v>
      </c>
      <c r="H1" s="43"/>
      <c r="I1" s="43"/>
      <c r="J1" s="43"/>
      <c r="K1" s="44"/>
      <c r="L1" s="42" t="s">
        <v>15</v>
      </c>
      <c r="M1" s="43"/>
      <c r="N1" s="43"/>
      <c r="O1" s="43"/>
      <c r="P1" s="44"/>
      <c r="Q1" s="42" t="s">
        <v>22</v>
      </c>
      <c r="R1" s="43"/>
      <c r="S1" s="43"/>
      <c r="T1" s="43"/>
      <c r="U1" s="44"/>
    </row>
    <row r="2" spans="1:21" x14ac:dyDescent="0.3">
      <c r="B2" s="3" t="s">
        <v>18</v>
      </c>
      <c r="C2" s="4" t="s">
        <v>17</v>
      </c>
      <c r="D2" s="4" t="s">
        <v>19</v>
      </c>
      <c r="E2" s="4" t="s">
        <v>20</v>
      </c>
      <c r="F2" s="5" t="s">
        <v>21</v>
      </c>
      <c r="G2" s="3" t="s">
        <v>18</v>
      </c>
      <c r="H2" s="4" t="s">
        <v>17</v>
      </c>
      <c r="I2" s="4" t="s">
        <v>19</v>
      </c>
      <c r="J2" s="4" t="s">
        <v>20</v>
      </c>
      <c r="K2" s="5" t="s">
        <v>21</v>
      </c>
      <c r="L2" s="3" t="s">
        <v>18</v>
      </c>
      <c r="M2" s="4" t="s">
        <v>17</v>
      </c>
      <c r="N2" s="4" t="s">
        <v>19</v>
      </c>
      <c r="O2" s="4" t="s">
        <v>20</v>
      </c>
      <c r="P2" s="5" t="s">
        <v>21</v>
      </c>
      <c r="Q2" s="3" t="s">
        <v>18</v>
      </c>
      <c r="R2" s="4" t="s">
        <v>17</v>
      </c>
      <c r="S2" s="4" t="s">
        <v>19</v>
      </c>
      <c r="T2" s="4" t="s">
        <v>20</v>
      </c>
      <c r="U2" s="5" t="s">
        <v>21</v>
      </c>
    </row>
    <row r="3" spans="1:21" x14ac:dyDescent="0.3">
      <c r="A3" s="6">
        <v>2014</v>
      </c>
      <c r="B3" s="32">
        <f>('Sales shares by size'!B2/100)*1000*('[1]auto EV A'!$D54*('[1]auto EV A'!$AY54+'Conventional prices'!B2)+'[1]auto EV B'!$D54*('[1]auto EV B'!$AY54+'Conventional prices'!B2)+'[1]auto SI PHEV A'!$BB54*'[1]auto SI PHEV A'!$D54*('[1]auto SI PHEV A'!$AY54+'Conventional prices'!B2)+'[1]auto SI PHEV B'!$BB54*'[1]auto SI PHEV B'!$D54*('[1]auto SI PHEV B'!$AY54+'Conventional prices'!B2)+'[1]auto D PHEV'!$BB54*'[1]auto D PHEV'!$D54*('[1]auto D PHEV'!$AY54+'Conventional prices'!B2))</f>
        <v>946421927.40903604</v>
      </c>
      <c r="C3" s="33">
        <f>('Sales shares by size'!B2/100)*1000*('[1]auto FCV'!$D54*('[1]auto FCV'!$AY54+'Conventional prices'!B2))</f>
        <v>0</v>
      </c>
      <c r="D3" s="33">
        <f>('Sales shares by size'!B2/100)*1000*('[1]auto ICE'!$D54*'Conventional prices'!B2+'[1]auto ETOH'!$D54*('[1]auto ETOH'!$AY54+'Conventional prices'!B2)+'[1]auto Dsl'!$D54*('[1]auto Dsl'!$AY54+'Conventional prices'!B2)+(1-'[1]auto SI PHEV A'!$BB54)*'[1]auto SI PHEV A'!$D54*('[1]auto SI PHEV A'!$AY54+'Conventional prices'!B2)+(1-'[1]auto SI PHEV B'!$BB54)*'[1]auto SI PHEV B'!$D54*('[1]auto SI PHEV B'!$AY54+'Conventional prices'!B2))</f>
        <v>75968422854.381439</v>
      </c>
      <c r="E3" s="33">
        <f>('Sales shares by size'!B2/100)*1000*('[1]auto SI HEV Gas'!$D54*('[1]auto SI HEV Gas'!$AY54+'Conventional prices'!B2)+'[1]auto SI HEV E85'!$D54*('[1]auto SI HEV E85'!$AY54+'Conventional prices'!B2)+'[1]auto D HEV'!$D54*('[1]auto D HEV'!$AY54+'Conventional prices'!B2))</f>
        <v>4461663942.4691629</v>
      </c>
      <c r="F3" s="34">
        <f>('Sales shares by size'!B2/100)*1000*('[1]auto CNG'!$D54*('[1]auto CNG'!$AY54+'Conventional prices'!B2))</f>
        <v>193257381.18079039</v>
      </c>
      <c r="G3" s="32">
        <f>('Sales shares by size'!C2/100)*1000*('[1]auto EV A'!$D54*('[1]auto EV A'!$AY54+'Conventional prices'!C2)+'[1]auto EV B'!$D54*('[1]auto EV B'!$AY54+'Conventional prices'!C2)+'[1]auto SI PHEV A'!$BB54*'[1]auto SI PHEV A'!$D54*('[1]auto SI PHEV A'!$AY54+'Conventional prices'!C2)+'[1]auto SI PHEV B'!$BB54*'[1]auto SI PHEV B'!$D54*('[1]auto SI PHEV B'!$AY54+'Conventional prices'!C2)+'[1]auto D PHEV'!$BB54*'[1]auto D PHEV'!$D54*('[1]auto D PHEV'!$AY54+'Conventional prices'!C2))</f>
        <v>923162567.80851042</v>
      </c>
      <c r="H3" s="33">
        <f>('Sales shares by size'!C2/100)*1000*('[1]auto FCV'!$D54*('[1]auto FCV'!$AY54+'Conventional prices'!C2))</f>
        <v>0</v>
      </c>
      <c r="I3" s="33">
        <f>('Sales shares by size'!C2/100)*1000*('[1]auto ICE'!$D54*'Conventional prices'!C2+'[1]auto ETOH'!$D54*('[1]auto ETOH'!$AY54+'Conventional prices'!C2)+'[1]auto Dsl'!$D54*('[1]auto Dsl'!$AY54+'Conventional prices'!C2)+(1-'[1]auto SI PHEV A'!$BB54)*'[1]auto SI PHEV A'!$D54*('[1]auto SI PHEV A'!$AY54+'Conventional prices'!C2)+(1-'[1]auto SI PHEV B'!$BB54)*'[1]auto SI PHEV B'!$D54*('[1]auto SI PHEV B'!$AY54+'Conventional prices'!C2))</f>
        <v>79850473055.536438</v>
      </c>
      <c r="J3" s="33">
        <f>('Sales shares by size'!C2/100)*1000*('[1]auto SI HEV Gas'!$D54*('[1]auto SI HEV Gas'!$AY54)+'[1]auto SI HEV E85'!$D54*('[1]auto SI HEV E85'!$AY54+'Conventional prices'!C2)+'[1]auto D HEV'!$D54*('[1]auto D HEV'!$AY54+'Conventional prices'!C2))</f>
        <v>469998238.5666098</v>
      </c>
      <c r="K3" s="34">
        <f>('Sales shares by size'!C2/100)*1000*('[1]auto CNG'!$D54*('[1]auto CNG'!$AY54+'Conventional prices'!C2))</f>
        <v>196331065.18860391</v>
      </c>
      <c r="L3" s="32">
        <f>('Sales shares by size'!D2/100)*1000*('[1]auto EV A'!$D54*('[1]auto EV A'!$AY54+'Conventional prices'!D2)+'[1]auto EV B'!$D54*('[1]auto EV B'!$AY54+'Conventional prices'!D2)+'[1]auto SI PHEV A'!$BB54*'[1]auto SI PHEV A'!$D54*('[1]auto SI PHEV A'!$AY54+'Conventional prices'!D2)+'[1]auto SI PHEV B'!$BB54*'[1]auto SI PHEV B'!$D54*('[1]auto SI PHEV B'!$AY54+'Conventional prices'!D2)+'[1]auto D PHEV'!$BB54*'[1]auto D PHEV'!$D54*('[1]auto D PHEV'!$AY54+'Conventional prices'!D2))</f>
        <v>271648452.82435513</v>
      </c>
      <c r="M3" s="33">
        <f>('Sales shares by size'!D2/100)*1000*('[1]auto FCV'!$D54*('[1]auto FCV'!$AY54+'Conventional prices'!D2))</f>
        <v>0</v>
      </c>
      <c r="N3" s="33">
        <f>('Sales shares by size'!D2/100)*1000*('[1]auto ICE'!$D54*'Conventional prices'!D2+'[1]auto ETOH'!$D54*('[1]auto ETOH'!$AY54+'Conventional prices'!D2)+'[1]auto Dsl'!$D54*('[1]auto Dsl'!$AY54+'Conventional prices'!D2)+(1-'[1]auto SI PHEV A'!$BB54)*'[1]auto SI PHEV A'!$D54*('[1]auto SI PHEV A'!$AY54+'Conventional prices'!D2)+(1-'[1]auto SI PHEV B'!$BB54)*'[1]auto SI PHEV B'!$D54*('[1]auto SI PHEV B'!$AY54+'Conventional prices'!D2))</f>
        <v>25210722434.063129</v>
      </c>
      <c r="O3" s="33">
        <f>('Sales shares by size'!D2/100)*1000*('[1]auto SI HEV Gas'!$D54*('[1]auto SI HEV Gas'!$AY54)+'[1]auto SI HEV E85'!$D54*('[1]auto SI HEV E85'!$AY54+'Conventional prices'!D2)+'[1]auto D HEV'!$D54*('[1]auto D HEV'!$AY54+'Conventional prices'!D2))</f>
        <v>119891818.24153358</v>
      </c>
      <c r="P3" s="34">
        <f>('Sales shares by size'!D2/100)*1000*('[1]auto CNG'!$D54*('[1]auto CNG'!$AY54+'Conventional prices'!D2))</f>
        <v>60104518.941289514</v>
      </c>
      <c r="Q3" s="32">
        <f>1000*('[1]LT EV A'!$D54*('[1]LT EV A'!$AY54+'Conventional prices'!E2)+'[1]LT EV B'!$D54*('[1]LT EV B'!$AY54+'Conventional prices'!E2)+'[1]LT SI PHEV A'!$BB54*'[1]LT SI PHEV A'!$D54*('[1]LT SI PHEV A'!$AY54+'Conventional prices'!E2)+'[1]LT SI PHEV B'!$BB54*'[1]LT SI PHEV B'!$D54*('[1]LT SI PHEV B'!$AY54+'Conventional prices'!E2)+'[1]LT D PHEV'!$BB54*'[1]LT D PHEV'!$D54*('[1]LT D PHEV'!$AY54+'Conventional prices'!E2))</f>
        <v>152288879.24296361</v>
      </c>
      <c r="R3" s="33">
        <f>1000*('[1]LT FCV'!$D54*('[1]LT FCV'!$AY54+'Conventional prices'!E2))</f>
        <v>0</v>
      </c>
      <c r="S3" s="33">
        <f>1000*('[1]LT ICE'!$D54*'Conventional prices'!E2+'[1]LT ETOH'!$D54*('[1]LT ETOH'!$AY54+'Conventional prices'!E2)+'[1]LT Dsl'!$D54*('[1]LT Dsl'!$AY54+'Conventional prices'!E2)+(1-'[1]LT SI PHEV A'!$BB54)*'[1]LT SI PHEV A'!$D54*('[1]LT SI PHEV A'!$AY54+'Conventional prices'!E2)+(1-'[1]LT SI PHEV B'!$BB54)*'[1]LT SI PHEV B'!$D54*('[1]LT SI PHEV B'!$AY54+'Conventional prices'!E2))</f>
        <v>226014442190.83041</v>
      </c>
      <c r="T3" s="33">
        <f>1000*('[1]LT SI HEV GAS'!$D54*('[1]LT SI HEV GAS'!$AY54)+'[1]LT SI HEV E85'!$D54*('[1]LT SI HEV E85'!$AY54+'Conventional prices'!E2)+'[1]LT D HEV'!$D54*('[1]LT D HEV'!$AY54+'Conventional prices'!E2))</f>
        <v>210594889.03911141</v>
      </c>
      <c r="U3" s="34">
        <f>1000*('[1]LT CNG'!$D54*('[1]LT CNG'!$AY54+'Conventional prices'!E2))</f>
        <v>2685380185.5161481</v>
      </c>
    </row>
    <row r="4" spans="1:21" x14ac:dyDescent="0.3">
      <c r="A4" s="7">
        <v>2015</v>
      </c>
      <c r="B4" s="35">
        <f>('Sales shares by size'!B3/100)*1000*('[1]auto EV A'!$D55*('[1]auto EV A'!$AY55+'Conventional prices'!B3)+'[1]auto EV B'!$D55*('[1]auto EV B'!$AY55+'Conventional prices'!B3)+'[1]auto SI PHEV A'!$BB55*'[1]auto SI PHEV A'!$D55*('[1]auto SI PHEV A'!$AY55+'Conventional prices'!B3)+'[1]auto SI PHEV B'!$BB55*'[1]auto SI PHEV B'!$D55*('[1]auto SI PHEV B'!$AY55+'Conventional prices'!B3)+'[1]auto D PHEV'!$BB55*'[1]auto D PHEV'!$D55*('[1]auto D PHEV'!$AY55+'Conventional prices'!B3))</f>
        <v>684678282.89915013</v>
      </c>
      <c r="C4" s="36">
        <f>('Sales shares by size'!B3/100)*1000*('[1]auto FCV'!$D55*('[1]auto FCV'!$AY55+'Conventional prices'!B3))</f>
        <v>16542364.355974348</v>
      </c>
      <c r="D4" s="36">
        <f>('Sales shares by size'!B3/100)*1000*('[1]auto ICE'!$D55*'Conventional prices'!B3+'[1]auto ETOH'!$D55*('[1]auto ETOH'!$AY55+'Conventional prices'!B3)+'[1]auto Dsl'!$D55*('[1]auto Dsl'!$AY55+'Conventional prices'!B3)+(1-'[1]auto SI PHEV A'!$BB55)*'[1]auto SI PHEV A'!$D55*('[1]auto SI PHEV A'!$AY55+'Conventional prices'!B3)+(1-'[1]auto SI PHEV B'!$BB55)*'[1]auto SI PHEV B'!$D55*('[1]auto SI PHEV B'!$AY55+'Conventional prices'!B3))</f>
        <v>62802235626.331894</v>
      </c>
      <c r="E4" s="36">
        <f>('Sales shares by size'!B3/100)*1000*('[1]auto SI HEV Gas'!$D55*('[1]auto SI HEV Gas'!$AY55+'Conventional prices'!B3)+'[1]auto SI HEV E85'!$D55*('[1]auto SI HEV E85'!$AY55+'Conventional prices'!B3)+'[1]auto D HEV'!$D55*('[1]auto D HEV'!$AY55+'Conventional prices'!B3))</f>
        <v>3433160997.297678</v>
      </c>
      <c r="F4" s="37">
        <f>('Sales shares by size'!B3/100)*1000*('[1]auto CNG'!$D55*('[1]auto CNG'!$AY55+'Conventional prices'!B3))</f>
        <v>159071902.12645099</v>
      </c>
      <c r="G4" s="35">
        <f>('Sales shares by size'!C3/100)*1000*('[1]auto EV A'!$D55*('[1]auto EV A'!$AY55+'Conventional prices'!C3)+'[1]auto EV B'!$D55*('[1]auto EV B'!$AY55+'Conventional prices'!C3)+'[1]auto SI PHEV A'!$BB55*'[1]auto SI PHEV A'!$D55*('[1]auto SI PHEV A'!$AY55+'Conventional prices'!C3)+'[1]auto SI PHEV B'!$BB55*'[1]auto SI PHEV B'!$D55*('[1]auto SI PHEV B'!$AY55+'Conventional prices'!C3)+'[1]auto D PHEV'!$BB55*'[1]auto D PHEV'!$D55*('[1]auto D PHEV'!$AY55+'Conventional prices'!C3))</f>
        <v>863734083.36663938</v>
      </c>
      <c r="H4" s="36">
        <f>('Sales shares by size'!C3/100)*1000*('[1]auto FCV'!$D55*('[1]auto FCV'!$AY55+'Conventional prices'!C3))</f>
        <v>19812228.074166991</v>
      </c>
      <c r="I4" s="36">
        <f>('Sales shares by size'!C3/100)*1000*('[1]auto ICE'!$D55*'Conventional prices'!C3+'[1]auto ETOH'!$D55*('[1]auto ETOH'!$AY55+'Conventional prices'!C3)+'[1]auto Dsl'!$D55*('[1]auto Dsl'!$AY55+'Conventional prices'!C3)+(1-'[1]auto SI PHEV A'!$BB55)*'[1]auto SI PHEV A'!$D55*('[1]auto SI PHEV A'!$AY55+'Conventional prices'!C3)+(1-'[1]auto SI PHEV B'!$BB55)*'[1]auto SI PHEV B'!$D55*('[1]auto SI PHEV B'!$AY55+'Conventional prices'!C3))</f>
        <v>85336250542.589188</v>
      </c>
      <c r="J4" s="36">
        <f>('Sales shares by size'!C3/100)*1000*('[1]auto SI HEV Gas'!$D55*('[1]auto SI HEV Gas'!$AY55)+'[1]auto SI HEV E85'!$D55*('[1]auto SI HEV E85'!$AY55+'Conventional prices'!B3)+'[1]auto D HEV'!$D55*('[1]auto D HEV'!$AY55+'Conventional prices'!B3))</f>
        <v>501637963.372805</v>
      </c>
      <c r="K4" s="37">
        <f>('Sales shares by size'!C3/100)*1000*('[1]auto CNG'!$D55*('[1]auto CNG'!$AY55+'Conventional prices'!B3))</f>
        <v>177451789.58723661</v>
      </c>
      <c r="L4" s="35">
        <f>('Sales shares by size'!D3/100)*1000*('[1]auto EV A'!$D55*('[1]auto EV A'!$AY55+'Conventional prices'!D3)+'[1]auto EV B'!$D55*('[1]auto EV B'!$AY55+'Conventional prices'!D3)+'[1]auto SI PHEV A'!$BB55*'[1]auto SI PHEV A'!$D55*('[1]auto SI PHEV A'!$AY55+'Conventional prices'!D3)+'[1]auto SI PHEV B'!$BB55*'[1]auto SI PHEV B'!$D55*('[1]auto SI PHEV B'!$AY55+'Conventional prices'!D3)+'[1]auto D PHEV'!$BB55*'[1]auto D PHEV'!$D55*('[1]auto D PHEV'!$AY55+'Conventional prices'!D3))</f>
        <v>277603860.55162203</v>
      </c>
      <c r="M4" s="36">
        <f>('Sales shares by size'!D3/100)*1000*('[1]auto FCV'!$D55*('[1]auto FCV'!$AY55+'Conventional prices'!D3))</f>
        <v>6022805.2248277627</v>
      </c>
      <c r="N4" s="36">
        <f>('Sales shares by size'!D3/100)*1000*('[1]auto ICE'!$D55*'Conventional prices'!D3+'[1]auto ETOH'!$D55*('[1]auto ETOH'!$AY55+'Conventional prices'!D3)+'[1]auto Dsl'!$D55*('[1]auto Dsl'!$AY55+'Conventional prices'!D3)+(1-'[1]auto SI PHEV A'!$BB55)*'[1]auto SI PHEV A'!$D55*('[1]auto SI PHEV A'!$AY55+'Conventional prices'!D3)+(1-'[1]auto SI PHEV B'!$BB55)*'[1]auto SI PHEV B'!$D55*('[1]auto SI PHEV B'!$AY55+'Conventional prices'!D3))</f>
        <v>29421803893.443657</v>
      </c>
      <c r="O4" s="36">
        <f>('Sales shares by size'!D3/100)*1000*('[1]auto SI HEV Gas'!$D55*('[1]auto SI HEV Gas'!$AY55)+'[1]auto SI HEV E85'!$D55*('[1]auto SI HEV E85'!$AY55+'Conventional prices'!B3)+'[1]auto D HEV'!$D55*('[1]auto D HEV'!$AY55+'Conventional prices'!B3))</f>
        <v>139796343.92920637</v>
      </c>
      <c r="P4" s="37">
        <f>('Sales shares by size'!D3/100)*1000*('[1]auto CNG'!$D55*('[1]auto CNG'!$AY55+'Conventional prices'!B3))</f>
        <v>49452220.962699458</v>
      </c>
      <c r="Q4" s="35">
        <f>1000*('[1]LT EV A'!$D55*('[1]LT EV A'!$AY55+'Conventional prices'!E3)+'[1]LT EV B'!$D55*('[1]LT EV B'!$AY55+'Conventional prices'!E3)+'[1]LT SI PHEV A'!$BB55*'[1]LT SI PHEV A'!$D55*('[1]LT SI PHEV A'!$AY55+'Conventional prices'!E3)+'[1]LT SI PHEV B'!$BB55*'[1]LT SI PHEV B'!$D55*('[1]LT SI PHEV B'!$AY55+'Conventional prices'!E3)+'[1]LT D PHEV'!$BB55*'[1]LT D PHEV'!$D55*('[1]LT D PHEV'!$AY55+'Conventional prices'!E3))</f>
        <v>183947957.69079304</v>
      </c>
      <c r="R4" s="36">
        <f>1000*('[1]LT FCV'!$D55*('[1]LT FCV'!$AY55+'Conventional prices'!E3))</f>
        <v>176092317.98643893</v>
      </c>
      <c r="S4" s="36">
        <f>1000*('[1]LT ICE'!$D55*'Conventional prices'!E3+'[1]LT ETOH'!$D55*('[1]LT ETOH'!$AY55+'Conventional prices'!E3)+'[1]LT Dsl'!$D55*('[1]LT Dsl'!$AY55+'Conventional prices'!E3)+(1-'[1]LT SI PHEV A'!$BB55)*'[1]LT SI PHEV A'!$D55*('[1]LT SI PHEV A'!$AY55+'Conventional prices'!E3)+(1-'[1]LT SI PHEV B'!$BB55)*'[1]LT SI PHEV B'!$D55*('[1]LT SI PHEV B'!$AY55+'Conventional prices'!E3))</f>
        <v>270091504038.45184</v>
      </c>
      <c r="T4" s="36">
        <f>1000*('[1]LT SI HEV GAS'!$D55*('[1]LT SI HEV GAS'!$AY55)+'[1]LT SI HEV E85'!$D55*('[1]LT SI HEV E85'!$AY55+'Conventional prices'!B3)+'[1]LT D HEV'!$D55*('[1]LT D HEV'!$AY55+'Conventional prices'!B3))</f>
        <v>234214466.14137855</v>
      </c>
      <c r="U4" s="37">
        <f>1000*('[1]LT CNG'!$D55*('[1]LT CNG'!$AY55+'Conventional prices'!B3))</f>
        <v>2169088345.4288678</v>
      </c>
    </row>
    <row r="5" spans="1:21" x14ac:dyDescent="0.3">
      <c r="A5" s="7">
        <v>2016</v>
      </c>
      <c r="B5" s="35">
        <f>('Sales shares by size'!B4/100)*1000*('[1]auto EV A'!$D56*('[1]auto EV A'!$AY56+'Conventional prices'!B4)+'[1]auto EV B'!$D56*('[1]auto EV B'!$AY56+'Conventional prices'!B4)+'[1]auto SI PHEV A'!$BB56*'[1]auto SI PHEV A'!$D56*('[1]auto SI PHEV A'!$AY56+'Conventional prices'!B4)+'[1]auto SI PHEV B'!$BB56*'[1]auto SI PHEV B'!$D56*('[1]auto SI PHEV B'!$AY56+'Conventional prices'!B4)+'[1]auto D PHEV'!$BB56*'[1]auto D PHEV'!$D56*('[1]auto D PHEV'!$AY56+'Conventional prices'!B4))</f>
        <v>625637957.95131683</v>
      </c>
      <c r="C5" s="36">
        <f>('Sales shares by size'!B4/100)*1000*('[1]auto FCV'!$D56*('[1]auto FCV'!$AY56+'Conventional prices'!B4))</f>
        <v>12666569.484816907</v>
      </c>
      <c r="D5" s="36">
        <f>('Sales shares by size'!B4/100)*1000*('[1]auto ICE'!$D56*'Conventional prices'!B4+'[1]auto ETOH'!$D56*('[1]auto ETOH'!$AY56+'Conventional prices'!B4)+'[1]auto Dsl'!$D56*('[1]auto Dsl'!$AY56+'Conventional prices'!B4)+(1-'[1]auto SI PHEV A'!$BB56)*'[1]auto SI PHEV A'!$D56*('[1]auto SI PHEV A'!$AY56+'Conventional prices'!B4)+(1-'[1]auto SI PHEV B'!$BB56)*'[1]auto SI PHEV B'!$D56*('[1]auto SI PHEV B'!$AY56+'Conventional prices'!B4))</f>
        <v>68745672937.029068</v>
      </c>
      <c r="E5" s="36">
        <f>('Sales shares by size'!B4/100)*1000*('[1]auto SI HEV Gas'!$D56*('[1]auto SI HEV Gas'!$AY56+'Conventional prices'!B4)+'[1]auto SI HEV E85'!$D56*('[1]auto SI HEV E85'!$AY56+'Conventional prices'!B4)+'[1]auto D HEV'!$D56*('[1]auto D HEV'!$AY56+'Conventional prices'!B4))</f>
        <v>3747879474.2137418</v>
      </c>
      <c r="F5" s="37">
        <f>('Sales shares by size'!B4/100)*1000*('[1]auto CNG'!$D56*('[1]auto CNG'!$AY56+'Conventional prices'!B4))</f>
        <v>166198244.99531373</v>
      </c>
      <c r="G5" s="35">
        <f>('Sales shares by size'!C4/100)*1000*('[1]auto EV A'!$D56*('[1]auto EV A'!$AY56+'Conventional prices'!C4)+'[1]auto EV B'!$D56*('[1]auto EV B'!$AY56+'Conventional prices'!C4)+'[1]auto SI PHEV A'!$BB56*'[1]auto SI PHEV A'!$D56*('[1]auto SI PHEV A'!$AY56+'Conventional prices'!C4)+'[1]auto SI PHEV B'!$BB56*'[1]auto SI PHEV B'!$D56*('[1]auto SI PHEV B'!$AY56+'Conventional prices'!C4)+'[1]auto D PHEV'!$BB56*'[1]auto D PHEV'!$D56*('[1]auto D PHEV'!$AY56+'Conventional prices'!C4))</f>
        <v>721869879.15213132</v>
      </c>
      <c r="H5" s="36">
        <f>('Sales shares by size'!C4/100)*1000*('[1]auto FCV'!$D56*('[1]auto FCV'!$AY56+'Conventional prices'!C4))</f>
        <v>13887827.075967191</v>
      </c>
      <c r="I5" s="36">
        <f>('Sales shares by size'!C4/100)*1000*('[1]auto ICE'!$D56*'Conventional prices'!C4+'[1]auto ETOH'!$D56*('[1]auto ETOH'!$AY56+'Conventional prices'!C4)+'[1]auto Dsl'!$D56*('[1]auto Dsl'!$AY56+'Conventional prices'!C4)+(1-'[1]auto SI PHEV A'!$BB56)*'[1]auto SI PHEV A'!$D56*('[1]auto SI PHEV A'!$AY56+'Conventional prices'!C4)+(1-'[1]auto SI PHEV B'!$BB56)*'[1]auto SI PHEV B'!$D56*('[1]auto SI PHEV B'!$AY56+'Conventional prices'!C4))</f>
        <v>85340822854.454758</v>
      </c>
      <c r="J5" s="36">
        <f>('Sales shares by size'!C4/100)*1000*('[1]auto SI HEV Gas'!$D56*('[1]auto SI HEV Gas'!$AY56)+'[1]auto SI HEV E85'!$D56*('[1]auto SI HEV E85'!$AY56+'Conventional prices'!B4)+'[1]auto D HEV'!$D56*('[1]auto D HEV'!$AY56+'Conventional prices'!B4))</f>
        <v>534155875.02707493</v>
      </c>
      <c r="K5" s="37">
        <f>('Sales shares by size'!C4/100)*1000*('[1]auto CNG'!$D56*('[1]auto CNG'!$AY56+'Conventional prices'!B4))</f>
        <v>169580867.20978868</v>
      </c>
      <c r="L5" s="35">
        <f>('Sales shares by size'!D4/100)*1000*('[1]auto EV A'!$D56*('[1]auto EV A'!$AY56+'Conventional prices'!D4)+'[1]auto EV B'!$D56*('[1]auto EV B'!$AY56+'Conventional prices'!D4)+'[1]auto SI PHEV A'!$BB56*'[1]auto SI PHEV A'!$D56*('[1]auto SI PHEV A'!$AY56+'Conventional prices'!D4)+'[1]auto SI PHEV B'!$BB56*'[1]auto SI PHEV B'!$D56*('[1]auto SI PHEV B'!$AY56+'Conventional prices'!D4)+'[1]auto D PHEV'!$BB56*'[1]auto D PHEV'!$D56*('[1]auto D PHEV'!$AY56+'Conventional prices'!D4))</f>
        <v>219831871.41392577</v>
      </c>
      <c r="M5" s="36">
        <f>('Sales shares by size'!D4/100)*1000*('[1]auto FCV'!$D56*('[1]auto FCV'!$AY56+'Conventional prices'!D4))</f>
        <v>4003851.2341156076</v>
      </c>
      <c r="N5" s="36">
        <f>('Sales shares by size'!D4/100)*1000*('[1]auto ICE'!$D56*'Conventional prices'!D4+'[1]auto ETOH'!$D56*('[1]auto ETOH'!$AY56+'Conventional prices'!D4)+'[1]auto Dsl'!$D56*('[1]auto Dsl'!$AY56+'Conventional prices'!D4)+(1-'[1]auto SI PHEV A'!$BB56)*'[1]auto SI PHEV A'!$D56*('[1]auto SI PHEV A'!$AY56+'Conventional prices'!D4)+(1-'[1]auto SI PHEV B'!$BB56)*'[1]auto SI PHEV B'!$D56*('[1]auto SI PHEV B'!$AY56+'Conventional prices'!D4))</f>
        <v>27855834225.210266</v>
      </c>
      <c r="O5" s="36">
        <f>('Sales shares by size'!D4/100)*1000*('[1]auto SI HEV Gas'!$D56*('[1]auto SI HEV Gas'!$AY56)+'[1]auto SI HEV E85'!$D56*('[1]auto SI HEV E85'!$AY56+'Conventional prices'!B4)+'[1]auto D HEV'!$D56*('[1]auto D HEV'!$AY56+'Conventional prices'!B4))</f>
        <v>141004214.1859813</v>
      </c>
      <c r="P5" s="37">
        <f>('Sales shares by size'!D4/100)*1000*('[1]auto CNG'!$D56*('[1]auto CNG'!$AY56+'Conventional prices'!B4))</f>
        <v>44765241.832604542</v>
      </c>
      <c r="Q5" s="35">
        <f>1000*('[1]LT EV A'!$D56*('[1]LT EV A'!$AY56+'Conventional prices'!E4)+'[1]LT EV B'!$D56*('[1]LT EV B'!$AY56+'Conventional prices'!E4)+'[1]LT SI PHEV A'!$BB56*'[1]LT SI PHEV A'!$D56*('[1]LT SI PHEV A'!$AY56+'Conventional prices'!E4)+'[1]LT SI PHEV B'!$BB56*'[1]LT SI PHEV B'!$D56*('[1]LT SI PHEV B'!$AY56+'Conventional prices'!E4)+'[1]LT D PHEV'!$BB56*'[1]LT D PHEV'!$D56*('[1]LT D PHEV'!$AY56+'Conventional prices'!E4))</f>
        <v>167068414.3103115</v>
      </c>
      <c r="R5" s="36">
        <f>1000*('[1]LT FCV'!$D56*('[1]LT FCV'!$AY56+'Conventional prices'!E4))</f>
        <v>196778870.18451175</v>
      </c>
      <c r="S5" s="36">
        <f>1000*('[1]LT ICE'!$D56*'Conventional prices'!E4+'[1]LT ETOH'!$D56*('[1]LT ETOH'!$AY56+'Conventional prices'!E4)+'[1]LT Dsl'!$D56*('[1]LT Dsl'!$AY56+'Conventional prices'!E4)+(1-'[1]LT SI PHEV A'!$BB56)*'[1]LT SI PHEV A'!$D56*('[1]LT SI PHEV A'!$AY56+'Conventional prices'!E4)+(1-'[1]LT SI PHEV B'!$BB56)*'[1]LT SI PHEV B'!$D56*('[1]LT SI PHEV B'!$AY56+'Conventional prices'!E4))</f>
        <v>270157762304.91443</v>
      </c>
      <c r="T5" s="36">
        <f>1000*('[1]LT SI HEV GAS'!$D56*('[1]LT SI HEV GAS'!$AY56)+'[1]LT SI HEV E85'!$D56*('[1]LT SI HEV E85'!$AY56+'Conventional prices'!B4)+'[1]LT D HEV'!$D56*('[1]LT D HEV'!$AY56+'Conventional prices'!B4))</f>
        <v>264191643.23903829</v>
      </c>
      <c r="U5" s="37">
        <f>1000*('[1]LT CNG'!$D56*('[1]LT CNG'!$AY56+'Conventional prices'!B4))</f>
        <v>2243873492.0874949</v>
      </c>
    </row>
    <row r="6" spans="1:21" x14ac:dyDescent="0.3">
      <c r="A6" s="7">
        <v>2017</v>
      </c>
      <c r="B6" s="35">
        <f>('Sales shares by size'!B5/100)*1000*('[1]auto EV A'!$D57*('[1]auto EV A'!$AY57+'Conventional prices'!B5)+'[1]auto EV B'!$D57*('[1]auto EV B'!$AY57+'Conventional prices'!B5)+'[1]auto SI PHEV A'!$BB57*'[1]auto SI PHEV A'!$D57*('[1]auto SI PHEV A'!$AY57+'Conventional prices'!B5)+'[1]auto SI PHEV B'!$BB57*'[1]auto SI PHEV B'!$D57*('[1]auto SI PHEV B'!$AY57+'Conventional prices'!B5)+'[1]auto D PHEV'!$BB57*'[1]auto D PHEV'!$D57*('[1]auto D PHEV'!$AY57+'Conventional prices'!B5))</f>
        <v>789454422.31949067</v>
      </c>
      <c r="C6" s="36">
        <f>('Sales shares by size'!B5/100)*1000*('[1]auto FCV'!$D57*('[1]auto FCV'!$AY57+'Conventional prices'!B5))</f>
        <v>64919652.487391062</v>
      </c>
      <c r="D6" s="36">
        <f>('Sales shares by size'!B5/100)*1000*('[1]auto ICE'!$D57*'Conventional prices'!B5+'[1]auto ETOH'!$D57*('[1]auto ETOH'!$AY57+'Conventional prices'!B5)+'[1]auto Dsl'!$D57*('[1]auto Dsl'!$AY57+'Conventional prices'!B5)+(1-'[1]auto SI PHEV A'!$BB57)*'[1]auto SI PHEV A'!$D57*('[1]auto SI PHEV A'!$AY57+'Conventional prices'!B5)+(1-'[1]auto SI PHEV B'!$BB57)*'[1]auto SI PHEV B'!$D57*('[1]auto SI PHEV B'!$AY57+'Conventional prices'!B5))</f>
        <v>83447847824.156311</v>
      </c>
      <c r="E6" s="36">
        <f>('Sales shares by size'!B5/100)*1000*('[1]auto SI HEV Gas'!$D57*('[1]auto SI HEV Gas'!$AY57+'Conventional prices'!B5)+'[1]auto SI HEV E85'!$D57*('[1]auto SI HEV E85'!$AY57+'Conventional prices'!B5)+'[1]auto D HEV'!$D57*('[1]auto D HEV'!$AY57+'Conventional prices'!B5))</f>
        <v>4687754731.0305967</v>
      </c>
      <c r="F6" s="37">
        <f>('Sales shares by size'!B5/100)*1000*('[1]auto CNG'!$D57*('[1]auto CNG'!$AY57+'Conventional prices'!B5))</f>
        <v>208432439.63953137</v>
      </c>
      <c r="G6" s="35">
        <f>('Sales shares by size'!C5/100)*1000*('[1]auto EV A'!$D57*('[1]auto EV A'!$AY57+'Conventional prices'!C5)+'[1]auto EV B'!$D57*('[1]auto EV B'!$AY57+'Conventional prices'!C5)+'[1]auto SI PHEV A'!$BB57*'[1]auto SI PHEV A'!$D57*('[1]auto SI PHEV A'!$AY57+'Conventional prices'!C5)+'[1]auto SI PHEV B'!$BB57*'[1]auto SI PHEV B'!$D57*('[1]auto SI PHEV B'!$AY57+'Conventional prices'!C5)+'[1]auto D PHEV'!$BB57*'[1]auto D PHEV'!$D57*('[1]auto D PHEV'!$AY57+'Conventional prices'!C5))</f>
        <v>669967399.58248329</v>
      </c>
      <c r="H6" s="36">
        <f>('Sales shares by size'!C5/100)*1000*('[1]auto FCV'!$D57*('[1]auto FCV'!$AY57+'Conventional prices'!C5))</f>
        <v>52476218.48596409</v>
      </c>
      <c r="I6" s="36">
        <f>('Sales shares by size'!C5/100)*1000*('[1]auto ICE'!$D57*'Conventional prices'!C5+'[1]auto ETOH'!$D57*('[1]auto ETOH'!$AY57+'Conventional prices'!C5)+'[1]auto Dsl'!$D57*('[1]auto Dsl'!$AY57+'Conventional prices'!C5)+(1-'[1]auto SI PHEV A'!$BB57)*'[1]auto SI PHEV A'!$D57*('[1]auto SI PHEV A'!$AY57+'Conventional prices'!C5)+(1-'[1]auto SI PHEV B'!$BB57)*'[1]auto SI PHEV B'!$D57*('[1]auto SI PHEV B'!$AY57+'Conventional prices'!C5))</f>
        <v>76192511027.190948</v>
      </c>
      <c r="J6" s="36">
        <f>('Sales shares by size'!C5/100)*1000*('[1]auto SI HEV Gas'!$D57*('[1]auto SI HEV Gas'!$AY57)+'[1]auto SI HEV E85'!$D57*('[1]auto SI HEV E85'!$AY57+'Conventional prices'!B5)+'[1]auto D HEV'!$D57*('[1]auto D HEV'!$AY57+'Conventional prices'!B5))</f>
        <v>519906320.63485771</v>
      </c>
      <c r="K6" s="37">
        <f>('Sales shares by size'!C5/100)*1000*('[1]auto CNG'!$D57*('[1]auto CNG'!$AY57+'Conventional prices'!B5))</f>
        <v>156597481.98802009</v>
      </c>
      <c r="L6" s="35">
        <f>('Sales shares by size'!D5/100)*1000*('[1]auto EV A'!$D57*('[1]auto EV A'!$AY57+'Conventional prices'!D5)+'[1]auto EV B'!$D57*('[1]auto EV B'!$AY57+'Conventional prices'!D5)+'[1]auto SI PHEV A'!$BB57*'[1]auto SI PHEV A'!$D57*('[1]auto SI PHEV A'!$AY57+'Conventional prices'!D5)+'[1]auto SI PHEV B'!$BB57*'[1]auto SI PHEV B'!$D57*('[1]auto SI PHEV B'!$AY57+'Conventional prices'!D5)+'[1]auto D PHEV'!$BB57*'[1]auto D PHEV'!$D57*('[1]auto D PHEV'!$AY57+'Conventional prices'!D5))</f>
        <v>184295262.13992393</v>
      </c>
      <c r="M6" s="36">
        <f>('Sales shares by size'!D5/100)*1000*('[1]auto FCV'!$D57*('[1]auto FCV'!$AY57+'Conventional prices'!D5))</f>
        <v>13690380.873972375</v>
      </c>
      <c r="N6" s="36">
        <f>('Sales shares by size'!D5/100)*1000*('[1]auto ICE'!$D57*'Conventional prices'!D5+'[1]auto ETOH'!$D57*('[1]auto ETOH'!$AY57+'Conventional prices'!D5)+'[1]auto Dsl'!$D57*('[1]auto Dsl'!$AY57+'Conventional prices'!D5)+(1-'[1]auto SI PHEV A'!$BB57)*'[1]auto SI PHEV A'!$D57*('[1]auto SI PHEV A'!$AY57+'Conventional prices'!D5)+(1-'[1]auto SI PHEV B'!$BB57)*'[1]auto SI PHEV B'!$D57*('[1]auto SI PHEV B'!$AY57+'Conventional prices'!D5))</f>
        <v>22488495579.138721</v>
      </c>
      <c r="O6" s="36">
        <f>('Sales shares by size'!D5/100)*1000*('[1]auto SI HEV Gas'!$D57*('[1]auto SI HEV Gas'!$AY57)+'[1]auto SI HEV E85'!$D57*('[1]auto SI HEV E85'!$AY57+'Conventional prices'!B5)+'[1]auto D HEV'!$D57*('[1]auto D HEV'!$AY57+'Conventional prices'!B5))</f>
        <v>123850349.91144095</v>
      </c>
      <c r="P6" s="37">
        <f>('Sales shares by size'!D5/100)*1000*('[1]auto CNG'!$D57*('[1]auto CNG'!$AY57+'Conventional prices'!B5))</f>
        <v>37304129.93591623</v>
      </c>
      <c r="Q6" s="35">
        <f>1000*('[1]LT EV A'!$D57*('[1]LT EV A'!$AY57+'Conventional prices'!E5)+'[1]LT EV B'!$D57*('[1]LT EV B'!$AY57+'Conventional prices'!E5)+'[1]LT SI PHEV A'!$BB57*'[1]LT SI PHEV A'!$D57*('[1]LT SI PHEV A'!$AY57+'Conventional prices'!E5)+'[1]LT SI PHEV B'!$BB57*'[1]LT SI PHEV B'!$D57*('[1]LT SI PHEV B'!$AY57+'Conventional prices'!E5)+'[1]LT D PHEV'!$BB57*'[1]LT D PHEV'!$D57*('[1]LT D PHEV'!$AY57+'Conventional prices'!E5))</f>
        <v>159455776.53508613</v>
      </c>
      <c r="R6" s="36">
        <f>1000*('[1]LT FCV'!$D57*('[1]LT FCV'!$AY57+'Conventional prices'!E5))</f>
        <v>60006488.478869379</v>
      </c>
      <c r="S6" s="36">
        <f>1000*('[1]LT ICE'!$D57*'Conventional prices'!E5+'[1]LT ETOH'!$D57*('[1]LT ETOH'!$AY57+'Conventional prices'!E5)+'[1]LT Dsl'!$D57*('[1]LT Dsl'!$AY57+'Conventional prices'!E5)+(1-'[1]LT SI PHEV A'!$BB57)*'[1]LT SI PHEV A'!$D57*('[1]LT SI PHEV A'!$AY57+'Conventional prices'!E5)+(1-'[1]LT SI PHEV B'!$BB57)*'[1]LT SI PHEV B'!$D57*('[1]LT SI PHEV B'!$AY57+'Conventional prices'!E5))</f>
        <v>264912366487.8627</v>
      </c>
      <c r="T6" s="36">
        <f>1000*('[1]LT SI HEV GAS'!$D57*('[1]LT SI HEV GAS'!$AY57)+'[1]LT SI HEV E85'!$D57*('[1]LT SI HEV E85'!$AY57+'Conventional prices'!B5)+'[1]LT D HEV'!$D57*('[1]LT D HEV'!$AY57+'Conventional prices'!B5))</f>
        <v>283853497.17077619</v>
      </c>
      <c r="U6" s="37">
        <f>1000*('[1]LT CNG'!$D57*('[1]LT CNG'!$AY57+'Conventional prices'!B5))</f>
        <v>2248881286.8769875</v>
      </c>
    </row>
    <row r="7" spans="1:21" x14ac:dyDescent="0.3">
      <c r="A7" s="7">
        <v>2018</v>
      </c>
      <c r="B7" s="35">
        <f>('Sales shares by size'!B6/100)*1000*('[1]auto EV A'!$D58*('[1]auto EV A'!$AY58+'Conventional prices'!B6)+'[1]auto EV B'!$D58*('[1]auto EV B'!$AY58+'Conventional prices'!B6)+'[1]auto SI PHEV A'!$BB58*'[1]auto SI PHEV A'!$D58*('[1]auto SI PHEV A'!$AY58+'Conventional prices'!B6)+'[1]auto SI PHEV B'!$BB58*'[1]auto SI PHEV B'!$D58*('[1]auto SI PHEV B'!$AY58+'Conventional prices'!B6)+'[1]auto D PHEV'!$BB58*'[1]auto D PHEV'!$D58*('[1]auto D PHEV'!$AY58+'Conventional prices'!B6))</f>
        <v>850661128.28558397</v>
      </c>
      <c r="C7" s="36">
        <f>('Sales shares by size'!B6/100)*1000*('[1]auto FCV'!$D58*('[1]auto FCV'!$AY58+'Conventional prices'!B6))</f>
        <v>132902558.82777956</v>
      </c>
      <c r="D7" s="36">
        <f>('Sales shares by size'!B6/100)*1000*('[1]auto ICE'!$D58*'Conventional prices'!B6+'[1]auto ETOH'!$D58*('[1]auto ETOH'!$AY58+'Conventional prices'!B6)+'[1]auto Dsl'!$D58*('[1]auto Dsl'!$AY58+'Conventional prices'!B6)+(1-'[1]auto SI PHEV A'!$BB58)*'[1]auto SI PHEV A'!$D58*('[1]auto SI PHEV A'!$AY58+'Conventional prices'!B6)+(1-'[1]auto SI PHEV B'!$BB58)*'[1]auto SI PHEV B'!$D58*('[1]auto SI PHEV B'!$AY58+'Conventional prices'!B6))</f>
        <v>82727943656.376129</v>
      </c>
      <c r="E7" s="36">
        <f>('Sales shares by size'!B6/100)*1000*('[1]auto SI HEV Gas'!$D58*('[1]auto SI HEV Gas'!$AY58+'Conventional prices'!B6)+'[1]auto SI HEV E85'!$D58*('[1]auto SI HEV E85'!$AY58+'Conventional prices'!B6)+'[1]auto D HEV'!$D58*('[1]auto D HEV'!$AY58+'Conventional prices'!B6))</f>
        <v>4732214616.007864</v>
      </c>
      <c r="F7" s="37">
        <f>('Sales shares by size'!B6/100)*1000*('[1]auto CNG'!$D58*('[1]auto CNG'!$AY58+'Conventional prices'!B6))</f>
        <v>210474346.18988192</v>
      </c>
      <c r="G7" s="35">
        <f>('Sales shares by size'!C6/100)*1000*('[1]auto EV A'!$D58*('[1]auto EV A'!$AY58+'Conventional prices'!C6)+'[1]auto EV B'!$D58*('[1]auto EV B'!$AY58+'Conventional prices'!C6)+'[1]auto SI PHEV A'!$BB58*'[1]auto SI PHEV A'!$D58*('[1]auto SI PHEV A'!$AY58+'Conventional prices'!C6)+'[1]auto SI PHEV B'!$BB58*'[1]auto SI PHEV B'!$D58*('[1]auto SI PHEV B'!$AY58+'Conventional prices'!C6)+'[1]auto D PHEV'!$BB58*'[1]auto D PHEV'!$D58*('[1]auto D PHEV'!$AY58+'Conventional prices'!C6))</f>
        <v>731543026.32801867</v>
      </c>
      <c r="H7" s="36">
        <f>('Sales shares by size'!C6/100)*1000*('[1]auto FCV'!$D58*('[1]auto FCV'!$AY58+'Conventional prices'!C6))</f>
        <v>109019584.18046691</v>
      </c>
      <c r="I7" s="36">
        <f>('Sales shares by size'!C6/100)*1000*('[1]auto ICE'!$D58*'Conventional prices'!C6+'[1]auto ETOH'!$D58*('[1]auto ETOH'!$AY58+'Conventional prices'!C6)+'[1]auto Dsl'!$D58*('[1]auto Dsl'!$AY58+'Conventional prices'!C6)+(1-'[1]auto SI PHEV A'!$BB58)*'[1]auto SI PHEV A'!$D58*('[1]auto SI PHEV A'!$AY58+'Conventional prices'!C6)+(1-'[1]auto SI PHEV B'!$BB58)*'[1]auto SI PHEV B'!$D58*('[1]auto SI PHEV B'!$AY58+'Conventional prices'!C6))</f>
        <v>76429137485.74086</v>
      </c>
      <c r="J7" s="36">
        <f>('Sales shares by size'!C6/100)*1000*('[1]auto SI HEV Gas'!$D58*('[1]auto SI HEV Gas'!$AY58)+'[1]auto SI HEV E85'!$D58*('[1]auto SI HEV E85'!$AY58+'Conventional prices'!B6)+'[1]auto D HEV'!$D58*('[1]auto D HEV'!$AY58+'Conventional prices'!B6))</f>
        <v>562542824.65333307</v>
      </c>
      <c r="K7" s="37">
        <f>('Sales shares by size'!C6/100)*1000*('[1]auto CNG'!$D58*('[1]auto CNG'!$AY58+'Conventional prices'!B6))</f>
        <v>160373375.20826057</v>
      </c>
      <c r="L7" s="35">
        <f>('Sales shares by size'!D6/100)*1000*('[1]auto EV A'!$D58*('[1]auto EV A'!$AY58+'Conventional prices'!D6)+'[1]auto EV B'!$D58*('[1]auto EV B'!$AY58+'Conventional prices'!D6)+'[1]auto SI PHEV A'!$BB58*'[1]auto SI PHEV A'!$D58*('[1]auto SI PHEV A'!$AY58+'Conventional prices'!D6)+'[1]auto SI PHEV B'!$BB58*'[1]auto SI PHEV B'!$D58*('[1]auto SI PHEV B'!$AY58+'Conventional prices'!D6)+'[1]auto D PHEV'!$BB58*'[1]auto D PHEV'!$D58*('[1]auto D PHEV'!$AY58+'Conventional prices'!D6))</f>
        <v>204040970.52950099</v>
      </c>
      <c r="M7" s="36">
        <f>('Sales shares by size'!D6/100)*1000*('[1]auto FCV'!$D58*('[1]auto FCV'!$AY58+'Conventional prices'!D6))</f>
        <v>28879564.235714108</v>
      </c>
      <c r="N7" s="36">
        <f>('Sales shares by size'!D6/100)*1000*('[1]auto ICE'!$D58*'Conventional prices'!D6+'[1]auto ETOH'!$D58*('[1]auto ETOH'!$AY58+'Conventional prices'!D6)+'[1]auto Dsl'!$D58*('[1]auto Dsl'!$AY58+'Conventional prices'!D6)+(1-'[1]auto SI PHEV A'!$BB58)*'[1]auto SI PHEV A'!$D58*('[1]auto SI PHEV A'!$AY58+'Conventional prices'!D6)+(1-'[1]auto SI PHEV B'!$BB58)*'[1]auto SI PHEV B'!$D58*('[1]auto SI PHEV B'!$AY58+'Conventional prices'!D6))</f>
        <v>22849294261.460014</v>
      </c>
      <c r="O7" s="36">
        <f>('Sales shares by size'!D6/100)*1000*('[1]auto SI HEV Gas'!$D58*('[1]auto SI HEV Gas'!$AY58)+'[1]auto SI HEV E85'!$D58*('[1]auto SI HEV E85'!$AY58+'Conventional prices'!B6)+'[1]auto D HEV'!$D58*('[1]auto D HEV'!$AY58+'Conventional prices'!B6))</f>
        <v>135934083.66343179</v>
      </c>
      <c r="P7" s="37">
        <f>('Sales shares by size'!D6/100)*1000*('[1]auto CNG'!$D58*('[1]auto CNG'!$AY58+'Conventional prices'!B6))</f>
        <v>38752974.613765642</v>
      </c>
      <c r="Q7" s="35">
        <f>1000*('[1]LT EV A'!$D58*('[1]LT EV A'!$AY58+'Conventional prices'!E6)+'[1]LT EV B'!$D58*('[1]LT EV B'!$AY58+'Conventional prices'!E6)+'[1]LT SI PHEV A'!$BB58*'[1]LT SI PHEV A'!$D58*('[1]LT SI PHEV A'!$AY58+'Conventional prices'!E6)+'[1]LT SI PHEV B'!$BB58*'[1]LT SI PHEV B'!$D58*('[1]LT SI PHEV B'!$AY58+'Conventional prices'!E6)+'[1]LT D PHEV'!$BB58*'[1]LT D PHEV'!$D58*('[1]LT D PHEV'!$AY58+'Conventional prices'!E6))</f>
        <v>170686276.78222296</v>
      </c>
      <c r="R7" s="36">
        <f>1000*('[1]LT FCV'!$D58*('[1]LT FCV'!$AY58+'Conventional prices'!E6))</f>
        <v>132243106.79571147</v>
      </c>
      <c r="S7" s="36">
        <f>1000*('[1]LT ICE'!$D58*'Conventional prices'!E6+'[1]LT ETOH'!$D58*('[1]LT ETOH'!$AY58+'Conventional prices'!E6)+'[1]LT Dsl'!$D58*('[1]LT Dsl'!$AY58+'Conventional prices'!E6)+(1-'[1]LT SI PHEV A'!$BB58)*'[1]LT SI PHEV A'!$D58*('[1]LT SI PHEV A'!$AY58+'Conventional prices'!E6)+(1-'[1]LT SI PHEV B'!$BB58)*'[1]LT SI PHEV B'!$D58*('[1]LT SI PHEV B'!$AY58+'Conventional prices'!E6))</f>
        <v>266808245453.68521</v>
      </c>
      <c r="T7" s="36">
        <f>1000*('[1]LT SI HEV GAS'!$D58*('[1]LT SI HEV GAS'!$AY58)+'[1]LT SI HEV E85'!$D58*('[1]LT SI HEV E85'!$AY58+'Conventional prices'!B6)+'[1]LT D HEV'!$D58*('[1]LT D HEV'!$AY58+'Conventional prices'!B6))</f>
        <v>361534908.3542102</v>
      </c>
      <c r="U7" s="37">
        <f>1000*('[1]LT CNG'!$D58*('[1]LT CNG'!$AY58+'Conventional prices'!B6))</f>
        <v>2312774217.0532174</v>
      </c>
    </row>
    <row r="8" spans="1:21" x14ac:dyDescent="0.3">
      <c r="A8" s="7">
        <v>2019</v>
      </c>
      <c r="B8" s="35">
        <f>('Sales shares by size'!B7/100)*1000*('[1]auto EV A'!$D59*('[1]auto EV A'!$AY59+'Conventional prices'!B7)+'[1]auto EV B'!$D59*('[1]auto EV B'!$AY59+'Conventional prices'!B7)+'[1]auto SI PHEV A'!$BB59*'[1]auto SI PHEV A'!$D59*('[1]auto SI PHEV A'!$AY59+'Conventional prices'!B7)+'[1]auto SI PHEV B'!$BB59*'[1]auto SI PHEV B'!$D59*('[1]auto SI PHEV B'!$AY59+'Conventional prices'!B7)+'[1]auto D PHEV'!$BB59*'[1]auto D PHEV'!$D59*('[1]auto D PHEV'!$AY59+'Conventional prices'!B7))</f>
        <v>791110240.48812079</v>
      </c>
      <c r="C8" s="36">
        <f>('Sales shares by size'!B7/100)*1000*('[1]auto FCV'!$D59*('[1]auto FCV'!$AY59+'Conventional prices'!B7))</f>
        <v>115627423.22902544</v>
      </c>
      <c r="D8" s="36">
        <f>('Sales shares by size'!B7/100)*1000*('[1]auto ICE'!$D59*'Conventional prices'!B7+'[1]auto ETOH'!$D59*('[1]auto ETOH'!$AY59+'Conventional prices'!B7)+'[1]auto Dsl'!$D59*('[1]auto Dsl'!$AY59+'Conventional prices'!B7)+(1-'[1]auto SI PHEV A'!$BB59)*'[1]auto SI PHEV A'!$D59*('[1]auto SI PHEV A'!$AY59+'Conventional prices'!B7)+(1-'[1]auto SI PHEV B'!$BB59)*'[1]auto SI PHEV B'!$D59*('[1]auto SI PHEV B'!$AY59+'Conventional prices'!B7))</f>
        <v>84941955815.016754</v>
      </c>
      <c r="E8" s="36">
        <f>('Sales shares by size'!B7/100)*1000*('[1]auto SI HEV Gas'!$D59*('[1]auto SI HEV Gas'!$AY59+'Conventional prices'!B7)+'[1]auto SI HEV E85'!$D59*('[1]auto SI HEV E85'!$AY59+'Conventional prices'!B7)+'[1]auto D HEV'!$D59*('[1]auto D HEV'!$AY59+'Conventional prices'!B7))</f>
        <v>5016360834.7749338</v>
      </c>
      <c r="F8" s="37">
        <f>('Sales shares by size'!B7/100)*1000*('[1]auto CNG'!$D59*('[1]auto CNG'!$AY59+'Conventional prices'!B7))</f>
        <v>216177294.93667957</v>
      </c>
      <c r="G8" s="35">
        <f>('Sales shares by size'!C7/100)*1000*('[1]auto EV A'!$D59*('[1]auto EV A'!$AY59+'Conventional prices'!C7)+'[1]auto EV B'!$D59*('[1]auto EV B'!$AY59+'Conventional prices'!C7)+'[1]auto SI PHEV A'!$BB59*'[1]auto SI PHEV A'!$D59*('[1]auto SI PHEV A'!$AY59+'Conventional prices'!C7)+'[1]auto SI PHEV B'!$BB59*'[1]auto SI PHEV B'!$D59*('[1]auto SI PHEV B'!$AY59+'Conventional prices'!C7)+'[1]auto D PHEV'!$BB59*'[1]auto D PHEV'!$D59*('[1]auto D PHEV'!$AY59+'Conventional prices'!C7))</f>
        <v>662487731.56666613</v>
      </c>
      <c r="H8" s="36">
        <f>('Sales shares by size'!C7/100)*1000*('[1]auto FCV'!$D59*('[1]auto FCV'!$AY59+'Conventional prices'!C7))</f>
        <v>92674662.704890281</v>
      </c>
      <c r="I8" s="36">
        <f>('Sales shares by size'!C7/100)*1000*('[1]auto ICE'!$D59*'Conventional prices'!C7+'[1]auto ETOH'!$D59*('[1]auto ETOH'!$AY59+'Conventional prices'!C7)+'[1]auto Dsl'!$D59*('[1]auto Dsl'!$AY59+'Conventional prices'!C7)+(1-'[1]auto SI PHEV A'!$BB59)*'[1]auto SI PHEV A'!$D59*('[1]auto SI PHEV A'!$AY59+'Conventional prices'!C7)+(1-'[1]auto SI PHEV B'!$BB59)*'[1]auto SI PHEV B'!$D59*('[1]auto SI PHEV B'!$AY59+'Conventional prices'!C7))</f>
        <v>76376006843.060486</v>
      </c>
      <c r="J8" s="36">
        <f>('Sales shares by size'!C7/100)*1000*('[1]auto SI HEV Gas'!$D59*('[1]auto SI HEV Gas'!$AY59)+'[1]auto SI HEV E85'!$D59*('[1]auto SI HEV E85'!$AY59+'Conventional prices'!B7)+'[1]auto D HEV'!$D59*('[1]auto D HEV'!$AY59+'Conventional prices'!B7))</f>
        <v>608869382.05411458</v>
      </c>
      <c r="K8" s="37">
        <f>('Sales shares by size'!C7/100)*1000*('[1]auto CNG'!$D59*('[1]auto CNG'!$AY59+'Conventional prices'!B7))</f>
        <v>160877266.92940247</v>
      </c>
      <c r="L8" s="35">
        <f>('Sales shares by size'!D7/100)*1000*('[1]auto EV A'!$D59*('[1]auto EV A'!$AY59+'Conventional prices'!D7)+'[1]auto EV B'!$D59*('[1]auto EV B'!$AY59+'Conventional prices'!D7)+'[1]auto SI PHEV A'!$BB59*'[1]auto SI PHEV A'!$D59*('[1]auto SI PHEV A'!$AY59+'Conventional prices'!D7)+'[1]auto SI PHEV B'!$BB59*'[1]auto SI PHEV B'!$D59*('[1]auto SI PHEV B'!$AY59+'Conventional prices'!D7)+'[1]auto D PHEV'!$BB59*'[1]auto D PHEV'!$D59*('[1]auto D PHEV'!$AY59+'Conventional prices'!D7))</f>
        <v>181696409.5108057</v>
      </c>
      <c r="M8" s="36">
        <f>('Sales shares by size'!D7/100)*1000*('[1]auto FCV'!$D59*('[1]auto FCV'!$AY59+'Conventional prices'!D7))</f>
        <v>24153908.437029809</v>
      </c>
      <c r="N8" s="36">
        <f>('Sales shares by size'!D7/100)*1000*('[1]auto ICE'!$D59*'Conventional prices'!D7+'[1]auto ETOH'!$D59*('[1]auto ETOH'!$AY59+'Conventional prices'!D7)+'[1]auto Dsl'!$D59*('[1]auto Dsl'!$AY59+'Conventional prices'!D7)+(1-'[1]auto SI PHEV A'!$BB59)*'[1]auto SI PHEV A'!$D59*('[1]auto SI PHEV A'!$AY59+'Conventional prices'!D7)+(1-'[1]auto SI PHEV B'!$BB59)*'[1]auto SI PHEV B'!$D59*('[1]auto SI PHEV B'!$AY59+'Conventional prices'!D7))</f>
        <v>22542376006.957054</v>
      </c>
      <c r="O8" s="36">
        <f>('Sales shares by size'!D7/100)*1000*('[1]auto SI HEV Gas'!$D59*('[1]auto SI HEV Gas'!$AY59)+'[1]auto SI HEV E85'!$D59*('[1]auto SI HEV E85'!$AY59+'Conventional prices'!B7)+'[1]auto D HEV'!$D59*('[1]auto D HEV'!$AY59+'Conventional prices'!B7))</f>
        <v>143790582.7959168</v>
      </c>
      <c r="P8" s="37">
        <f>('Sales shares by size'!D7/100)*1000*('[1]auto CNG'!$D59*('[1]auto CNG'!$AY59+'Conventional prices'!B7))</f>
        <v>37992772.591637872</v>
      </c>
      <c r="Q8" s="35">
        <f>1000*('[1]LT EV A'!$D59*('[1]LT EV A'!$AY59+'Conventional prices'!E7)+'[1]LT EV B'!$D59*('[1]LT EV B'!$AY59+'Conventional prices'!E7)+'[1]LT SI PHEV A'!$BB59*'[1]LT SI PHEV A'!$D59*('[1]LT SI PHEV A'!$AY59+'Conventional prices'!E7)+'[1]LT SI PHEV B'!$BB59*'[1]LT SI PHEV B'!$D59*('[1]LT SI PHEV B'!$AY59+'Conventional prices'!E7)+'[1]LT D PHEV'!$BB59*'[1]LT D PHEV'!$D59*('[1]LT D PHEV'!$AY59+'Conventional prices'!E7))</f>
        <v>163881202.43310791</v>
      </c>
      <c r="R8" s="36">
        <f>1000*('[1]LT FCV'!$D59*('[1]LT FCV'!$AY59+'Conventional prices'!E7))</f>
        <v>157653809.31733951</v>
      </c>
      <c r="S8" s="36">
        <f>1000*('[1]LT ICE'!$D59*'Conventional prices'!E7+'[1]LT ETOH'!$D59*('[1]LT ETOH'!$AY59+'Conventional prices'!E7)+'[1]LT Dsl'!$D59*('[1]LT Dsl'!$AY59+'Conventional prices'!E7)+(1-'[1]LT SI PHEV A'!$BB59)*'[1]LT SI PHEV A'!$D59*('[1]LT SI PHEV A'!$AY59+'Conventional prices'!E7)+(1-'[1]LT SI PHEV B'!$BB59)*'[1]LT SI PHEV B'!$D59*('[1]LT SI PHEV B'!$AY59+'Conventional prices'!E7))</f>
        <v>266665530306.21152</v>
      </c>
      <c r="T8" s="36">
        <f>1000*('[1]LT SI HEV GAS'!$D59*('[1]LT SI HEV GAS'!$AY59)+'[1]LT SI HEV E85'!$D59*('[1]LT SI HEV E85'!$AY59+'Conventional prices'!B7)+'[1]LT D HEV'!$D59*('[1]LT D HEV'!$AY59+'Conventional prices'!B7))</f>
        <v>385373524.10504955</v>
      </c>
      <c r="U8" s="37">
        <f>1000*('[1]LT CNG'!$D59*('[1]LT CNG'!$AY59+'Conventional prices'!B7))</f>
        <v>2317128395.3811212</v>
      </c>
    </row>
    <row r="9" spans="1:21" x14ac:dyDescent="0.3">
      <c r="A9" s="7">
        <v>2020</v>
      </c>
      <c r="B9" s="35">
        <f>('Sales shares by size'!B8/100)*1000*('[1]auto EV A'!$D60*('[1]auto EV A'!$AY60+'Conventional prices'!B8)+'[1]auto EV B'!$D60*('[1]auto EV B'!$AY60+'Conventional prices'!B8)+'[1]auto SI PHEV A'!$BB60*'[1]auto SI PHEV A'!$D60*('[1]auto SI PHEV A'!$AY60+'Conventional prices'!B8)+'[1]auto SI PHEV B'!$BB60*'[1]auto SI PHEV B'!$D60*('[1]auto SI PHEV B'!$AY60+'Conventional prices'!B8)+'[1]auto D PHEV'!$BB60*'[1]auto D PHEV'!$D60*('[1]auto D PHEV'!$AY60+'Conventional prices'!B8))</f>
        <v>757861692.66469944</v>
      </c>
      <c r="C9" s="36">
        <f>('Sales shares by size'!B8/100)*1000*('[1]auto FCV'!$D60*('[1]auto FCV'!$AY60+'Conventional prices'!B8))</f>
        <v>108754027.46515742</v>
      </c>
      <c r="D9" s="36">
        <f>('Sales shares by size'!B8/100)*1000*('[1]auto ICE'!$D60*'Conventional prices'!B8+'[1]auto ETOH'!$D60*('[1]auto ETOH'!$AY60+'Conventional prices'!B8)+'[1]auto Dsl'!$D60*('[1]auto Dsl'!$AY60+'Conventional prices'!B8)+(1-'[1]auto SI PHEV A'!$BB60)*'[1]auto SI PHEV A'!$D60*('[1]auto SI PHEV A'!$AY60+'Conventional prices'!B8)+(1-'[1]auto SI PHEV B'!$BB60)*'[1]auto SI PHEV B'!$D60*('[1]auto SI PHEV B'!$AY60+'Conventional prices'!B8))</f>
        <v>85398926445.936737</v>
      </c>
      <c r="E9" s="36">
        <f>('Sales shares by size'!B8/100)*1000*('[1]auto SI HEV Gas'!$D60*('[1]auto SI HEV Gas'!$AY60+'Conventional prices'!B8)+'[1]auto SI HEV E85'!$D60*('[1]auto SI HEV E85'!$AY60+'Conventional prices'!B8)+'[1]auto D HEV'!$D60*('[1]auto D HEV'!$AY60+'Conventional prices'!B8))</f>
        <v>5119772683.6988773</v>
      </c>
      <c r="F9" s="37">
        <f>('Sales shares by size'!B8/100)*1000*('[1]auto CNG'!$D60*('[1]auto CNG'!$AY60+'Conventional prices'!B8))</f>
        <v>219954216.99723914</v>
      </c>
      <c r="G9" s="35">
        <f>('Sales shares by size'!C8/100)*1000*('[1]auto EV A'!$D60*('[1]auto EV A'!$AY60+'Conventional prices'!C8)+'[1]auto EV B'!$D60*('[1]auto EV B'!$AY60+'Conventional prices'!C8)+'[1]auto SI PHEV A'!$BB60*'[1]auto SI PHEV A'!$D60*('[1]auto SI PHEV A'!$AY60+'Conventional prices'!C8)+'[1]auto SI PHEV B'!$BB60*'[1]auto SI PHEV B'!$D60*('[1]auto SI PHEV B'!$AY60+'Conventional prices'!C8)+'[1]auto D PHEV'!$BB60*'[1]auto D PHEV'!$D60*('[1]auto D PHEV'!$AY60+'Conventional prices'!C8))</f>
        <v>658127287.68785357</v>
      </c>
      <c r="H9" s="36">
        <f>('Sales shares by size'!C8/100)*1000*('[1]auto FCV'!$D60*('[1]auto FCV'!$AY60+'Conventional prices'!C8))</f>
        <v>90656197.061223403</v>
      </c>
      <c r="I9" s="36">
        <f>('Sales shares by size'!C8/100)*1000*('[1]auto ICE'!$D60*'Conventional prices'!C8+'[1]auto ETOH'!$D60*('[1]auto ETOH'!$AY60+'Conventional prices'!C8)+'[1]auto Dsl'!$D60*('[1]auto Dsl'!$AY60+'Conventional prices'!C8)+(1-'[1]auto SI PHEV A'!$BB60)*'[1]auto SI PHEV A'!$D60*('[1]auto SI PHEV A'!$AY60+'Conventional prices'!C8)+(1-'[1]auto SI PHEV B'!$BB60)*'[1]auto SI PHEV B'!$D60*('[1]auto SI PHEV B'!$AY60+'Conventional prices'!C8))</f>
        <v>79376077887.575256</v>
      </c>
      <c r="J9" s="36">
        <f>('Sales shares by size'!C8/100)*1000*('[1]auto SI HEV Gas'!$D60*('[1]auto SI HEV Gas'!$AY60)+'[1]auto SI HEV E85'!$D60*('[1]auto SI HEV E85'!$AY60+'Conventional prices'!B8)+'[1]auto D HEV'!$D60*('[1]auto D HEV'!$AY60+'Conventional prices'!B8))</f>
        <v>671177916.05703068</v>
      </c>
      <c r="K9" s="37">
        <f>('Sales shares by size'!C8/100)*1000*('[1]auto CNG'!$D60*('[1]auto CNG'!$AY60+'Conventional prices'!B8))</f>
        <v>170387697.81686029</v>
      </c>
      <c r="L9" s="35">
        <f>('Sales shares by size'!D8/100)*1000*('[1]auto EV A'!$D60*('[1]auto EV A'!$AY60+'Conventional prices'!D8)+'[1]auto EV B'!$D60*('[1]auto EV B'!$AY60+'Conventional prices'!D8)+'[1]auto SI PHEV A'!$BB60*'[1]auto SI PHEV A'!$D60*('[1]auto SI PHEV A'!$AY60+'Conventional prices'!D8)+'[1]auto SI PHEV B'!$BB60*'[1]auto SI PHEV B'!$D60*('[1]auto SI PHEV B'!$AY60+'Conventional prices'!D8)+'[1]auto D PHEV'!$BB60*'[1]auto D PHEV'!$D60*('[1]auto D PHEV'!$AY60+'Conventional prices'!D8))</f>
        <v>184687768.05124056</v>
      </c>
      <c r="M9" s="36">
        <f>('Sales shares by size'!D8/100)*1000*('[1]auto FCV'!$D60*('[1]auto FCV'!$AY60+'Conventional prices'!D8))</f>
        <v>24219332.822899923</v>
      </c>
      <c r="N9" s="36">
        <f>('Sales shares by size'!D8/100)*1000*('[1]auto ICE'!$D60*'Conventional prices'!D8+'[1]auto ETOH'!$D60*('[1]auto ETOH'!$AY60+'Conventional prices'!D8)+'[1]auto Dsl'!$D60*('[1]auto Dsl'!$AY60+'Conventional prices'!D8)+(1-'[1]auto SI PHEV A'!$BB60)*'[1]auto SI PHEV A'!$D60*('[1]auto SI PHEV A'!$AY60+'Conventional prices'!D8)+(1-'[1]auto SI PHEV B'!$BB60)*'[1]auto SI PHEV B'!$D60*('[1]auto SI PHEV B'!$AY60+'Conventional prices'!D8))</f>
        <v>23957382729.857586</v>
      </c>
      <c r="O9" s="36">
        <f>('Sales shares by size'!D8/100)*1000*('[1]auto SI HEV Gas'!$D60*('[1]auto SI HEV Gas'!$AY60)+'[1]auto SI HEV E85'!$D60*('[1]auto SI HEV E85'!$AY60+'Conventional prices'!B8)+'[1]auto D HEV'!$D60*('[1]auto D HEV'!$AY60+'Conventional prices'!B8))</f>
        <v>162149180.41008762</v>
      </c>
      <c r="P9" s="37">
        <f>('Sales shares by size'!D8/100)*1000*('[1]auto CNG'!$D60*('[1]auto CNG'!$AY60+'Conventional prices'!B8))</f>
        <v>41163788.158098407</v>
      </c>
      <c r="Q9" s="35">
        <f>1000*('[1]LT EV A'!$D60*('[1]LT EV A'!$AY60+'Conventional prices'!E8)+'[1]LT EV B'!$D60*('[1]LT EV B'!$AY60+'Conventional prices'!E8)+'[1]LT SI PHEV A'!$BB60*'[1]LT SI PHEV A'!$D60*('[1]LT SI PHEV A'!$AY60+'Conventional prices'!E8)+'[1]LT SI PHEV B'!$BB60*'[1]LT SI PHEV B'!$D60*('[1]LT SI PHEV B'!$AY60+'Conventional prices'!E8)+'[1]LT D PHEV'!$BB60*'[1]LT D PHEV'!$D60*('[1]LT D PHEV'!$AY60+'Conventional prices'!E8))</f>
        <v>163038865.09461153</v>
      </c>
      <c r="R9" s="36">
        <f>1000*('[1]LT FCV'!$D60*('[1]LT FCV'!$AY60+'Conventional prices'!E8))</f>
        <v>152205204.78236732</v>
      </c>
      <c r="S9" s="36">
        <f>1000*('[1]LT ICE'!$D60*'Conventional prices'!E8+'[1]LT ETOH'!$D60*('[1]LT ETOH'!$AY60+'Conventional prices'!E8)+'[1]LT Dsl'!$D60*('[1]LT Dsl'!$AY60+'Conventional prices'!E8)+(1-'[1]LT SI PHEV A'!$BB60)*'[1]LT SI PHEV A'!$D60*('[1]LT SI PHEV A'!$AY60+'Conventional prices'!E8)+(1-'[1]LT SI PHEV B'!$BB60)*'[1]LT SI PHEV B'!$D60*('[1]LT SI PHEV B'!$AY60+'Conventional prices'!E8))</f>
        <v>266923355274.50156</v>
      </c>
      <c r="T9" s="36">
        <f>1000*('[1]LT SI HEV GAS'!$D60*('[1]LT SI HEV GAS'!$AY60)+'[1]LT SI HEV E85'!$D60*('[1]LT SI HEV E85'!$AY60+'Conventional prices'!B8)+'[1]LT D HEV'!$D60*('[1]LT D HEV'!$AY60+'Conventional prices'!B8))</f>
        <v>410760321.10105568</v>
      </c>
      <c r="U9" s="37">
        <f>1000*('[1]LT CNG'!$D60*('[1]LT CNG'!$AY60+'Conventional prices'!B8))</f>
        <v>2341952046.5077648</v>
      </c>
    </row>
    <row r="10" spans="1:21" x14ac:dyDescent="0.3">
      <c r="A10" s="7">
        <v>2021</v>
      </c>
      <c r="B10" s="35">
        <f>('Sales shares by size'!B9/100)*1000*('[1]auto EV A'!$D61*('[1]auto EV A'!$AY61+'Conventional prices'!B9)+'[1]auto EV B'!$D61*('[1]auto EV B'!$AY61+'Conventional prices'!B9)+'[1]auto SI PHEV A'!$BB61*'[1]auto SI PHEV A'!$D61*('[1]auto SI PHEV A'!$AY61+'Conventional prices'!B9)+'[1]auto SI PHEV B'!$BB61*'[1]auto SI PHEV B'!$D61*('[1]auto SI PHEV B'!$AY61+'Conventional prices'!B9)+'[1]auto D PHEV'!$BB61*'[1]auto D PHEV'!$D61*('[1]auto D PHEV'!$AY61+'Conventional prices'!B9))</f>
        <v>742186374.91923416</v>
      </c>
      <c r="C10" s="36">
        <f>('Sales shares by size'!B9/100)*1000*('[1]auto FCV'!$D61*('[1]auto FCV'!$AY61+'Conventional prices'!B9))</f>
        <v>108972358.91101192</v>
      </c>
      <c r="D10" s="36">
        <f>('Sales shares by size'!B9/100)*1000*('[1]auto ICE'!$D61*'Conventional prices'!B9+'[1]auto ETOH'!$D61*('[1]auto ETOH'!$AY61+'Conventional prices'!B9)+'[1]auto Dsl'!$D61*('[1]auto Dsl'!$AY61+'Conventional prices'!B9)+(1-'[1]auto SI PHEV A'!$BB61)*'[1]auto SI PHEV A'!$D61*('[1]auto SI PHEV A'!$AY61+'Conventional prices'!B9)+(1-'[1]auto SI PHEV B'!$BB61)*'[1]auto SI PHEV B'!$D61*('[1]auto SI PHEV B'!$AY61+'Conventional prices'!B9))</f>
        <v>85306425457.986435</v>
      </c>
      <c r="E10" s="36">
        <f>('Sales shares by size'!B9/100)*1000*('[1]auto SI HEV Gas'!$D61*('[1]auto SI HEV Gas'!$AY61+'Conventional prices'!B9)+'[1]auto SI HEV E85'!$D61*('[1]auto SI HEV E85'!$AY61+'Conventional prices'!B9)+'[1]auto D HEV'!$D61*('[1]auto D HEV'!$AY61+'Conventional prices'!B9))</f>
        <v>5229018674.3269119</v>
      </c>
      <c r="F10" s="37">
        <f>('Sales shares by size'!B9/100)*1000*('[1]auto CNG'!$D61*('[1]auto CNG'!$AY61+'Conventional prices'!B9))</f>
        <v>221251502.62537685</v>
      </c>
      <c r="G10" s="35">
        <f>('Sales shares by size'!C9/100)*1000*('[1]auto EV A'!$D61*('[1]auto EV A'!$AY61+'Conventional prices'!C9)+'[1]auto EV B'!$D61*('[1]auto EV B'!$AY61+'Conventional prices'!C9)+'[1]auto SI PHEV A'!$BB61*'[1]auto SI PHEV A'!$D61*('[1]auto SI PHEV A'!$AY61+'Conventional prices'!C9)+'[1]auto SI PHEV B'!$BB61*'[1]auto SI PHEV B'!$D61*('[1]auto SI PHEV B'!$AY61+'Conventional prices'!C9)+'[1]auto D PHEV'!$BB61*'[1]auto D PHEV'!$D61*('[1]auto D PHEV'!$AY61+'Conventional prices'!C9))</f>
        <v>654645363.96037042</v>
      </c>
      <c r="H10" s="36">
        <f>('Sales shares by size'!C9/100)*1000*('[1]auto FCV'!$D61*('[1]auto FCV'!$AY61+'Conventional prices'!C9))</f>
        <v>92310880.502383932</v>
      </c>
      <c r="I10" s="36">
        <f>('Sales shares by size'!C9/100)*1000*('[1]auto ICE'!$D61*'Conventional prices'!C9+'[1]auto ETOH'!$D61*('[1]auto ETOH'!$AY61+'Conventional prices'!C9)+'[1]auto Dsl'!$D61*('[1]auto Dsl'!$AY61+'Conventional prices'!C9)+(1-'[1]auto SI PHEV A'!$BB61)*'[1]auto SI PHEV A'!$D61*('[1]auto SI PHEV A'!$AY61+'Conventional prices'!C9)+(1-'[1]auto SI PHEV B'!$BB61)*'[1]auto SI PHEV B'!$D61*('[1]auto SI PHEV B'!$AY61+'Conventional prices'!C9))</f>
        <v>80324821751.975952</v>
      </c>
      <c r="J10" s="36">
        <f>('Sales shares by size'!C9/100)*1000*('[1]auto SI HEV Gas'!$D61*('[1]auto SI HEV Gas'!$AY61)+'[1]auto SI HEV E85'!$D61*('[1]auto SI HEV E85'!$AY61+'Conventional prices'!B9)+'[1]auto D HEV'!$D61*('[1]auto D HEV'!$AY61+'Conventional prices'!B9))</f>
        <v>694387215.10713434</v>
      </c>
      <c r="K10" s="37">
        <f>('Sales shares by size'!C9/100)*1000*('[1]auto CNG'!$D61*('[1]auto CNG'!$AY61+'Conventional prices'!B9))</f>
        <v>173953470.93686673</v>
      </c>
      <c r="L10" s="35">
        <f>('Sales shares by size'!D9/100)*1000*('[1]auto EV A'!$D61*('[1]auto EV A'!$AY61+'Conventional prices'!D9)+'[1]auto EV B'!$D61*('[1]auto EV B'!$AY61+'Conventional prices'!D9)+'[1]auto SI PHEV A'!$BB61*'[1]auto SI PHEV A'!$D61*('[1]auto SI PHEV A'!$AY61+'Conventional prices'!D9)+'[1]auto SI PHEV B'!$BB61*'[1]auto SI PHEV B'!$D61*('[1]auto SI PHEV B'!$AY61+'Conventional prices'!D9)+'[1]auto D PHEV'!$BB61*'[1]auto D PHEV'!$D61*('[1]auto D PHEV'!$AY61+'Conventional prices'!D9))</f>
        <v>185459919.07437295</v>
      </c>
      <c r="M10" s="36">
        <f>('Sales shares by size'!D9/100)*1000*('[1]auto FCV'!$D61*('[1]auto FCV'!$AY61+'Conventional prices'!D9))</f>
        <v>24925157.694987025</v>
      </c>
      <c r="N10" s="36">
        <f>('Sales shares by size'!D9/100)*1000*('[1]auto ICE'!$D61*'Conventional prices'!D9+'[1]auto ETOH'!$D61*('[1]auto ETOH'!$AY61+'Conventional prices'!D9)+'[1]auto Dsl'!$D61*('[1]auto Dsl'!$AY61+'Conventional prices'!D9)+(1-'[1]auto SI PHEV A'!$BB61)*'[1]auto SI PHEV A'!$D61*('[1]auto SI PHEV A'!$AY61+'Conventional prices'!D9)+(1-'[1]auto SI PHEV B'!$BB61)*'[1]auto SI PHEV B'!$D61*('[1]auto SI PHEV B'!$AY61+'Conventional prices'!D9))</f>
        <v>24391913004.814781</v>
      </c>
      <c r="O10" s="36">
        <f>('Sales shares by size'!D9/100)*1000*('[1]auto SI HEV Gas'!$D61*('[1]auto SI HEV Gas'!$AY61)+'[1]auto SI HEV E85'!$D61*('[1]auto SI HEV E85'!$AY61+'Conventional prices'!B9)+'[1]auto D HEV'!$D61*('[1]auto D HEV'!$AY61+'Conventional prices'!B9))</f>
        <v>169464505.75648025</v>
      </c>
      <c r="P10" s="37">
        <f>('Sales shares by size'!D9/100)*1000*('[1]auto CNG'!$D61*('[1]auto CNG'!$AY61+'Conventional prices'!B9))</f>
        <v>42453170.703023642</v>
      </c>
      <c r="Q10" s="35">
        <f>1000*('[1]LT EV A'!$D61*('[1]LT EV A'!$AY61+'Conventional prices'!E9)+'[1]LT EV B'!$D61*('[1]LT EV B'!$AY61+'Conventional prices'!E9)+'[1]LT SI PHEV A'!$BB61*'[1]LT SI PHEV A'!$D61*('[1]LT SI PHEV A'!$AY61+'Conventional prices'!E9)+'[1]LT SI PHEV B'!$BB61*'[1]LT SI PHEV B'!$D61*('[1]LT SI PHEV B'!$AY61+'Conventional prices'!E9)+'[1]LT D PHEV'!$BB61*'[1]LT D PHEV'!$D61*('[1]LT D PHEV'!$AY61+'Conventional prices'!E9))</f>
        <v>162329060.85132432</v>
      </c>
      <c r="R10" s="36">
        <f>1000*('[1]LT FCV'!$D61*('[1]LT FCV'!$AY61+'Conventional prices'!E9))</f>
        <v>162393072.23374641</v>
      </c>
      <c r="S10" s="36">
        <f>1000*('[1]LT ICE'!$D61*'Conventional prices'!E9+'[1]LT ETOH'!$D61*('[1]LT ETOH'!$AY61+'Conventional prices'!E9)+'[1]LT Dsl'!$D61*('[1]LT Dsl'!$AY61+'Conventional prices'!E9)+(1-'[1]LT SI PHEV A'!$BB61)*'[1]LT SI PHEV A'!$D61*('[1]LT SI PHEV A'!$AY61+'Conventional prices'!E9)+(1-'[1]LT SI PHEV B'!$BB61)*'[1]LT SI PHEV B'!$D61*('[1]LT SI PHEV B'!$AY61+'Conventional prices'!E9))</f>
        <v>265166800609.61191</v>
      </c>
      <c r="T10" s="36">
        <f>1000*('[1]LT SI HEV GAS'!$D61*('[1]LT SI HEV GAS'!$AY61)+'[1]LT SI HEV E85'!$D61*('[1]LT SI HEV E85'!$AY61+'Conventional prices'!B9)+'[1]LT D HEV'!$D61*('[1]LT D HEV'!$AY61+'Conventional prices'!B9))</f>
        <v>418723367.73905414</v>
      </c>
      <c r="U10" s="37">
        <f>1000*('[1]LT CNG'!$D61*('[1]LT CNG'!$AY61+'Conventional prices'!B9))</f>
        <v>2359683094.6289387</v>
      </c>
    </row>
    <row r="11" spans="1:21" x14ac:dyDescent="0.3">
      <c r="A11" s="7">
        <v>2022</v>
      </c>
      <c r="B11" s="35">
        <f>('Sales shares by size'!B10/100)*1000*('[1]auto EV A'!$D62*('[1]auto EV A'!$AY62+'Conventional prices'!B10)+'[1]auto EV B'!$D62*('[1]auto EV B'!$AY62+'Conventional prices'!B10)+'[1]auto SI PHEV A'!$BB62*'[1]auto SI PHEV A'!$D62*('[1]auto SI PHEV A'!$AY62+'Conventional prices'!B10)+'[1]auto SI PHEV B'!$BB62*'[1]auto SI PHEV B'!$D62*('[1]auto SI PHEV B'!$AY62+'Conventional prices'!B10)+'[1]auto D PHEV'!$BB62*'[1]auto D PHEV'!$D62*('[1]auto D PHEV'!$AY62+'Conventional prices'!B10))</f>
        <v>822283384.67913365</v>
      </c>
      <c r="C11" s="36">
        <f>('Sales shares by size'!B10/100)*1000*('[1]auto FCV'!$D62*('[1]auto FCV'!$AY62+'Conventional prices'!B10))</f>
        <v>99169081.336796045</v>
      </c>
      <c r="D11" s="36">
        <f>('Sales shares by size'!B10/100)*1000*('[1]auto ICE'!$D62*'Conventional prices'!B10+'[1]auto ETOH'!$D62*('[1]auto ETOH'!$AY62+'Conventional prices'!B10)+'[1]auto Dsl'!$D62*('[1]auto Dsl'!$AY62+'Conventional prices'!B10)+(1-'[1]auto SI PHEV A'!$BB62)*'[1]auto SI PHEV A'!$D62*('[1]auto SI PHEV A'!$AY62+'Conventional prices'!B10)+(1-'[1]auto SI PHEV B'!$BB62)*'[1]auto SI PHEV B'!$D62*('[1]auto SI PHEV B'!$AY62+'Conventional prices'!B10))</f>
        <v>85877314895.390274</v>
      </c>
      <c r="E11" s="36">
        <f>('Sales shares by size'!B10/100)*1000*('[1]auto SI HEV Gas'!$D62*('[1]auto SI HEV Gas'!$AY62+'Conventional prices'!B10)+'[1]auto SI HEV E85'!$D62*('[1]auto SI HEV E85'!$AY62+'Conventional prices'!B10)+'[1]auto D HEV'!$D62*('[1]auto D HEV'!$AY62+'Conventional prices'!B10))</f>
        <v>5508676194.7374964</v>
      </c>
      <c r="F11" s="37">
        <f>('Sales shares by size'!B10/100)*1000*('[1]auto CNG'!$D62*('[1]auto CNG'!$AY62+'Conventional prices'!B10))</f>
        <v>224666983.78125313</v>
      </c>
      <c r="G11" s="35">
        <f>('Sales shares by size'!C10/100)*1000*('[1]auto EV A'!$D62*('[1]auto EV A'!$AY62+'Conventional prices'!C10)+'[1]auto EV B'!$D62*('[1]auto EV B'!$AY62+'Conventional prices'!C10)+'[1]auto SI PHEV A'!$BB62*'[1]auto SI PHEV A'!$D62*('[1]auto SI PHEV A'!$AY62+'Conventional prices'!C10)+'[1]auto SI PHEV B'!$BB62*'[1]auto SI PHEV B'!$D62*('[1]auto SI PHEV B'!$AY62+'Conventional prices'!C10)+'[1]auto D PHEV'!$BB62*'[1]auto D PHEV'!$D62*('[1]auto D PHEV'!$AY62+'Conventional prices'!C10))</f>
        <v>737640291.97757673</v>
      </c>
      <c r="H11" s="36">
        <f>('Sales shares by size'!C10/100)*1000*('[1]auto FCV'!$D62*('[1]auto FCV'!$AY62+'Conventional prices'!C10))</f>
        <v>85515619.432922095</v>
      </c>
      <c r="I11" s="36">
        <f>('Sales shares by size'!C10/100)*1000*('[1]auto ICE'!$D62*'Conventional prices'!C10+'[1]auto ETOH'!$D62*('[1]auto ETOH'!$AY62+'Conventional prices'!C10)+'[1]auto Dsl'!$D62*('[1]auto Dsl'!$AY62+'Conventional prices'!C10)+(1-'[1]auto SI PHEV A'!$BB62)*'[1]auto SI PHEV A'!$D62*('[1]auto SI PHEV A'!$AY62+'Conventional prices'!C10)+(1-'[1]auto SI PHEV B'!$BB62)*'[1]auto SI PHEV B'!$D62*('[1]auto SI PHEV B'!$AY62+'Conventional prices'!C10))</f>
        <v>82003036841.193802</v>
      </c>
      <c r="J11" s="36">
        <f>('Sales shares by size'!C10/100)*1000*('[1]auto SI HEV Gas'!$D62*('[1]auto SI HEV Gas'!$AY62)+'[1]auto SI HEV E85'!$D62*('[1]auto SI HEV E85'!$AY62+'Conventional prices'!B10)+'[1]auto D HEV'!$D62*('[1]auto D HEV'!$AY62+'Conventional prices'!B10))</f>
        <v>757618396.86091638</v>
      </c>
      <c r="K11" s="37">
        <f>('Sales shares by size'!C10/100)*1000*('[1]auto CNG'!$D62*('[1]auto CNG'!$AY62+'Conventional prices'!B10))</f>
        <v>179621326.31756625</v>
      </c>
      <c r="L11" s="35">
        <f>('Sales shares by size'!D10/100)*1000*('[1]auto EV A'!$D62*('[1]auto EV A'!$AY62+'Conventional prices'!D10)+'[1]auto EV B'!$D62*('[1]auto EV B'!$AY62+'Conventional prices'!D10)+'[1]auto SI PHEV A'!$BB62*'[1]auto SI PHEV A'!$D62*('[1]auto SI PHEV A'!$AY62+'Conventional prices'!D10)+'[1]auto SI PHEV B'!$BB62*'[1]auto SI PHEV B'!$D62*('[1]auto SI PHEV B'!$AY62+'Conventional prices'!D10)+'[1]auto D PHEV'!$BB62*'[1]auto D PHEV'!$D62*('[1]auto D PHEV'!$AY62+'Conventional prices'!D10))</f>
        <v>209724753.40128458</v>
      </c>
      <c r="M11" s="36">
        <f>('Sales shares by size'!D10/100)*1000*('[1]auto FCV'!$D62*('[1]auto FCV'!$AY62+'Conventional prices'!D10))</f>
        <v>23222155.6735502</v>
      </c>
      <c r="N11" s="36">
        <f>('Sales shares by size'!D10/100)*1000*('[1]auto ICE'!$D62*'Conventional prices'!D10+'[1]auto ETOH'!$D62*('[1]auto ETOH'!$AY62+'Conventional prices'!D10)+'[1]auto Dsl'!$D62*('[1]auto Dsl'!$AY62+'Conventional prices'!D10)+(1-'[1]auto SI PHEV A'!$BB62)*'[1]auto SI PHEV A'!$D62*('[1]auto SI PHEV A'!$AY62+'Conventional prices'!D10)+(1-'[1]auto SI PHEV B'!$BB62)*'[1]auto SI PHEV B'!$D62*('[1]auto SI PHEV B'!$AY62+'Conventional prices'!D10))</f>
        <v>24888141636.072193</v>
      </c>
      <c r="O11" s="36">
        <f>('Sales shares by size'!D10/100)*1000*('[1]auto SI HEV Gas'!$D62*('[1]auto SI HEV Gas'!$AY62)+'[1]auto SI HEV E85'!$D62*('[1]auto SI HEV E85'!$AY62+'Conventional prices'!B10)+'[1]auto D HEV'!$D62*('[1]auto D HEV'!$AY62+'Conventional prices'!B10))</f>
        <v>186115151.46819025</v>
      </c>
      <c r="P11" s="37">
        <f>('Sales shares by size'!D10/100)*1000*('[1]auto CNG'!$D62*('[1]auto CNG'!$AY62+'Conventional prices'!B10))</f>
        <v>44125446.91763629</v>
      </c>
      <c r="Q11" s="35">
        <f>1000*('[1]LT EV A'!$D62*('[1]LT EV A'!$AY62+'Conventional prices'!E10)+'[1]LT EV B'!$D62*('[1]LT EV B'!$AY62+'Conventional prices'!E10)+'[1]LT SI PHEV A'!$BB62*'[1]LT SI PHEV A'!$D62*('[1]LT SI PHEV A'!$AY62+'Conventional prices'!E10)+'[1]LT SI PHEV B'!$BB62*'[1]LT SI PHEV B'!$D62*('[1]LT SI PHEV B'!$AY62+'Conventional prices'!E10)+'[1]LT D PHEV'!$BB62*'[1]LT D PHEV'!$D62*('[1]LT D PHEV'!$AY62+'Conventional prices'!E10))</f>
        <v>168014625.82665229</v>
      </c>
      <c r="R11" s="36">
        <f>1000*('[1]LT FCV'!$D62*('[1]LT FCV'!$AY62+'Conventional prices'!E10))</f>
        <v>167833808.12288079</v>
      </c>
      <c r="S11" s="36">
        <f>1000*('[1]LT ICE'!$D62*'Conventional prices'!E10+'[1]LT ETOH'!$D62*('[1]LT ETOH'!$AY62+'Conventional prices'!E10)+'[1]LT Dsl'!$D62*('[1]LT Dsl'!$AY62+'Conventional prices'!E10)+(1-'[1]LT SI PHEV A'!$BB62)*'[1]LT SI PHEV A'!$D62*('[1]LT SI PHEV A'!$AY62+'Conventional prices'!E10)+(1-'[1]LT SI PHEV B'!$BB62)*'[1]LT SI PHEV B'!$D62*('[1]LT SI PHEV B'!$AY62+'Conventional prices'!E10))</f>
        <v>264478852633.2832</v>
      </c>
      <c r="T11" s="36">
        <f>1000*('[1]LT SI HEV GAS'!$D62*('[1]LT SI HEV GAS'!$AY62)+'[1]LT SI HEV E85'!$D62*('[1]LT SI HEV E85'!$AY62+'Conventional prices'!B10)+'[1]LT D HEV'!$D62*('[1]LT D HEV'!$AY62+'Conventional prices'!B10))</f>
        <v>428480195.9618066</v>
      </c>
      <c r="U11" s="37">
        <f>1000*('[1]LT CNG'!$D62*('[1]LT CNG'!$AY62+'Conventional prices'!B10))</f>
        <v>2378158259.4616666</v>
      </c>
    </row>
    <row r="12" spans="1:21" x14ac:dyDescent="0.3">
      <c r="A12" s="7">
        <v>2023</v>
      </c>
      <c r="B12" s="35">
        <f>('Sales shares by size'!B11/100)*1000*('[1]auto EV A'!$D63*('[1]auto EV A'!$AY63+'Conventional prices'!B11)+'[1]auto EV B'!$D63*('[1]auto EV B'!$AY63+'Conventional prices'!B11)+'[1]auto SI PHEV A'!$BB63*'[1]auto SI PHEV A'!$D63*('[1]auto SI PHEV A'!$AY63+'Conventional prices'!B11)+'[1]auto SI PHEV B'!$BB63*'[1]auto SI PHEV B'!$D63*('[1]auto SI PHEV B'!$AY63+'Conventional prices'!B11)+'[1]auto D PHEV'!$BB63*'[1]auto D PHEV'!$D63*('[1]auto D PHEV'!$AY63+'Conventional prices'!B11))</f>
        <v>900973147.06072772</v>
      </c>
      <c r="C12" s="36">
        <f>('Sales shares by size'!B11/100)*1000*('[1]auto FCV'!$D63*('[1]auto FCV'!$AY63+'Conventional prices'!B11))</f>
        <v>92172927.835163578</v>
      </c>
      <c r="D12" s="36">
        <f>('Sales shares by size'!B11/100)*1000*('[1]auto ICE'!$D63*'Conventional prices'!B11+'[1]auto ETOH'!$D63*('[1]auto ETOH'!$AY63+'Conventional prices'!B11)+'[1]auto Dsl'!$D63*('[1]auto Dsl'!$AY63+'Conventional prices'!B11)+(1-'[1]auto SI PHEV A'!$BB63)*'[1]auto SI PHEV A'!$D63*('[1]auto SI PHEV A'!$AY63+'Conventional prices'!B11)+(1-'[1]auto SI PHEV B'!$BB63)*'[1]auto SI PHEV B'!$D63*('[1]auto SI PHEV B'!$AY63+'Conventional prices'!B11))</f>
        <v>87837884132.201355</v>
      </c>
      <c r="E12" s="36">
        <f>('Sales shares by size'!B11/100)*1000*('[1]auto SI HEV Gas'!$D63*('[1]auto SI HEV Gas'!$AY63+'Conventional prices'!B11)+'[1]auto SI HEV E85'!$D63*('[1]auto SI HEV E85'!$AY63+'Conventional prices'!B11)+'[1]auto D HEV'!$D63*('[1]auto D HEV'!$AY63+'Conventional prices'!B11))</f>
        <v>6032307134.635087</v>
      </c>
      <c r="F12" s="37">
        <f>('Sales shares by size'!B11/100)*1000*('[1]auto CNG'!$D63*('[1]auto CNG'!$AY63+'Conventional prices'!B11))</f>
        <v>231378490.92993057</v>
      </c>
      <c r="G12" s="35">
        <f>('Sales shares by size'!C11/100)*1000*('[1]auto EV A'!$D63*('[1]auto EV A'!$AY63+'Conventional prices'!C11)+'[1]auto EV B'!$D63*('[1]auto EV B'!$AY63+'Conventional prices'!C11)+'[1]auto SI PHEV A'!$BB63*'[1]auto SI PHEV A'!$D63*('[1]auto SI PHEV A'!$AY63+'Conventional prices'!C11)+'[1]auto SI PHEV B'!$BB63*'[1]auto SI PHEV B'!$D63*('[1]auto SI PHEV B'!$AY63+'Conventional prices'!C11)+'[1]auto D PHEV'!$BB63*'[1]auto D PHEV'!$D63*('[1]auto D PHEV'!$AY63+'Conventional prices'!C11))</f>
        <v>811717013.82233083</v>
      </c>
      <c r="H12" s="36">
        <f>('Sales shares by size'!C11/100)*1000*('[1]auto FCV'!$D63*('[1]auto FCV'!$AY63+'Conventional prices'!C11))</f>
        <v>79929297.099778041</v>
      </c>
      <c r="I12" s="36">
        <f>('Sales shares by size'!C11/100)*1000*('[1]auto ICE'!$D63*'Conventional prices'!C11+'[1]auto ETOH'!$D63*('[1]auto ETOH'!$AY63+'Conventional prices'!C11)+'[1]auto Dsl'!$D63*('[1]auto Dsl'!$AY63+'Conventional prices'!C11)+(1-'[1]auto SI PHEV A'!$BB63)*'[1]auto SI PHEV A'!$D63*('[1]auto SI PHEV A'!$AY63+'Conventional prices'!C11)+(1-'[1]auto SI PHEV B'!$BB63)*'[1]auto SI PHEV B'!$D63*('[1]auto SI PHEV B'!$AY63+'Conventional prices'!C11))</f>
        <v>83934427980.085297</v>
      </c>
      <c r="J12" s="36">
        <f>('Sales shares by size'!C11/100)*1000*('[1]auto SI HEV Gas'!$D63*('[1]auto SI HEV Gas'!$AY63)+'[1]auto SI HEV E85'!$D63*('[1]auto SI HEV E85'!$AY63+'Conventional prices'!B11)+'[1]auto D HEV'!$D63*('[1]auto D HEV'!$AY63+'Conventional prices'!B11))</f>
        <v>848425322.70374978</v>
      </c>
      <c r="K12" s="37">
        <f>('Sales shares by size'!C11/100)*1000*('[1]auto CNG'!$D63*('[1]auto CNG'!$AY63+'Conventional prices'!B11))</f>
        <v>185992867.67035785</v>
      </c>
      <c r="L12" s="35">
        <f>('Sales shares by size'!D11/100)*1000*('[1]auto EV A'!$D63*('[1]auto EV A'!$AY63+'Conventional prices'!D11)+'[1]auto EV B'!$D63*('[1]auto EV B'!$AY63+'Conventional prices'!D11)+'[1]auto SI PHEV A'!$BB63*'[1]auto SI PHEV A'!$D63*('[1]auto SI PHEV A'!$AY63+'Conventional prices'!D11)+'[1]auto SI PHEV B'!$BB63*'[1]auto SI PHEV B'!$D63*('[1]auto SI PHEV B'!$AY63+'Conventional prices'!D11)+'[1]auto D PHEV'!$BB63*'[1]auto D PHEV'!$D63*('[1]auto D PHEV'!$AY63+'Conventional prices'!D11))</f>
        <v>228403868.62294433</v>
      </c>
      <c r="M12" s="36">
        <f>('Sales shares by size'!D11/100)*1000*('[1]auto FCV'!$D63*('[1]auto FCV'!$AY63+'Conventional prices'!D11))</f>
        <v>21511468.852214329</v>
      </c>
      <c r="N12" s="36">
        <f>('Sales shares by size'!D11/100)*1000*('[1]auto ICE'!$D63*'Conventional prices'!D11+'[1]auto ETOH'!$D63*('[1]auto ETOH'!$AY63+'Conventional prices'!D11)+'[1]auto Dsl'!$D63*('[1]auto Dsl'!$AY63+'Conventional prices'!D11)+(1-'[1]auto SI PHEV A'!$BB63)*'[1]auto SI PHEV A'!$D63*('[1]auto SI PHEV A'!$AY63+'Conventional prices'!D11)+(1-'[1]auto SI PHEV B'!$BB63)*'[1]auto SI PHEV B'!$D63*('[1]auto SI PHEV B'!$AY63+'Conventional prices'!D11))</f>
        <v>25127582402.090225</v>
      </c>
      <c r="O12" s="36">
        <f>('Sales shares by size'!D11/100)*1000*('[1]auto SI HEV Gas'!$D63*('[1]auto SI HEV Gas'!$AY63)+'[1]auto SI HEV E85'!$D63*('[1]auto SI HEV E85'!$AY63+'Conventional prices'!B11)+'[1]auto D HEV'!$D63*('[1]auto D HEV'!$AY63+'Conventional prices'!B11))</f>
        <v>206490156.29492596</v>
      </c>
      <c r="P12" s="37">
        <f>('Sales shares by size'!D11/100)*1000*('[1]auto CNG'!$D63*('[1]auto CNG'!$AY63+'Conventional prices'!B11))</f>
        <v>45267032.097301088</v>
      </c>
      <c r="Q12" s="35">
        <f>1000*('[1]LT EV A'!$D63*('[1]LT EV A'!$AY63+'Conventional prices'!E11)+'[1]LT EV B'!$D63*('[1]LT EV B'!$AY63+'Conventional prices'!E11)+'[1]LT SI PHEV A'!$BB63*'[1]LT SI PHEV A'!$D63*('[1]LT SI PHEV A'!$AY63+'Conventional prices'!E11)+'[1]LT SI PHEV B'!$BB63*'[1]LT SI PHEV B'!$D63*('[1]LT SI PHEV B'!$AY63+'Conventional prices'!E11)+'[1]LT D PHEV'!$BB63*'[1]LT D PHEV'!$D63*('[1]LT D PHEV'!$AY63+'Conventional prices'!E11))</f>
        <v>174161786.23601663</v>
      </c>
      <c r="R12" s="36">
        <f>1000*('[1]LT FCV'!$D63*('[1]LT FCV'!$AY63+'Conventional prices'!E11))</f>
        <v>171759248.24054974</v>
      </c>
      <c r="S12" s="36">
        <f>1000*('[1]LT ICE'!$D63*'Conventional prices'!E11+'[1]LT ETOH'!$D63*('[1]LT ETOH'!$AY63+'Conventional prices'!E11)+'[1]LT Dsl'!$D63*('[1]LT Dsl'!$AY63+'Conventional prices'!E11)+(1-'[1]LT SI PHEV A'!$BB63)*'[1]LT SI PHEV A'!$D63*('[1]LT SI PHEV A'!$AY63+'Conventional prices'!E11)+(1-'[1]LT SI PHEV B'!$BB63)*'[1]LT SI PHEV B'!$D63*('[1]LT SI PHEV B'!$AY63+'Conventional prices'!E11))</f>
        <v>265990375394.6897</v>
      </c>
      <c r="T12" s="36">
        <f>1000*('[1]LT SI HEV GAS'!$D63*('[1]LT SI HEV GAS'!$AY63)+'[1]LT SI HEV E85'!$D63*('[1]LT SI HEV E85'!$AY63+'Conventional prices'!B11)+'[1]LT D HEV'!$D63*('[1]LT D HEV'!$AY63+'Conventional prices'!B11))</f>
        <v>447512209.23807812</v>
      </c>
      <c r="U12" s="37">
        <f>1000*('[1]LT CNG'!$D63*('[1]LT CNG'!$AY63+'Conventional prices'!B11))</f>
        <v>2411285454.0921965</v>
      </c>
    </row>
    <row r="13" spans="1:21" x14ac:dyDescent="0.3">
      <c r="A13" s="7">
        <v>2024</v>
      </c>
      <c r="B13" s="35">
        <f>('Sales shares by size'!B12/100)*1000*('[1]auto EV A'!$D64*('[1]auto EV A'!$AY64+'Conventional prices'!B12)+'[1]auto EV B'!$D64*('[1]auto EV B'!$AY64+'Conventional prices'!B12)+'[1]auto SI PHEV A'!$BB64*'[1]auto SI PHEV A'!$D64*('[1]auto SI PHEV A'!$AY64+'Conventional prices'!B12)+'[1]auto SI PHEV B'!$BB64*'[1]auto SI PHEV B'!$D64*('[1]auto SI PHEV B'!$AY64+'Conventional prices'!B12)+'[1]auto D PHEV'!$BB64*'[1]auto D PHEV'!$D64*('[1]auto D PHEV'!$AY64+'Conventional prices'!B12))</f>
        <v>995033243.47912455</v>
      </c>
      <c r="C13" s="36">
        <f>('Sales shares by size'!B12/100)*1000*('[1]auto FCV'!$D64*('[1]auto FCV'!$AY64+'Conventional prices'!B12))</f>
        <v>97553351.22193484</v>
      </c>
      <c r="D13" s="36">
        <f>('Sales shares by size'!B12/100)*1000*('[1]auto ICE'!$D64*'Conventional prices'!B12+'[1]auto ETOH'!$D64*('[1]auto ETOH'!$AY64+'Conventional prices'!B12)+'[1]auto Dsl'!$D64*('[1]auto Dsl'!$AY64+'Conventional prices'!B12)+(1-'[1]auto SI PHEV A'!$BB64)*'[1]auto SI PHEV A'!$D64*('[1]auto SI PHEV A'!$AY64+'Conventional prices'!B12)+(1-'[1]auto SI PHEV B'!$BB64)*'[1]auto SI PHEV B'!$D64*('[1]auto SI PHEV B'!$AY64+'Conventional prices'!B12))</f>
        <v>89166126145.262772</v>
      </c>
      <c r="E13" s="36">
        <f>('Sales shares by size'!B12/100)*1000*('[1]auto SI HEV Gas'!$D64*('[1]auto SI HEV Gas'!$AY64+'Conventional prices'!B12)+'[1]auto SI HEV E85'!$D64*('[1]auto SI HEV E85'!$AY64+'Conventional prices'!B12)+'[1]auto D HEV'!$D64*('[1]auto D HEV'!$AY64+'Conventional prices'!B12))</f>
        <v>6380819396.4288378</v>
      </c>
      <c r="F13" s="37">
        <f>('Sales shares by size'!B12/100)*1000*('[1]auto CNG'!$D64*('[1]auto CNG'!$AY64+'Conventional prices'!B12))</f>
        <v>236958648.1365265</v>
      </c>
      <c r="G13" s="35">
        <f>('Sales shares by size'!C12/100)*1000*('[1]auto EV A'!$D64*('[1]auto EV A'!$AY64+'Conventional prices'!C12)+'[1]auto EV B'!$D64*('[1]auto EV B'!$AY64+'Conventional prices'!C12)+'[1]auto SI PHEV A'!$BB64*'[1]auto SI PHEV A'!$D64*('[1]auto SI PHEV A'!$AY64+'Conventional prices'!C12)+'[1]auto SI PHEV B'!$BB64*'[1]auto SI PHEV B'!$D64*('[1]auto SI PHEV B'!$AY64+'Conventional prices'!C12)+'[1]auto D PHEV'!$BB64*'[1]auto D PHEV'!$D64*('[1]auto D PHEV'!$AY64+'Conventional prices'!C12))</f>
        <v>900225193.23396432</v>
      </c>
      <c r="H13" s="36">
        <f>('Sales shares by size'!C12/100)*1000*('[1]auto FCV'!$D64*('[1]auto FCV'!$AY64+'Conventional prices'!C12))</f>
        <v>85038035.349893987</v>
      </c>
      <c r="I13" s="36">
        <f>('Sales shares by size'!C12/100)*1000*('[1]auto ICE'!$D64*'Conventional prices'!C12+'[1]auto ETOH'!$D64*('[1]auto ETOH'!$AY64+'Conventional prices'!C12)+'[1]auto Dsl'!$D64*('[1]auto Dsl'!$AY64+'Conventional prices'!C12)+(1-'[1]auto SI PHEV A'!$BB64)*'[1]auto SI PHEV A'!$D64*('[1]auto SI PHEV A'!$AY64+'Conventional prices'!C12)+(1-'[1]auto SI PHEV B'!$BB64)*'[1]auto SI PHEV B'!$D64*('[1]auto SI PHEV B'!$AY64+'Conventional prices'!C12))</f>
        <v>85323598644.308914</v>
      </c>
      <c r="J13" s="36">
        <f>('Sales shares by size'!C12/100)*1000*('[1]auto SI HEV Gas'!$D64*('[1]auto SI HEV Gas'!$AY64)+'[1]auto SI HEV E85'!$D64*('[1]auto SI HEV E85'!$AY64+'Conventional prices'!B12)+'[1]auto D HEV'!$D64*('[1]auto D HEV'!$AY64+'Conventional prices'!B12))</f>
        <v>916931848.36459482</v>
      </c>
      <c r="K13" s="37">
        <f>('Sales shares by size'!C12/100)*1000*('[1]auto CNG'!$D64*('[1]auto CNG'!$AY64+'Conventional prices'!B12))</f>
        <v>191402324.6017397</v>
      </c>
      <c r="L13" s="35">
        <f>('Sales shares by size'!D12/100)*1000*('[1]auto EV A'!$D64*('[1]auto EV A'!$AY64+'Conventional prices'!D12)+'[1]auto EV B'!$D64*('[1]auto EV B'!$AY64+'Conventional prices'!D12)+'[1]auto SI PHEV A'!$BB64*'[1]auto SI PHEV A'!$D64*('[1]auto SI PHEV A'!$AY64+'Conventional prices'!D12)+'[1]auto SI PHEV B'!$BB64*'[1]auto SI PHEV B'!$D64*('[1]auto SI PHEV B'!$AY64+'Conventional prices'!D12)+'[1]auto D PHEV'!$BB64*'[1]auto D PHEV'!$D64*('[1]auto D PHEV'!$AY64+'Conventional prices'!D12))</f>
        <v>256934160.44188908</v>
      </c>
      <c r="M13" s="36">
        <f>('Sales shares by size'!D12/100)*1000*('[1]auto FCV'!$D64*('[1]auto FCV'!$AY64+'Conventional prices'!D12))</f>
        <v>23239135.462050013</v>
      </c>
      <c r="N13" s="36">
        <f>('Sales shares by size'!D12/100)*1000*('[1]auto ICE'!$D64*'Conventional prices'!D12+'[1]auto ETOH'!$D64*('[1]auto ETOH'!$AY64+'Conventional prices'!D12)+'[1]auto Dsl'!$D64*('[1]auto Dsl'!$AY64+'Conventional prices'!D12)+(1-'[1]auto SI PHEV A'!$BB64)*'[1]auto SI PHEV A'!$D64*('[1]auto SI PHEV A'!$AY64+'Conventional prices'!D12)+(1-'[1]auto SI PHEV B'!$BB64)*'[1]auto SI PHEV B'!$D64*('[1]auto SI PHEV B'!$AY64+'Conventional prices'!D12))</f>
        <v>25843030261.285282</v>
      </c>
      <c r="O13" s="36">
        <f>('Sales shares by size'!D12/100)*1000*('[1]auto SI HEV Gas'!$D64*('[1]auto SI HEV Gas'!$AY64)+'[1]auto SI HEV E85'!$D64*('[1]auto SI HEV E85'!$AY64+'Conventional prices'!B12)+'[1]auto D HEV'!$D64*('[1]auto D HEV'!$AY64+'Conventional prices'!B12))</f>
        <v>226436908.00728333</v>
      </c>
      <c r="P13" s="37">
        <f>('Sales shares by size'!D12/100)*1000*('[1]auto CNG'!$D64*('[1]auto CNG'!$AY64+'Conventional prices'!B12))</f>
        <v>47266926.811981604</v>
      </c>
      <c r="Q13" s="35">
        <f>1000*('[1]LT EV A'!$D64*('[1]LT EV A'!$AY64+'Conventional prices'!E12)+'[1]LT EV B'!$D64*('[1]LT EV B'!$AY64+'Conventional prices'!E12)+'[1]LT SI PHEV A'!$BB64*'[1]LT SI PHEV A'!$D64*('[1]LT SI PHEV A'!$AY64+'Conventional prices'!E12)+'[1]LT SI PHEV B'!$BB64*'[1]LT SI PHEV B'!$D64*('[1]LT SI PHEV B'!$AY64+'Conventional prices'!E12)+'[1]LT D PHEV'!$BB64*'[1]LT D PHEV'!$D64*('[1]LT D PHEV'!$AY64+'Conventional prices'!E12))</f>
        <v>186507167.3237634</v>
      </c>
      <c r="R13" s="36">
        <f>1000*('[1]LT FCV'!$D64*('[1]LT FCV'!$AY64+'Conventional prices'!E12))</f>
        <v>216789599.88429168</v>
      </c>
      <c r="S13" s="36">
        <f>1000*('[1]LT ICE'!$D64*'Conventional prices'!E12+'[1]LT ETOH'!$D64*('[1]LT ETOH'!$AY64+'Conventional prices'!E12)+'[1]LT Dsl'!$D64*('[1]LT Dsl'!$AY64+'Conventional prices'!E12)+(1-'[1]LT SI PHEV A'!$BB64)*'[1]LT SI PHEV A'!$D64*('[1]LT SI PHEV A'!$AY64+'Conventional prices'!E12)+(1-'[1]LT SI PHEV B'!$BB64)*'[1]LT SI PHEV B'!$D64*('[1]LT SI PHEV B'!$AY64+'Conventional prices'!E12))</f>
        <v>269512182798.16061</v>
      </c>
      <c r="T13" s="36">
        <f>1000*('[1]LT SI HEV GAS'!$D64*('[1]LT SI HEV GAS'!$AY64)+'[1]LT SI HEV E85'!$D64*('[1]LT SI HEV E85'!$AY64+'Conventional prices'!B12)+'[1]LT D HEV'!$D64*('[1]LT D HEV'!$AY64+'Conventional prices'!B12))</f>
        <v>463070535.45722282</v>
      </c>
      <c r="U13" s="37">
        <f>1000*('[1]LT CNG'!$D64*('[1]LT CNG'!$AY64+'Conventional prices'!B12))</f>
        <v>2440410353.4546504</v>
      </c>
    </row>
    <row r="14" spans="1:21" x14ac:dyDescent="0.3">
      <c r="A14" s="7">
        <v>2025</v>
      </c>
      <c r="B14" s="35">
        <f>('Sales shares by size'!B13/100)*1000*('[1]auto EV A'!$D65*('[1]auto EV A'!$AY65+'Conventional prices'!B13)+'[1]auto EV B'!$D65*('[1]auto EV B'!$AY65+'Conventional prices'!B13)+'[1]auto SI PHEV A'!$BB65*'[1]auto SI PHEV A'!$D65*('[1]auto SI PHEV A'!$AY65+'Conventional prices'!B13)+'[1]auto SI PHEV B'!$BB65*'[1]auto SI PHEV B'!$D65*('[1]auto SI PHEV B'!$AY65+'Conventional prices'!B13)+'[1]auto D PHEV'!$BB65*'[1]auto D PHEV'!$D65*('[1]auto D PHEV'!$AY65+'Conventional prices'!B13))</f>
        <v>1191064792.8135722</v>
      </c>
      <c r="C14" s="36">
        <f>('Sales shares by size'!B13/100)*1000*('[1]auto FCV'!$D65*('[1]auto FCV'!$AY65+'Conventional prices'!B13))</f>
        <v>91010397.080189869</v>
      </c>
      <c r="D14" s="36">
        <f>('Sales shares by size'!B13/100)*1000*('[1]auto ICE'!$D65*'Conventional prices'!B13+'[1]auto ETOH'!$D65*('[1]auto ETOH'!$AY65+'Conventional prices'!B13)+'[1]auto Dsl'!$D65*('[1]auto Dsl'!$AY65+'Conventional prices'!B13)+(1-'[1]auto SI PHEV A'!$BB65)*'[1]auto SI PHEV A'!$D65*('[1]auto SI PHEV A'!$AY65+'Conventional prices'!B13)+(1-'[1]auto SI PHEV B'!$BB65)*'[1]auto SI PHEV B'!$D65*('[1]auto SI PHEV B'!$AY65+'Conventional prices'!B13))</f>
        <v>92566103396.444855</v>
      </c>
      <c r="E14" s="36">
        <f>('Sales shares by size'!B13/100)*1000*('[1]auto SI HEV Gas'!$D65*('[1]auto SI HEV Gas'!$AY65+'Conventional prices'!B13)+'[1]auto SI HEV E85'!$D65*('[1]auto SI HEV E85'!$AY65+'Conventional prices'!B13)+'[1]auto D HEV'!$D65*('[1]auto D HEV'!$AY65+'Conventional prices'!B13))</f>
        <v>7099108643.2554569</v>
      </c>
      <c r="F14" s="37">
        <f>('Sales shares by size'!B13/100)*1000*('[1]auto CNG'!$D65*('[1]auto CNG'!$AY65+'Conventional prices'!B13))</f>
        <v>247417573.9937385</v>
      </c>
      <c r="G14" s="35">
        <f>('Sales shares by size'!C13/100)*1000*('[1]auto EV A'!$D65*('[1]auto EV A'!$AY65+'Conventional prices'!C13)+'[1]auto EV B'!$D65*('[1]auto EV B'!$AY65+'Conventional prices'!C13)+'[1]auto SI PHEV A'!$BB65*'[1]auto SI PHEV A'!$D65*('[1]auto SI PHEV A'!$AY65+'Conventional prices'!C13)+'[1]auto SI PHEV B'!$BB65*'[1]auto SI PHEV B'!$D65*('[1]auto SI PHEV B'!$AY65+'Conventional prices'!C13)+'[1]auto D PHEV'!$BB65*'[1]auto D PHEV'!$D65*('[1]auto D PHEV'!$AY65+'Conventional prices'!C13))</f>
        <v>1075302450.4289951</v>
      </c>
      <c r="H14" s="36">
        <f>('Sales shares by size'!C13/100)*1000*('[1]auto FCV'!$D65*('[1]auto FCV'!$AY65+'Conventional prices'!C13))</f>
        <v>79243179.531449497</v>
      </c>
      <c r="I14" s="36">
        <f>('Sales shares by size'!C13/100)*1000*('[1]auto ICE'!$D65*'Conventional prices'!C13+'[1]auto ETOH'!$D65*('[1]auto ETOH'!$AY65+'Conventional prices'!C13)+'[1]auto Dsl'!$D65*('[1]auto Dsl'!$AY65+'Conventional prices'!C13)+(1-'[1]auto SI PHEV A'!$BB65)*'[1]auto SI PHEV A'!$D65*('[1]auto SI PHEV A'!$AY65+'Conventional prices'!C13)+(1-'[1]auto SI PHEV B'!$BB65)*'[1]auto SI PHEV B'!$D65*('[1]auto SI PHEV B'!$AY65+'Conventional prices'!C13))</f>
        <v>88086058705.053177</v>
      </c>
      <c r="J14" s="36">
        <f>('Sales shares by size'!C13/100)*1000*('[1]auto SI HEV Gas'!$D65*('[1]auto SI HEV Gas'!$AY65)+'[1]auto SI HEV E85'!$D65*('[1]auto SI HEV E85'!$AY65+'Conventional prices'!B13)+'[1]auto D HEV'!$D65*('[1]auto D HEV'!$AY65+'Conventional prices'!B13))</f>
        <v>1035262583.6924704</v>
      </c>
      <c r="K14" s="37">
        <f>('Sales shares by size'!C13/100)*1000*('[1]auto CNG'!$D65*('[1]auto CNG'!$AY65+'Conventional prices'!B13))</f>
        <v>199517900.46483392</v>
      </c>
      <c r="L14" s="35">
        <f>('Sales shares by size'!D13/100)*1000*('[1]auto EV A'!$D65*('[1]auto EV A'!$AY65+'Conventional prices'!D13)+'[1]auto EV B'!$D65*('[1]auto EV B'!$AY65+'Conventional prices'!D13)+'[1]auto SI PHEV A'!$BB65*'[1]auto SI PHEV A'!$D65*('[1]auto SI PHEV A'!$AY65+'Conventional prices'!D13)+'[1]auto SI PHEV B'!$BB65*'[1]auto SI PHEV B'!$D65*('[1]auto SI PHEV B'!$AY65+'Conventional prices'!D13)+'[1]auto D PHEV'!$BB65*'[1]auto D PHEV'!$D65*('[1]auto D PHEV'!$AY65+'Conventional prices'!D13))</f>
        <v>305324169.72841442</v>
      </c>
      <c r="M14" s="36">
        <f>('Sales shares by size'!D13/100)*1000*('[1]auto FCV'!$D65*('[1]auto FCV'!$AY65+'Conventional prices'!D13))</f>
        <v>21553277.981946565</v>
      </c>
      <c r="N14" s="36">
        <f>('Sales shares by size'!D13/100)*1000*('[1]auto ICE'!$D65*'Conventional prices'!D13+'[1]auto ETOH'!$D65*('[1]auto ETOH'!$AY65+'Conventional prices'!D13)+'[1]auto Dsl'!$D65*('[1]auto Dsl'!$AY65+'Conventional prices'!D13)+(1-'[1]auto SI PHEV A'!$BB65)*'[1]auto SI PHEV A'!$D65*('[1]auto SI PHEV A'!$AY65+'Conventional prices'!D13)+(1-'[1]auto SI PHEV B'!$BB65)*'[1]auto SI PHEV B'!$D65*('[1]auto SI PHEV B'!$AY65+'Conventional prices'!D13))</f>
        <v>26475717543.020161</v>
      </c>
      <c r="O14" s="36">
        <f>('Sales shares by size'!D13/100)*1000*('[1]auto SI HEV Gas'!$D65*('[1]auto SI HEV Gas'!$AY65)+'[1]auto SI HEV E85'!$D65*('[1]auto SI HEV E85'!$AY65+'Conventional prices'!B13)+'[1]auto D HEV'!$D65*('[1]auto D HEV'!$AY65+'Conventional prices'!B13))</f>
        <v>253829150.24006447</v>
      </c>
      <c r="P14" s="37">
        <f>('Sales shares by size'!D13/100)*1000*('[1]auto CNG'!$D65*('[1]auto CNG'!$AY65+'Conventional prices'!B13))</f>
        <v>48918467.57567589</v>
      </c>
      <c r="Q14" s="35">
        <f>1000*('[1]LT EV A'!$D65*('[1]LT EV A'!$AY65+'Conventional prices'!E13)+'[1]LT EV B'!$D65*('[1]LT EV B'!$AY65+'Conventional prices'!E13)+'[1]LT SI PHEV A'!$BB65*'[1]LT SI PHEV A'!$D65*('[1]LT SI PHEV A'!$AY65+'Conventional prices'!E13)+'[1]LT SI PHEV B'!$BB65*'[1]LT SI PHEV B'!$D65*('[1]LT SI PHEV B'!$AY65+'Conventional prices'!E13)+'[1]LT D PHEV'!$BB65*'[1]LT D PHEV'!$D65*('[1]LT D PHEV'!$AY65+'Conventional prices'!E13))</f>
        <v>205466527.21865416</v>
      </c>
      <c r="R14" s="36">
        <f>1000*('[1]LT FCV'!$D65*('[1]LT FCV'!$AY65+'Conventional prices'!E13))</f>
        <v>225533956.33312696</v>
      </c>
      <c r="S14" s="36">
        <f>1000*('[1]LT ICE'!$D65*'Conventional prices'!E13+'[1]LT ETOH'!$D65*('[1]LT ETOH'!$AY65+'Conventional prices'!E13)+'[1]LT Dsl'!$D65*('[1]LT Dsl'!$AY65+'Conventional prices'!E13)+(1-'[1]LT SI PHEV A'!$BB65)*'[1]LT SI PHEV A'!$D65*('[1]LT SI PHEV A'!$AY65+'Conventional prices'!E13)+(1-'[1]LT SI PHEV B'!$BB65)*'[1]LT SI PHEV B'!$D65*('[1]LT SI PHEV B'!$AY65+'Conventional prices'!E13))</f>
        <v>273103469079.83505</v>
      </c>
      <c r="T14" s="36">
        <f>1000*('[1]LT SI HEV GAS'!$D65*('[1]LT SI HEV GAS'!$AY65)+'[1]LT SI HEV E85'!$D65*('[1]LT SI HEV E85'!$AY65+'Conventional prices'!B13)+'[1]LT D HEV'!$D65*('[1]LT D HEV'!$AY65+'Conventional prices'!B13))</f>
        <v>492130720.96141636</v>
      </c>
      <c r="U14" s="37">
        <f>1000*('[1]LT CNG'!$D65*('[1]LT CNG'!$AY65+'Conventional prices'!B13))</f>
        <v>2484568243.2622628</v>
      </c>
    </row>
    <row r="15" spans="1:21" x14ac:dyDescent="0.3">
      <c r="A15" s="7">
        <v>2026</v>
      </c>
      <c r="B15" s="35">
        <f>('Sales shares by size'!B14/100)*1000*('[1]auto EV A'!$D66*('[1]auto EV A'!$AY66+'Conventional prices'!B14)+'[1]auto EV B'!$D66*('[1]auto EV B'!$AY66+'Conventional prices'!B14)+'[1]auto SI PHEV A'!$BB66*'[1]auto SI PHEV A'!$D66*('[1]auto SI PHEV A'!$AY66+'Conventional prices'!B14)+'[1]auto SI PHEV B'!$BB66*'[1]auto SI PHEV B'!$D66*('[1]auto SI PHEV B'!$AY66+'Conventional prices'!B14)+'[1]auto D PHEV'!$BB66*'[1]auto D PHEV'!$D66*('[1]auto D PHEV'!$AY66+'Conventional prices'!B14))</f>
        <v>1366632539.9396436</v>
      </c>
      <c r="C15" s="36">
        <f>('Sales shares by size'!B14/100)*1000*('[1]auto FCV'!$D66*('[1]auto FCV'!$AY66+'Conventional prices'!B14))</f>
        <v>89972978.601742521</v>
      </c>
      <c r="D15" s="36">
        <f>('Sales shares by size'!B14/100)*1000*('[1]auto ICE'!$D66*'Conventional prices'!B14+'[1]auto ETOH'!$D66*('[1]auto ETOH'!$AY66+'Conventional prices'!B14)+'[1]auto Dsl'!$D66*('[1]auto Dsl'!$AY66+'Conventional prices'!B14)+(1-'[1]auto SI PHEV A'!$BB66)*'[1]auto SI PHEV A'!$D66*('[1]auto SI PHEV A'!$AY66+'Conventional prices'!B14)+(1-'[1]auto SI PHEV B'!$BB66)*'[1]auto SI PHEV B'!$D66*('[1]auto SI PHEV B'!$AY66+'Conventional prices'!B14))</f>
        <v>93779219161.821869</v>
      </c>
      <c r="E15" s="36">
        <f>('Sales shares by size'!B14/100)*1000*('[1]auto SI HEV Gas'!$D66*('[1]auto SI HEV Gas'!$AY66+'Conventional prices'!B14)+'[1]auto SI HEV E85'!$D66*('[1]auto SI HEV E85'!$AY66+'Conventional prices'!B14)+'[1]auto D HEV'!$D66*('[1]auto D HEV'!$AY66+'Conventional prices'!B14))</f>
        <v>7559920377.5483255</v>
      </c>
      <c r="F15" s="37">
        <f>('Sales shares by size'!B14/100)*1000*('[1]auto CNG'!$D66*('[1]auto CNG'!$AY66+'Conventional prices'!B14))</f>
        <v>253773713.10498592</v>
      </c>
      <c r="G15" s="35">
        <f>('Sales shares by size'!C14/100)*1000*('[1]auto EV A'!$D66*('[1]auto EV A'!$AY66+'Conventional prices'!C14)+'[1]auto EV B'!$D66*('[1]auto EV B'!$AY66+'Conventional prices'!C14)+'[1]auto SI PHEV A'!$BB66*'[1]auto SI PHEV A'!$D66*('[1]auto SI PHEV A'!$AY66+'Conventional prices'!C14)+'[1]auto SI PHEV B'!$BB66*'[1]auto SI PHEV B'!$D66*('[1]auto SI PHEV B'!$AY66+'Conventional prices'!C14)+'[1]auto D PHEV'!$BB66*'[1]auto D PHEV'!$D66*('[1]auto D PHEV'!$AY66+'Conventional prices'!C14))</f>
        <v>1220543138.1772032</v>
      </c>
      <c r="H15" s="36">
        <f>('Sales shares by size'!C14/100)*1000*('[1]auto FCV'!$D66*('[1]auto FCV'!$AY66+'Conventional prices'!C14))</f>
        <v>77552436.886460274</v>
      </c>
      <c r="I15" s="36">
        <f>('Sales shares by size'!C14/100)*1000*('[1]auto ICE'!$D66*'Conventional prices'!C14+'[1]auto ETOH'!$D66*('[1]auto ETOH'!$AY66+'Conventional prices'!C14)+'[1]auto Dsl'!$D66*('[1]auto Dsl'!$AY66+'Conventional prices'!C14)+(1-'[1]auto SI PHEV A'!$BB66)*'[1]auto SI PHEV A'!$D66*('[1]auto SI PHEV A'!$AY66+'Conventional prices'!C14)+(1-'[1]auto SI PHEV B'!$BB66)*'[1]auto SI PHEV B'!$D66*('[1]auto SI PHEV B'!$AY66+'Conventional prices'!C14))</f>
        <v>88187501516.457428</v>
      </c>
      <c r="J15" s="36">
        <f>('Sales shares by size'!C14/100)*1000*('[1]auto SI HEV Gas'!$D66*('[1]auto SI HEV Gas'!$AY66)+'[1]auto SI HEV E85'!$D66*('[1]auto SI HEV E85'!$AY66+'Conventional prices'!B14)+'[1]auto D HEV'!$D66*('[1]auto D HEV'!$AY66+'Conventional prices'!B14))</f>
        <v>1112860696.350333</v>
      </c>
      <c r="K15" s="37">
        <f>('Sales shares by size'!C14/100)*1000*('[1]auto CNG'!$D66*('[1]auto CNG'!$AY66+'Conventional prices'!B14))</f>
        <v>202257380.94038239</v>
      </c>
      <c r="L15" s="35">
        <f>('Sales shares by size'!D14/100)*1000*('[1]auto EV A'!$D66*('[1]auto EV A'!$AY66+'Conventional prices'!D14)+'[1]auto EV B'!$D66*('[1]auto EV B'!$AY66+'Conventional prices'!D14)+'[1]auto SI PHEV A'!$BB66*'[1]auto SI PHEV A'!$D66*('[1]auto SI PHEV A'!$AY66+'Conventional prices'!D14)+'[1]auto SI PHEV B'!$BB66*'[1]auto SI PHEV B'!$D66*('[1]auto SI PHEV B'!$AY66+'Conventional prices'!D14)+'[1]auto D PHEV'!$BB66*'[1]auto D PHEV'!$D66*('[1]auto D PHEV'!$AY66+'Conventional prices'!D14))</f>
        <v>349395125.40560073</v>
      </c>
      <c r="M15" s="36">
        <f>('Sales shares by size'!D14/100)*1000*('[1]auto FCV'!$D66*('[1]auto FCV'!$AY66+'Conventional prices'!D14))</f>
        <v>21284099.133314881</v>
      </c>
      <c r="N15" s="36">
        <f>('Sales shares by size'!D14/100)*1000*('[1]auto ICE'!$D66*'Conventional prices'!D14+'[1]auto ETOH'!$D66*('[1]auto ETOH'!$AY66+'Conventional prices'!D14)+'[1]auto Dsl'!$D66*('[1]auto Dsl'!$AY66+'Conventional prices'!D14)+(1-'[1]auto SI PHEV A'!$BB66)*'[1]auto SI PHEV A'!$D66*('[1]auto SI PHEV A'!$AY66+'Conventional prices'!D14)+(1-'[1]auto SI PHEV B'!$BB66)*'[1]auto SI PHEV B'!$D66*('[1]auto SI PHEV B'!$AY66+'Conventional prices'!D14))</f>
        <v>26693928270.082054</v>
      </c>
      <c r="O15" s="36">
        <f>('Sales shares by size'!D14/100)*1000*('[1]auto SI HEV Gas'!$D66*('[1]auto SI HEV Gas'!$AY66)+'[1]auto SI HEV E85'!$D66*('[1]auto SI HEV E85'!$AY66+'Conventional prices'!B14)+'[1]auto D HEV'!$D66*('[1]auto D HEV'!$AY66+'Conventional prices'!B14))</f>
        <v>274701538.26801401</v>
      </c>
      <c r="P15" s="37">
        <f>('Sales shares by size'!D14/100)*1000*('[1]auto CNG'!$D66*('[1]auto CNG'!$AY66+'Conventional prices'!B14))</f>
        <v>49925757.87121886</v>
      </c>
      <c r="Q15" s="35">
        <f>1000*('[1]LT EV A'!$D66*('[1]LT EV A'!$AY66+'Conventional prices'!E14)+'[1]LT EV B'!$D66*('[1]LT EV B'!$AY66+'Conventional prices'!E14)+'[1]LT SI PHEV A'!$BB66*'[1]LT SI PHEV A'!$D66*('[1]LT SI PHEV A'!$AY66+'Conventional prices'!E14)+'[1]LT SI PHEV B'!$BB66*'[1]LT SI PHEV B'!$D66*('[1]LT SI PHEV B'!$AY66+'Conventional prices'!E14)+'[1]LT D PHEV'!$BB66*'[1]LT D PHEV'!$D66*('[1]LT D PHEV'!$AY66+'Conventional prices'!E14))</f>
        <v>217919751.32049924</v>
      </c>
      <c r="R15" s="36">
        <f>1000*('[1]LT FCV'!$D66*('[1]LT FCV'!$AY66+'Conventional prices'!E14))</f>
        <v>226854148.10601312</v>
      </c>
      <c r="S15" s="36">
        <f>1000*('[1]LT ICE'!$D66*'Conventional prices'!E14+'[1]LT ETOH'!$D66*('[1]LT ETOH'!$AY66+'Conventional prices'!E14)+'[1]LT Dsl'!$D66*('[1]LT Dsl'!$AY66+'Conventional prices'!E14)+(1-'[1]LT SI PHEV A'!$BB66)*'[1]LT SI PHEV A'!$D66*('[1]LT SI PHEV A'!$AY66+'Conventional prices'!E14)+(1-'[1]LT SI PHEV B'!$BB66)*'[1]LT SI PHEV B'!$D66*('[1]LT SI PHEV B'!$AY66+'Conventional prices'!E14))</f>
        <v>274720480892.3927</v>
      </c>
      <c r="T15" s="36">
        <f>1000*('[1]LT SI HEV GAS'!$D66*('[1]LT SI HEV GAS'!$AY66)+'[1]LT SI HEV E85'!$D66*('[1]LT SI HEV E85'!$AY66+'Conventional prices'!B14)+'[1]LT D HEV'!$D66*('[1]LT D HEV'!$AY66+'Conventional prices'!B14))</f>
        <v>518155344.40370786</v>
      </c>
      <c r="U15" s="37">
        <f>1000*('[1]LT CNG'!$D66*('[1]LT CNG'!$AY66+'Conventional prices'!B14))</f>
        <v>2517362783.2629433</v>
      </c>
    </row>
    <row r="16" spans="1:21" x14ac:dyDescent="0.3">
      <c r="A16" s="7">
        <v>2027</v>
      </c>
      <c r="B16" s="35">
        <f>('Sales shares by size'!B15/100)*1000*('[1]auto EV A'!$D67*('[1]auto EV A'!$AY67+'Conventional prices'!B15)+'[1]auto EV B'!$D67*('[1]auto EV B'!$AY67+'Conventional prices'!B15)+'[1]auto SI PHEV A'!$BB67*'[1]auto SI PHEV A'!$D67*('[1]auto SI PHEV A'!$AY67+'Conventional prices'!B15)+'[1]auto SI PHEV B'!$BB67*'[1]auto SI PHEV B'!$D67*('[1]auto SI PHEV B'!$AY67+'Conventional prices'!B15)+'[1]auto D PHEV'!$BB67*'[1]auto D PHEV'!$D67*('[1]auto D PHEV'!$AY67+'Conventional prices'!B15))</f>
        <v>1594030085.7435215</v>
      </c>
      <c r="C16" s="36">
        <f>('Sales shares by size'!B15/100)*1000*('[1]auto FCV'!$D67*('[1]auto FCV'!$AY67+'Conventional prices'!B15))</f>
        <v>92568259.968954116</v>
      </c>
      <c r="D16" s="36">
        <f>('Sales shares by size'!B15/100)*1000*('[1]auto ICE'!$D67*'Conventional prices'!B15+'[1]auto ETOH'!$D67*('[1]auto ETOH'!$AY67+'Conventional prices'!B15)+'[1]auto Dsl'!$D67*('[1]auto Dsl'!$AY67+'Conventional prices'!B15)+(1-'[1]auto SI PHEV A'!$BB67)*'[1]auto SI PHEV A'!$D67*('[1]auto SI PHEV A'!$AY67+'Conventional prices'!B15)+(1-'[1]auto SI PHEV B'!$BB67)*'[1]auto SI PHEV B'!$D67*('[1]auto SI PHEV B'!$AY67+'Conventional prices'!B15))</f>
        <v>95205819046.115433</v>
      </c>
      <c r="E16" s="36">
        <f>('Sales shares by size'!B15/100)*1000*('[1]auto SI HEV Gas'!$D67*('[1]auto SI HEV Gas'!$AY67+'Conventional prices'!B15)+'[1]auto SI HEV E85'!$D67*('[1]auto SI HEV E85'!$AY67+'Conventional prices'!B15)+'[1]auto D HEV'!$D67*('[1]auto D HEV'!$AY67+'Conventional prices'!B15))</f>
        <v>8042589760.6832495</v>
      </c>
      <c r="F16" s="37">
        <f>('Sales shares by size'!B15/100)*1000*('[1]auto CNG'!$D67*('[1]auto CNG'!$AY67+'Conventional prices'!B15))</f>
        <v>260753902.60133305</v>
      </c>
      <c r="G16" s="35">
        <f>('Sales shares by size'!C15/100)*1000*('[1]auto EV A'!$D67*('[1]auto EV A'!$AY67+'Conventional prices'!C15)+'[1]auto EV B'!$D67*('[1]auto EV B'!$AY67+'Conventional prices'!C15)+'[1]auto SI PHEV A'!$BB67*'[1]auto SI PHEV A'!$D67*('[1]auto SI PHEV A'!$AY67+'Conventional prices'!C15)+'[1]auto SI PHEV B'!$BB67*'[1]auto SI PHEV B'!$D67*('[1]auto SI PHEV B'!$AY67+'Conventional prices'!C15)+'[1]auto D PHEV'!$BB67*'[1]auto D PHEV'!$D67*('[1]auto D PHEV'!$AY67+'Conventional prices'!C15))</f>
        <v>1431640527.1108191</v>
      </c>
      <c r="H16" s="36">
        <f>('Sales shares by size'!C15/100)*1000*('[1]auto FCV'!$D67*('[1]auto FCV'!$AY67+'Conventional prices'!C15))</f>
        <v>80301542.718808159</v>
      </c>
      <c r="I16" s="36">
        <f>('Sales shares by size'!C15/100)*1000*('[1]auto ICE'!$D67*'Conventional prices'!C15+'[1]auto ETOH'!$D67*('[1]auto ETOH'!$AY67+'Conventional prices'!C15)+'[1]auto Dsl'!$D67*('[1]auto Dsl'!$AY67+'Conventional prices'!C15)+(1-'[1]auto SI PHEV A'!$BB67)*'[1]auto SI PHEV A'!$D67*('[1]auto SI PHEV A'!$AY67+'Conventional prices'!C15)+(1-'[1]auto SI PHEV B'!$BB67)*'[1]auto SI PHEV B'!$D67*('[1]auto SI PHEV B'!$AY67+'Conventional prices'!C15))</f>
        <v>89942703129.064133</v>
      </c>
      <c r="J16" s="36">
        <f>('Sales shares by size'!C15/100)*1000*('[1]auto SI HEV Gas'!$D67*('[1]auto SI HEV Gas'!$AY67)+'[1]auto SI HEV E85'!$D67*('[1]auto SI HEV E85'!$AY67+'Conventional prices'!B15)+'[1]auto D HEV'!$D67*('[1]auto D HEV'!$AY67+'Conventional prices'!B15))</f>
        <v>1206950157.8516839</v>
      </c>
      <c r="K16" s="37">
        <f>('Sales shares by size'!C15/100)*1000*('[1]auto CNG'!$D67*('[1]auto CNG'!$AY67+'Conventional prices'!B15))</f>
        <v>208798383.43792754</v>
      </c>
      <c r="L16" s="35">
        <f>('Sales shares by size'!D15/100)*1000*('[1]auto EV A'!$D67*('[1]auto EV A'!$AY67+'Conventional prices'!D15)+'[1]auto EV B'!$D67*('[1]auto EV B'!$AY67+'Conventional prices'!D15)+'[1]auto SI PHEV A'!$BB67*'[1]auto SI PHEV A'!$D67*('[1]auto SI PHEV A'!$AY67+'Conventional prices'!D15)+'[1]auto SI PHEV B'!$BB67*'[1]auto SI PHEV B'!$D67*('[1]auto SI PHEV B'!$AY67+'Conventional prices'!D15)+'[1]auto D PHEV'!$BB67*'[1]auto D PHEV'!$D67*('[1]auto D PHEV'!$AY67+'Conventional prices'!D15))</f>
        <v>412229802.51536262</v>
      </c>
      <c r="M16" s="36">
        <f>('Sales shares by size'!D15/100)*1000*('[1]auto FCV'!$D67*('[1]auto FCV'!$AY67+'Conventional prices'!D15))</f>
        <v>22191953.357328232</v>
      </c>
      <c r="N16" s="36">
        <f>('Sales shares by size'!D15/100)*1000*('[1]auto ICE'!$D67*'Conventional prices'!D15+'[1]auto ETOH'!$D67*('[1]auto ETOH'!$AY67+'Conventional prices'!D15)+'[1]auto Dsl'!$D67*('[1]auto Dsl'!$AY67+'Conventional prices'!D15)+(1-'[1]auto SI PHEV A'!$BB67)*'[1]auto SI PHEV A'!$D67*('[1]auto SI PHEV A'!$AY67+'Conventional prices'!D15)+(1-'[1]auto SI PHEV B'!$BB67)*'[1]auto SI PHEV B'!$D67*('[1]auto SI PHEV B'!$AY67+'Conventional prices'!D15))</f>
        <v>27353098618.986561</v>
      </c>
      <c r="O16" s="36">
        <f>('Sales shares by size'!D15/100)*1000*('[1]auto SI HEV Gas'!$D67*('[1]auto SI HEV Gas'!$AY67)+'[1]auto SI HEV E85'!$D67*('[1]auto SI HEV E85'!$AY67+'Conventional prices'!B15)+'[1]auto D HEV'!$D67*('[1]auto D HEV'!$AY67+'Conventional prices'!B15))</f>
        <v>299395133.94475114</v>
      </c>
      <c r="P16" s="37">
        <f>('Sales shares by size'!D15/100)*1000*('[1]auto CNG'!$D67*('[1]auto CNG'!$AY67+'Conventional prices'!B15))</f>
        <v>51794367.455998771</v>
      </c>
      <c r="Q16" s="35">
        <f>1000*('[1]LT EV A'!$D67*('[1]LT EV A'!$AY67+'Conventional prices'!E15)+'[1]LT EV B'!$D67*('[1]LT EV B'!$AY67+'Conventional prices'!E15)+'[1]LT SI PHEV A'!$BB67*'[1]LT SI PHEV A'!$D67*('[1]LT SI PHEV A'!$AY67+'Conventional prices'!E15)+'[1]LT SI PHEV B'!$BB67*'[1]LT SI PHEV B'!$D67*('[1]LT SI PHEV B'!$AY67+'Conventional prices'!E15)+'[1]LT D PHEV'!$BB67*'[1]LT D PHEV'!$D67*('[1]LT D PHEV'!$AY67+'Conventional prices'!E15))</f>
        <v>229032694.22038567</v>
      </c>
      <c r="R16" s="36">
        <f>1000*('[1]LT FCV'!$D67*('[1]LT FCV'!$AY67+'Conventional prices'!E15))</f>
        <v>236377939.659655</v>
      </c>
      <c r="S16" s="36">
        <f>1000*('[1]LT ICE'!$D67*'Conventional prices'!E15+'[1]LT ETOH'!$D67*('[1]LT ETOH'!$AY67+'Conventional prices'!E15)+'[1]LT Dsl'!$D67*('[1]LT Dsl'!$AY67+'Conventional prices'!E15)+(1-'[1]LT SI PHEV A'!$BB67)*'[1]LT SI PHEV A'!$D67*('[1]LT SI PHEV A'!$AY67+'Conventional prices'!E15)+(1-'[1]LT SI PHEV B'!$BB67)*'[1]LT SI PHEV B'!$D67*('[1]LT SI PHEV B'!$AY67+'Conventional prices'!E15))</f>
        <v>273481340496.46854</v>
      </c>
      <c r="T16" s="36">
        <f>1000*('[1]LT SI HEV GAS'!$D67*('[1]LT SI HEV GAS'!$AY67)+'[1]LT SI HEV E85'!$D67*('[1]LT SI HEV E85'!$AY67+'Conventional prices'!B15)+'[1]LT D HEV'!$D67*('[1]LT D HEV'!$AY67+'Conventional prices'!B15))</f>
        <v>538183658.39950907</v>
      </c>
      <c r="U16" s="37">
        <f>1000*('[1]LT CNG'!$D67*('[1]LT CNG'!$AY67+'Conventional prices'!B15))</f>
        <v>2518862213.2185264</v>
      </c>
    </row>
    <row r="17" spans="1:21" x14ac:dyDescent="0.3">
      <c r="A17" s="7">
        <v>2028</v>
      </c>
      <c r="B17" s="35">
        <f>('Sales shares by size'!B16/100)*1000*('[1]auto EV A'!$D68*('[1]auto EV A'!$AY68+'Conventional prices'!B16)+'[1]auto EV B'!$D68*('[1]auto EV B'!$AY68+'Conventional prices'!B16)+'[1]auto SI PHEV A'!$BB68*'[1]auto SI PHEV A'!$D68*('[1]auto SI PHEV A'!$AY68+'Conventional prices'!B16)+'[1]auto SI PHEV B'!$BB68*'[1]auto SI PHEV B'!$D68*('[1]auto SI PHEV B'!$AY68+'Conventional prices'!B16)+'[1]auto D PHEV'!$BB68*'[1]auto D PHEV'!$D68*('[1]auto D PHEV'!$AY68+'Conventional prices'!B16))</f>
        <v>1806561194.1793568</v>
      </c>
      <c r="C17" s="36">
        <f>('Sales shares by size'!B16/100)*1000*('[1]auto FCV'!$D68*('[1]auto FCV'!$AY68+'Conventional prices'!B16))</f>
        <v>90801164.612776652</v>
      </c>
      <c r="D17" s="36">
        <f>('Sales shares by size'!B16/100)*1000*('[1]auto ICE'!$D68*'Conventional prices'!B16+'[1]auto ETOH'!$D68*('[1]auto ETOH'!$AY68+'Conventional prices'!B16)+'[1]auto Dsl'!$D68*('[1]auto Dsl'!$AY68+'Conventional prices'!B16)+(1-'[1]auto SI PHEV A'!$BB68)*'[1]auto SI PHEV A'!$D68*('[1]auto SI PHEV A'!$AY68+'Conventional prices'!B16)+(1-'[1]auto SI PHEV B'!$BB68)*'[1]auto SI PHEV B'!$D68*('[1]auto SI PHEV B'!$AY68+'Conventional prices'!B16))</f>
        <v>95906189738.416397</v>
      </c>
      <c r="E17" s="36">
        <f>('Sales shares by size'!B16/100)*1000*('[1]auto SI HEV Gas'!$D68*('[1]auto SI HEV Gas'!$AY68+'Conventional prices'!B16)+'[1]auto SI HEV E85'!$D68*('[1]auto SI HEV E85'!$AY68+'Conventional prices'!B16)+'[1]auto D HEV'!$D68*('[1]auto D HEV'!$AY68+'Conventional prices'!B16))</f>
        <v>8435339090.8715515</v>
      </c>
      <c r="F17" s="37">
        <f>('Sales shares by size'!B16/100)*1000*('[1]auto CNG'!$D68*('[1]auto CNG'!$AY68+'Conventional prices'!B16))</f>
        <v>265684757.56010872</v>
      </c>
      <c r="G17" s="35">
        <f>('Sales shares by size'!C16/100)*1000*('[1]auto EV A'!$D68*('[1]auto EV A'!$AY68+'Conventional prices'!C16)+'[1]auto EV B'!$D68*('[1]auto EV B'!$AY68+'Conventional prices'!C16)+'[1]auto SI PHEV A'!$BB68*'[1]auto SI PHEV A'!$D68*('[1]auto SI PHEV A'!$AY68+'Conventional prices'!C16)+'[1]auto SI PHEV B'!$BB68*'[1]auto SI PHEV B'!$D68*('[1]auto SI PHEV B'!$AY68+'Conventional prices'!C16)+'[1]auto D PHEV'!$BB68*'[1]auto D PHEV'!$D68*('[1]auto D PHEV'!$AY68+'Conventional prices'!C16))</f>
        <v>1633458040.3298626</v>
      </c>
      <c r="H17" s="36">
        <f>('Sales shares by size'!C16/100)*1000*('[1]auto FCV'!$D68*('[1]auto FCV'!$AY68+'Conventional prices'!C16))</f>
        <v>79364583.623006895</v>
      </c>
      <c r="I17" s="36">
        <f>('Sales shares by size'!C16/100)*1000*('[1]auto ICE'!$D68*'Conventional prices'!C16+'[1]auto ETOH'!$D68*('[1]auto ETOH'!$AY68+'Conventional prices'!C16)+'[1]auto Dsl'!$D68*('[1]auto Dsl'!$AY68+'Conventional prices'!C16)+(1-'[1]auto SI PHEV A'!$BB68)*'[1]auto SI PHEV A'!$D68*('[1]auto SI PHEV A'!$AY68+'Conventional prices'!C16)+(1-'[1]auto SI PHEV B'!$BB68)*'[1]auto SI PHEV B'!$D68*('[1]auto SI PHEV B'!$AY68+'Conventional prices'!C16))</f>
        <v>91097936639.758438</v>
      </c>
      <c r="J17" s="36">
        <f>('Sales shares by size'!C16/100)*1000*('[1]auto SI HEV Gas'!$D68*('[1]auto SI HEV Gas'!$AY68)+'[1]auto SI HEV E85'!$D68*('[1]auto SI HEV E85'!$AY68+'Conventional prices'!B16)+'[1]auto D HEV'!$D68*('[1]auto D HEV'!$AY68+'Conventional prices'!B16))</f>
        <v>1284890125.1989179</v>
      </c>
      <c r="K17" s="37">
        <f>('Sales shares by size'!C16/100)*1000*('[1]auto CNG'!$D68*('[1]auto CNG'!$AY68+'Conventional prices'!B16))</f>
        <v>214026512.47429183</v>
      </c>
      <c r="L17" s="35">
        <f>('Sales shares by size'!D16/100)*1000*('[1]auto EV A'!$D68*('[1]auto EV A'!$AY68+'Conventional prices'!D16)+'[1]auto EV B'!$D68*('[1]auto EV B'!$AY68+'Conventional prices'!D16)+'[1]auto SI PHEV A'!$BB68*'[1]auto SI PHEV A'!$D68*('[1]auto SI PHEV A'!$AY68+'Conventional prices'!D16)+'[1]auto SI PHEV B'!$BB68*'[1]auto SI PHEV B'!$D68*('[1]auto SI PHEV B'!$AY68+'Conventional prices'!D16)+'[1]auto D PHEV'!$BB68*'[1]auto D PHEV'!$D68*('[1]auto D PHEV'!$AY68+'Conventional prices'!D16))</f>
        <v>471390609.62979972</v>
      </c>
      <c r="M17" s="36">
        <f>('Sales shares by size'!D16/100)*1000*('[1]auto FCV'!$D68*('[1]auto FCV'!$AY68+'Conventional prices'!D16))</f>
        <v>22003386.478636961</v>
      </c>
      <c r="N17" s="36">
        <f>('Sales shares by size'!D16/100)*1000*('[1]auto ICE'!$D68*'Conventional prices'!D16+'[1]auto ETOH'!$D68*('[1]auto ETOH'!$AY68+'Conventional prices'!D16)+'[1]auto Dsl'!$D68*('[1]auto Dsl'!$AY68+'Conventional prices'!D16)+(1-'[1]auto SI PHEV A'!$BB68)*'[1]auto SI PHEV A'!$D68*('[1]auto SI PHEV A'!$AY68+'Conventional prices'!D16)+(1-'[1]auto SI PHEV B'!$BB68)*'[1]auto SI PHEV B'!$D68*('[1]auto SI PHEV B'!$AY68+'Conventional prices'!D16))</f>
        <v>27730648661.839397</v>
      </c>
      <c r="O17" s="36">
        <f>('Sales shares by size'!D16/100)*1000*('[1]auto SI HEV Gas'!$D68*('[1]auto SI HEV Gas'!$AY68)+'[1]auto SI HEV E85'!$D68*('[1]auto SI HEV E85'!$AY68+'Conventional prices'!B16)+'[1]auto D HEV'!$D68*('[1]auto D HEV'!$AY68+'Conventional prices'!B16))</f>
        <v>319060023.00058705</v>
      </c>
      <c r="P17" s="37">
        <f>('Sales shares by size'!D16/100)*1000*('[1]auto CNG'!$D68*('[1]auto CNG'!$AY68+'Conventional prices'!B16))</f>
        <v>53146415.131964073</v>
      </c>
      <c r="Q17" s="35">
        <f>1000*('[1]LT EV A'!$D68*('[1]LT EV A'!$AY68+'Conventional prices'!E16)+'[1]LT EV B'!$D68*('[1]LT EV B'!$AY68+'Conventional prices'!E16)+'[1]LT SI PHEV A'!$BB68*'[1]LT SI PHEV A'!$D68*('[1]LT SI PHEV A'!$AY68+'Conventional prices'!E16)+'[1]LT SI PHEV B'!$BB68*'[1]LT SI PHEV B'!$D68*('[1]LT SI PHEV B'!$AY68+'Conventional prices'!E16)+'[1]LT D PHEV'!$BB68*'[1]LT D PHEV'!$D68*('[1]LT D PHEV'!$AY68+'Conventional prices'!E16))</f>
        <v>239922758.03917003</v>
      </c>
      <c r="R17" s="36">
        <f>1000*('[1]LT FCV'!$D68*('[1]LT FCV'!$AY68+'Conventional prices'!E16))</f>
        <v>236412429.07818791</v>
      </c>
      <c r="S17" s="36">
        <f>1000*('[1]LT ICE'!$D68*'Conventional prices'!E16+'[1]LT ETOH'!$D68*('[1]LT ETOH'!$AY68+'Conventional prices'!E16)+'[1]LT Dsl'!$D68*('[1]LT Dsl'!$AY68+'Conventional prices'!E16)+(1-'[1]LT SI PHEV A'!$BB68)*'[1]LT SI PHEV A'!$D68*('[1]LT SI PHEV A'!$AY68+'Conventional prices'!E16)+(1-'[1]LT SI PHEV B'!$BB68)*'[1]LT SI PHEV B'!$D68*('[1]LT SI PHEV B'!$AY68+'Conventional prices'!E16))</f>
        <v>272105530724.69611</v>
      </c>
      <c r="T17" s="36">
        <f>1000*('[1]LT SI HEV GAS'!$D68*('[1]LT SI HEV GAS'!$AY68)+'[1]LT SI HEV E85'!$D68*('[1]LT SI HEV E85'!$AY68+'Conventional prices'!B16)+'[1]LT D HEV'!$D68*('[1]LT D HEV'!$AY68+'Conventional prices'!B16))</f>
        <v>555512623.1968919</v>
      </c>
      <c r="U17" s="37">
        <f>1000*('[1]LT CNG'!$D68*('[1]LT CNG'!$AY68+'Conventional prices'!B16))</f>
        <v>2519704588.5276761</v>
      </c>
    </row>
    <row r="18" spans="1:21" x14ac:dyDescent="0.3">
      <c r="A18" s="7">
        <v>2029</v>
      </c>
      <c r="B18" s="35">
        <f>('Sales shares by size'!B17/100)*1000*('[1]auto EV A'!$D69*('[1]auto EV A'!$AY69+'Conventional prices'!B17)+'[1]auto EV B'!$D69*('[1]auto EV B'!$AY69+'Conventional prices'!B17)+'[1]auto SI PHEV A'!$BB69*'[1]auto SI PHEV A'!$D69*('[1]auto SI PHEV A'!$AY69+'Conventional prices'!B17)+'[1]auto SI PHEV B'!$BB69*'[1]auto SI PHEV B'!$D69*('[1]auto SI PHEV B'!$AY69+'Conventional prices'!B17)+'[1]auto D PHEV'!$BB69*'[1]auto D PHEV'!$D69*('[1]auto D PHEV'!$AY69+'Conventional prices'!B17))</f>
        <v>1982952560.0993862</v>
      </c>
      <c r="C18" s="36">
        <f>('Sales shares by size'!B17/100)*1000*('[1]auto FCV'!$D69*('[1]auto FCV'!$AY69+'Conventional prices'!B17))</f>
        <v>88080410.638700813</v>
      </c>
      <c r="D18" s="36">
        <f>('Sales shares by size'!B17/100)*1000*('[1]auto ICE'!$D69*'Conventional prices'!B17+'[1]auto ETOH'!$D69*('[1]auto ETOH'!$AY69+'Conventional prices'!B17)+'[1]auto Dsl'!$D69*('[1]auto Dsl'!$AY69+'Conventional prices'!B17)+(1-'[1]auto SI PHEV A'!$BB69)*'[1]auto SI PHEV A'!$D69*('[1]auto SI PHEV A'!$AY69+'Conventional prices'!B17)+(1-'[1]auto SI PHEV B'!$BB69)*'[1]auto SI PHEV B'!$D69*('[1]auto SI PHEV B'!$AY69+'Conventional prices'!B17))</f>
        <v>96540603072.128845</v>
      </c>
      <c r="E18" s="36">
        <f>('Sales shares by size'!B17/100)*1000*('[1]auto SI HEV Gas'!$D69*('[1]auto SI HEV Gas'!$AY69+'Conventional prices'!B17)+'[1]auto SI HEV E85'!$D69*('[1]auto SI HEV E85'!$AY69+'Conventional prices'!B17)+'[1]auto D HEV'!$D69*('[1]auto D HEV'!$AY69+'Conventional prices'!B17))</f>
        <v>8775463513.3575974</v>
      </c>
      <c r="F18" s="37">
        <f>('Sales shares by size'!B17/100)*1000*('[1]auto CNG'!$D69*('[1]auto CNG'!$AY69+'Conventional prices'!B17))</f>
        <v>270453125.28712893</v>
      </c>
      <c r="G18" s="35">
        <f>('Sales shares by size'!C17/100)*1000*('[1]auto EV A'!$D69*('[1]auto EV A'!$AY69+'Conventional prices'!C17)+'[1]auto EV B'!$D69*('[1]auto EV B'!$AY69+'Conventional prices'!C17)+'[1]auto SI PHEV A'!$BB69*'[1]auto SI PHEV A'!$D69*('[1]auto SI PHEV A'!$AY69+'Conventional prices'!C17)+'[1]auto SI PHEV B'!$BB69*'[1]auto SI PHEV B'!$D69*('[1]auto SI PHEV B'!$AY69+'Conventional prices'!C17)+'[1]auto D PHEV'!$BB69*'[1]auto D PHEV'!$D69*('[1]auto D PHEV'!$AY69+'Conventional prices'!C17))</f>
        <v>1785636929.0825644</v>
      </c>
      <c r="H18" s="36">
        <f>('Sales shares by size'!C17/100)*1000*('[1]auto FCV'!$D69*('[1]auto FCV'!$AY69+'Conventional prices'!C17))</f>
        <v>76722021.088354006</v>
      </c>
      <c r="I18" s="36">
        <f>('Sales shares by size'!C17/100)*1000*('[1]auto ICE'!$D69*'Conventional prices'!C17+'[1]auto ETOH'!$D69*('[1]auto ETOH'!$AY69+'Conventional prices'!C17)+'[1]auto Dsl'!$D69*('[1]auto Dsl'!$AY69+'Conventional prices'!C17)+(1-'[1]auto SI PHEV A'!$BB69)*'[1]auto SI PHEV A'!$D69*('[1]auto SI PHEV A'!$AY69+'Conventional prices'!C17)+(1-'[1]auto SI PHEV B'!$BB69)*'[1]auto SI PHEV B'!$D69*('[1]auto SI PHEV B'!$AY69+'Conventional prices'!C17))</f>
        <v>91209545179.475266</v>
      </c>
      <c r="J18" s="36">
        <f>('Sales shares by size'!C17/100)*1000*('[1]auto SI HEV Gas'!$D69*('[1]auto SI HEV Gas'!$AY69)+'[1]auto SI HEV E85'!$D69*('[1]auto SI HEV E85'!$AY69+'Conventional prices'!B17)+'[1]auto D HEV'!$D69*('[1]auto D HEV'!$AY69+'Conventional prices'!B17))</f>
        <v>1338033555.9686844</v>
      </c>
      <c r="K18" s="37">
        <f>('Sales shares by size'!C17/100)*1000*('[1]auto CNG'!$D69*('[1]auto CNG'!$AY69+'Conventional prices'!B17))</f>
        <v>216723883.53839877</v>
      </c>
      <c r="L18" s="35">
        <f>('Sales shares by size'!D17/100)*1000*('[1]auto EV A'!$D69*('[1]auto EV A'!$AY69+'Conventional prices'!D17)+'[1]auto EV B'!$D69*('[1]auto EV B'!$AY69+'Conventional prices'!D17)+'[1]auto SI PHEV A'!$BB69*'[1]auto SI PHEV A'!$D69*('[1]auto SI PHEV A'!$AY69+'Conventional prices'!D17)+'[1]auto SI PHEV B'!$BB69*'[1]auto SI PHEV B'!$D69*('[1]auto SI PHEV B'!$AY69+'Conventional prices'!D17)+'[1]auto D PHEV'!$BB69*'[1]auto D PHEV'!$D69*('[1]auto D PHEV'!$AY69+'Conventional prices'!D17))</f>
        <v>515114704.8510918</v>
      </c>
      <c r="M18" s="36">
        <f>('Sales shares by size'!D17/100)*1000*('[1]auto FCV'!$D69*('[1]auto FCV'!$AY69+'Conventional prices'!D17))</f>
        <v>21281824.09624524</v>
      </c>
      <c r="N18" s="36">
        <f>('Sales shares by size'!D17/100)*1000*('[1]auto ICE'!$D69*'Conventional prices'!D17+'[1]auto ETOH'!$D69*('[1]auto ETOH'!$AY69+'Conventional prices'!D17)+'[1]auto Dsl'!$D69*('[1]auto Dsl'!$AY69+'Conventional prices'!D17)+(1-'[1]auto SI PHEV A'!$BB69)*'[1]auto SI PHEV A'!$D69*('[1]auto SI PHEV A'!$AY69+'Conventional prices'!D17)+(1-'[1]auto SI PHEV B'!$BB69)*'[1]auto SI PHEV B'!$D69*('[1]auto SI PHEV B'!$AY69+'Conventional prices'!D17))</f>
        <v>27713979488.40765</v>
      </c>
      <c r="O18" s="36">
        <f>('Sales shares by size'!D17/100)*1000*('[1]auto SI HEV Gas'!$D69*('[1]auto SI HEV Gas'!$AY69)+'[1]auto SI HEV E85'!$D69*('[1]auto SI HEV E85'!$AY69+'Conventional prices'!B17)+'[1]auto D HEV'!$D69*('[1]auto D HEV'!$AY69+'Conventional prices'!B17))</f>
        <v>331690837.59798694</v>
      </c>
      <c r="P18" s="37">
        <f>('Sales shares by size'!D17/100)*1000*('[1]auto CNG'!$D69*('[1]auto CNG'!$AY69+'Conventional prices'!B17))</f>
        <v>53724606.634620517</v>
      </c>
      <c r="Q18" s="35">
        <f>1000*('[1]LT EV A'!$D69*('[1]LT EV A'!$AY69+'Conventional prices'!E17)+'[1]LT EV B'!$D69*('[1]LT EV B'!$AY69+'Conventional prices'!E17)+'[1]LT SI PHEV A'!$BB69*'[1]LT SI PHEV A'!$D69*('[1]LT SI PHEV A'!$AY69+'Conventional prices'!E17)+'[1]LT SI PHEV B'!$BB69*'[1]LT SI PHEV B'!$D69*('[1]LT SI PHEV B'!$AY69+'Conventional prices'!E17)+'[1]LT D PHEV'!$BB69*'[1]LT D PHEV'!$D69*('[1]LT D PHEV'!$AY69+'Conventional prices'!E17))</f>
        <v>248603768.35905004</v>
      </c>
      <c r="R18" s="36">
        <f>1000*('[1]LT FCV'!$D69*('[1]LT FCV'!$AY69+'Conventional prices'!E17))</f>
        <v>238486774.80796412</v>
      </c>
      <c r="S18" s="36">
        <f>1000*('[1]LT ICE'!$D69*'Conventional prices'!E17+'[1]LT ETOH'!$D69*('[1]LT ETOH'!$AY69+'Conventional prices'!E17)+'[1]LT Dsl'!$D69*('[1]LT Dsl'!$AY69+'Conventional prices'!E17)+(1-'[1]LT SI PHEV A'!$BB69)*'[1]LT SI PHEV A'!$D69*('[1]LT SI PHEV A'!$AY69+'Conventional prices'!E17)+(1-'[1]LT SI PHEV B'!$BB69)*'[1]LT SI PHEV B'!$D69*('[1]LT SI PHEV B'!$AY69+'Conventional prices'!E17))</f>
        <v>269961979455.63333</v>
      </c>
      <c r="T18" s="36">
        <f>1000*('[1]LT SI HEV GAS'!$D69*('[1]LT SI HEV GAS'!$AY69)+'[1]LT SI HEV E85'!$D69*('[1]LT SI HEV E85'!$AY69+'Conventional prices'!B17)+'[1]LT D HEV'!$D69*('[1]LT D HEV'!$AY69+'Conventional prices'!B17))</f>
        <v>567488056.73101401</v>
      </c>
      <c r="U18" s="37">
        <f>1000*('[1]LT CNG'!$D69*('[1]LT CNG'!$AY69+'Conventional prices'!B17))</f>
        <v>2511952078.505208</v>
      </c>
    </row>
    <row r="19" spans="1:21" x14ac:dyDescent="0.3">
      <c r="A19" s="7">
        <v>2030</v>
      </c>
      <c r="B19" s="35">
        <f>('Sales shares by size'!B18/100)*1000*('[1]auto EV A'!$D70*('[1]auto EV A'!$AY70+'Conventional prices'!B18)+'[1]auto EV B'!$D70*('[1]auto EV B'!$AY70+'Conventional prices'!B18)+'[1]auto SI PHEV A'!$BB70*'[1]auto SI PHEV A'!$D70*('[1]auto SI PHEV A'!$AY70+'Conventional prices'!B18)+'[1]auto SI PHEV B'!$BB70*'[1]auto SI PHEV B'!$D70*('[1]auto SI PHEV B'!$AY70+'Conventional prices'!B18)+'[1]auto D PHEV'!$BB70*'[1]auto D PHEV'!$D70*('[1]auto D PHEV'!$AY70+'Conventional prices'!B18))</f>
        <v>2085581111.1994388</v>
      </c>
      <c r="C19" s="36">
        <f>('Sales shares by size'!B18/100)*1000*('[1]auto FCV'!$D70*('[1]auto FCV'!$AY70+'Conventional prices'!B18))</f>
        <v>85633034.160702378</v>
      </c>
      <c r="D19" s="36">
        <f>('Sales shares by size'!B18/100)*1000*('[1]auto ICE'!$D70*'Conventional prices'!B18+'[1]auto ETOH'!$D70*('[1]auto ETOH'!$AY70+'Conventional prices'!B18)+'[1]auto Dsl'!$D70*('[1]auto Dsl'!$AY70+'Conventional prices'!B18)+(1-'[1]auto SI PHEV A'!$BB70)*'[1]auto SI PHEV A'!$D70*('[1]auto SI PHEV A'!$AY70+'Conventional prices'!B18)+(1-'[1]auto SI PHEV B'!$BB70)*'[1]auto SI PHEV B'!$D70*('[1]auto SI PHEV B'!$AY70+'Conventional prices'!B18))</f>
        <v>96337866974.702881</v>
      </c>
      <c r="E19" s="36">
        <f>('Sales shares by size'!B18/100)*1000*('[1]auto SI HEV Gas'!$D70*('[1]auto SI HEV Gas'!$AY70+'Conventional prices'!B18)+'[1]auto SI HEV E85'!$D70*('[1]auto SI HEV E85'!$AY70+'Conventional prices'!B18)+'[1]auto D HEV'!$D70*('[1]auto D HEV'!$AY70+'Conventional prices'!B18))</f>
        <v>8982524349.3304138</v>
      </c>
      <c r="F19" s="37">
        <f>('Sales shares by size'!B18/100)*1000*('[1]auto CNG'!$D70*('[1]auto CNG'!$AY70+'Conventional prices'!B18))</f>
        <v>272923854.46134448</v>
      </c>
      <c r="G19" s="35">
        <f>('Sales shares by size'!C18/100)*1000*('[1]auto EV A'!$D70*('[1]auto EV A'!$AY70+'Conventional prices'!C18)+'[1]auto EV B'!$D70*('[1]auto EV B'!$AY70+'Conventional prices'!C18)+'[1]auto SI PHEV A'!$BB70*'[1]auto SI PHEV A'!$D70*('[1]auto SI PHEV A'!$AY70+'Conventional prices'!C18)+'[1]auto SI PHEV B'!$BB70*'[1]auto SI PHEV B'!$D70*('[1]auto SI PHEV B'!$AY70+'Conventional prices'!C18)+'[1]auto D PHEV'!$BB70*'[1]auto D PHEV'!$D70*('[1]auto D PHEV'!$AY70+'Conventional prices'!C18))</f>
        <v>1889931493.9548788</v>
      </c>
      <c r="H19" s="36">
        <f>('Sales shares by size'!C18/100)*1000*('[1]auto FCV'!$D70*('[1]auto FCV'!$AY70+'Conventional prices'!C18))</f>
        <v>75105728.758834168</v>
      </c>
      <c r="I19" s="36">
        <f>('Sales shares by size'!C18/100)*1000*('[1]auto ICE'!$D70*'Conventional prices'!C18+'[1]auto ETOH'!$D70*('[1]auto ETOH'!$AY70+'Conventional prices'!C18)+'[1]auto Dsl'!$D70*('[1]auto Dsl'!$AY70+'Conventional prices'!C18)+(1-'[1]auto SI PHEV A'!$BB70)*'[1]auto SI PHEV A'!$D70*('[1]auto SI PHEV A'!$AY70+'Conventional prices'!C18)+(1-'[1]auto SI PHEV B'!$BB70)*'[1]auto SI PHEV B'!$D70*('[1]auto SI PHEV B'!$AY70+'Conventional prices'!C18))</f>
        <v>91465010341.686417</v>
      </c>
      <c r="J19" s="36">
        <f>('Sales shares by size'!C18/100)*1000*('[1]auto SI HEV Gas'!$D70*('[1]auto SI HEV Gas'!$AY70)+'[1]auto SI HEV E85'!$D70*('[1]auto SI HEV E85'!$AY70+'Conventional prices'!B18)+'[1]auto D HEV'!$D70*('[1]auto D HEV'!$AY70+'Conventional prices'!B18))</f>
        <v>1382596026.8496337</v>
      </c>
      <c r="K19" s="37">
        <f>('Sales shares by size'!C18/100)*1000*('[1]auto CNG'!$D70*('[1]auto CNG'!$AY70+'Conventional prices'!B18))</f>
        <v>219795712.27290869</v>
      </c>
      <c r="L19" s="35">
        <f>('Sales shares by size'!D18/100)*1000*('[1]auto EV A'!$D70*('[1]auto EV A'!$AY70+'Conventional prices'!D18)+'[1]auto EV B'!$D70*('[1]auto EV B'!$AY70+'Conventional prices'!D18)+'[1]auto SI PHEV A'!$BB70*'[1]auto SI PHEV A'!$D70*('[1]auto SI PHEV A'!$AY70+'Conventional prices'!D18)+'[1]auto SI PHEV B'!$BB70*'[1]auto SI PHEV B'!$D70*('[1]auto SI PHEV B'!$AY70+'Conventional prices'!D18)+'[1]auto D PHEV'!$BB70*'[1]auto D PHEV'!$D70*('[1]auto D PHEV'!$AY70+'Conventional prices'!D18))</f>
        <v>546953284.66773546</v>
      </c>
      <c r="M19" s="36">
        <f>('Sales shares by size'!D18/100)*1000*('[1]auto FCV'!$D70*('[1]auto FCV'!$AY70+'Conventional prices'!D18))</f>
        <v>20917666.261775918</v>
      </c>
      <c r="N19" s="36">
        <f>('Sales shares by size'!D18/100)*1000*('[1]auto ICE'!$D70*'Conventional prices'!D18+'[1]auto ETOH'!$D70*('[1]auto ETOH'!$AY70+'Conventional prices'!D18)+'[1]auto Dsl'!$D70*('[1]auto Dsl'!$AY70+'Conventional prices'!D18)+(1-'[1]auto SI PHEV A'!$BB70)*'[1]auto SI PHEV A'!$D70*('[1]auto SI PHEV A'!$AY70+'Conventional prices'!D18)+(1-'[1]auto SI PHEV B'!$BB70)*'[1]auto SI PHEV B'!$D70*('[1]auto SI PHEV B'!$AY70+'Conventional prices'!D18))</f>
        <v>27836619296.602615</v>
      </c>
      <c r="O19" s="36">
        <f>('Sales shares by size'!D18/100)*1000*('[1]auto SI HEV Gas'!$D70*('[1]auto SI HEV Gas'!$AY70)+'[1]auto SI HEV E85'!$D70*('[1]auto SI HEV E85'!$AY70+'Conventional prices'!B18)+'[1]auto D HEV'!$D70*('[1]auto D HEV'!$AY70+'Conventional prices'!B18))</f>
        <v>343325588.26500702</v>
      </c>
      <c r="P19" s="37">
        <f>('Sales shares by size'!D18/100)*1000*('[1]auto CNG'!$D70*('[1]auto CNG'!$AY70+'Conventional prices'!B18))</f>
        <v>54579566.806775965</v>
      </c>
      <c r="Q19" s="35">
        <f>1000*('[1]LT EV A'!$D70*('[1]LT EV A'!$AY70+'Conventional prices'!E18)+'[1]LT EV B'!$D70*('[1]LT EV B'!$AY70+'Conventional prices'!E18)+'[1]LT SI PHEV A'!$BB70*'[1]LT SI PHEV A'!$D70*('[1]LT SI PHEV A'!$AY70+'Conventional prices'!E18)+'[1]LT SI PHEV B'!$BB70*'[1]LT SI PHEV B'!$D70*('[1]LT SI PHEV B'!$AY70+'Conventional prices'!E18)+'[1]LT D PHEV'!$BB70*'[1]LT D PHEV'!$D70*('[1]LT D PHEV'!$AY70+'Conventional prices'!E18))</f>
        <v>254301255.00624382</v>
      </c>
      <c r="R19" s="36">
        <f>1000*('[1]LT FCV'!$D70*('[1]LT FCV'!$AY70+'Conventional prices'!E18))</f>
        <v>239824004.51983851</v>
      </c>
      <c r="S19" s="36">
        <f>1000*('[1]LT ICE'!$D70*'Conventional prices'!E18+'[1]LT ETOH'!$D70*('[1]LT ETOH'!$AY70+'Conventional prices'!E18)+'[1]LT Dsl'!$D70*('[1]LT Dsl'!$AY70+'Conventional prices'!E18)+(1-'[1]LT SI PHEV A'!$BB70)*'[1]LT SI PHEV A'!$D70*('[1]LT SI PHEV A'!$AY70+'Conventional prices'!E18)+(1-'[1]LT SI PHEV B'!$BB70)*'[1]LT SI PHEV B'!$D70*('[1]LT SI PHEV B'!$AY70+'Conventional prices'!E18))</f>
        <v>267374698786.07751</v>
      </c>
      <c r="T19" s="36">
        <f>1000*('[1]LT SI HEV GAS'!$D70*('[1]LT SI HEV GAS'!$AY70)+'[1]LT SI HEV E85'!$D70*('[1]LT SI HEV E85'!$AY70+'Conventional prices'!B18)+'[1]LT D HEV'!$D70*('[1]LT D HEV'!$AY70+'Conventional prices'!B18))</f>
        <v>574433992.83857501</v>
      </c>
      <c r="U19" s="37">
        <f>1000*('[1]LT CNG'!$D70*('[1]LT CNG'!$AY70+'Conventional prices'!B18))</f>
        <v>2500197306.7703562</v>
      </c>
    </row>
    <row r="20" spans="1:21" x14ac:dyDescent="0.3">
      <c r="A20" s="7">
        <v>2031</v>
      </c>
      <c r="B20" s="35">
        <f>('Sales shares by size'!B19/100)*1000*('[1]auto EV A'!$D71*('[1]auto EV A'!$AY71+'Conventional prices'!B19)+'[1]auto EV B'!$D71*('[1]auto EV B'!$AY71+'Conventional prices'!B19)+'[1]auto SI PHEV A'!$BB71*'[1]auto SI PHEV A'!$D71*('[1]auto SI PHEV A'!$AY71+'Conventional prices'!B19)+'[1]auto SI PHEV B'!$BB71*'[1]auto SI PHEV B'!$D71*('[1]auto SI PHEV B'!$AY71+'Conventional prices'!B19)+'[1]auto D PHEV'!$BB71*'[1]auto D PHEV'!$D71*('[1]auto D PHEV'!$AY71+'Conventional prices'!B19))</f>
        <v>2166398190.2461691</v>
      </c>
      <c r="C20" s="36">
        <f>('Sales shares by size'!B19/100)*1000*('[1]auto FCV'!$D71*('[1]auto FCV'!$AY71+'Conventional prices'!B19))</f>
        <v>85785884.414368063</v>
      </c>
      <c r="D20" s="36">
        <f>('Sales shares by size'!B19/100)*1000*('[1]auto ICE'!$D71*'Conventional prices'!B19+'[1]auto ETOH'!$D71*('[1]auto ETOH'!$AY71+'Conventional prices'!B19)+'[1]auto Dsl'!$D71*('[1]auto Dsl'!$AY71+'Conventional prices'!B19)+(1-'[1]auto SI PHEV A'!$BB71)*'[1]auto SI PHEV A'!$D71*('[1]auto SI PHEV A'!$AY71+'Conventional prices'!B19)+(1-'[1]auto SI PHEV B'!$BB71)*'[1]auto SI PHEV B'!$D71*('[1]auto SI PHEV B'!$AY71+'Conventional prices'!B19))</f>
        <v>96708852178.113129</v>
      </c>
      <c r="E20" s="36">
        <f>('Sales shares by size'!B19/100)*1000*('[1]auto SI HEV Gas'!$D71*('[1]auto SI HEV Gas'!$AY71+'Conventional prices'!B19)+'[1]auto SI HEV E85'!$D71*('[1]auto SI HEV E85'!$AY71+'Conventional prices'!B19)+'[1]auto D HEV'!$D71*('[1]auto D HEV'!$AY71+'Conventional prices'!B19))</f>
        <v>9117465595.3330517</v>
      </c>
      <c r="F20" s="37">
        <f>('Sales shares by size'!B19/100)*1000*('[1]auto CNG'!$D71*('[1]auto CNG'!$AY71+'Conventional prices'!B19))</f>
        <v>275705461.60083431</v>
      </c>
      <c r="G20" s="35">
        <f>('Sales shares by size'!C19/100)*1000*('[1]auto EV A'!$D71*('[1]auto EV A'!$AY71+'Conventional prices'!C19)+'[1]auto EV B'!$D71*('[1]auto EV B'!$AY71+'Conventional prices'!C19)+'[1]auto SI PHEV A'!$BB71*'[1]auto SI PHEV A'!$D71*('[1]auto SI PHEV A'!$AY71+'Conventional prices'!C19)+'[1]auto SI PHEV B'!$BB71*'[1]auto SI PHEV B'!$D71*('[1]auto SI PHEV B'!$AY71+'Conventional prices'!C19)+'[1]auto D PHEV'!$BB71*'[1]auto D PHEV'!$D71*('[1]auto D PHEV'!$AY71+'Conventional prices'!C19))</f>
        <v>1948158681.9350309</v>
      </c>
      <c r="H20" s="36">
        <f>('Sales shares by size'!C19/100)*1000*('[1]auto FCV'!$D71*('[1]auto FCV'!$AY71+'Conventional prices'!C19))</f>
        <v>74725278.021866292</v>
      </c>
      <c r="I20" s="36">
        <f>('Sales shares by size'!C19/100)*1000*('[1]auto ICE'!$D71*'Conventional prices'!C19+'[1]auto ETOH'!$D71*('[1]auto ETOH'!$AY71+'Conventional prices'!C19)+'[1]auto Dsl'!$D71*('[1]auto Dsl'!$AY71+'Conventional prices'!C19)+(1-'[1]auto SI PHEV A'!$BB71)*'[1]auto SI PHEV A'!$D71*('[1]auto SI PHEV A'!$AY71+'Conventional prices'!C19)+(1-'[1]auto SI PHEV B'!$BB71)*'[1]auto SI PHEV B'!$D71*('[1]auto SI PHEV B'!$AY71+'Conventional prices'!C19))</f>
        <v>91084545051.26619</v>
      </c>
      <c r="J20" s="36">
        <f>('Sales shares by size'!C19/100)*1000*('[1]auto SI HEV Gas'!$D71*('[1]auto SI HEV Gas'!$AY71)+'[1]auto SI HEV E85'!$D71*('[1]auto SI HEV E85'!$AY71+'Conventional prices'!B19)+'[1]auto D HEV'!$D71*('[1]auto D HEV'!$AY71+'Conventional prices'!B19))</f>
        <v>1391024908.0557854</v>
      </c>
      <c r="K20" s="37">
        <f>('Sales shares by size'!C19/100)*1000*('[1]auto CNG'!$D71*('[1]auto CNG'!$AY71+'Conventional prices'!B19))</f>
        <v>220269005.3484562</v>
      </c>
      <c r="L20" s="35">
        <f>('Sales shares by size'!D19/100)*1000*('[1]auto EV A'!$D71*('[1]auto EV A'!$AY71+'Conventional prices'!D19)+'[1]auto EV B'!$D71*('[1]auto EV B'!$AY71+'Conventional prices'!D19)+'[1]auto SI PHEV A'!$BB71*'[1]auto SI PHEV A'!$D71*('[1]auto SI PHEV A'!$AY71+'Conventional prices'!D19)+'[1]auto SI PHEV B'!$BB71*'[1]auto SI PHEV B'!$D71*('[1]auto SI PHEV B'!$AY71+'Conventional prices'!D19)+'[1]auto D PHEV'!$BB71*'[1]auto D PHEV'!$D71*('[1]auto D PHEV'!$AY71+'Conventional prices'!D19))</f>
        <v>562169403.50888896</v>
      </c>
      <c r="M20" s="36">
        <f>('Sales shares by size'!D19/100)*1000*('[1]auto FCV'!$D71*('[1]auto FCV'!$AY71+'Conventional prices'!D19))</f>
        <v>20772437.713009506</v>
      </c>
      <c r="N20" s="36">
        <f>('Sales shares by size'!D19/100)*1000*('[1]auto ICE'!$D71*'Conventional prices'!D19+'[1]auto ETOH'!$D71*('[1]auto ETOH'!$AY71+'Conventional prices'!D19)+'[1]auto Dsl'!$D71*('[1]auto Dsl'!$AY71+'Conventional prices'!D19)+(1-'[1]auto SI PHEV A'!$BB71)*'[1]auto SI PHEV A'!$D71*('[1]auto SI PHEV A'!$AY71+'Conventional prices'!D19)+(1-'[1]auto SI PHEV B'!$BB71)*'[1]auto SI PHEV B'!$D71*('[1]auto SI PHEV B'!$AY71+'Conventional prices'!D19))</f>
        <v>27629866082.028591</v>
      </c>
      <c r="O20" s="36">
        <f>('Sales shares by size'!D19/100)*1000*('[1]auto SI HEV Gas'!$D71*('[1]auto SI HEV Gas'!$AY71)+'[1]auto SI HEV E85'!$D71*('[1]auto SI HEV E85'!$AY71+'Conventional prices'!B19)+'[1]auto D HEV'!$D71*('[1]auto D HEV'!$AY71+'Conventional prices'!B19))</f>
        <v>344296870.48940414</v>
      </c>
      <c r="P20" s="37">
        <f>('Sales shares by size'!D19/100)*1000*('[1]auto CNG'!$D71*('[1]auto CNG'!$AY71+'Conventional prices'!B19))</f>
        <v>54519461.70632188</v>
      </c>
      <c r="Q20" s="35">
        <f>1000*('[1]LT EV A'!$D71*('[1]LT EV A'!$AY71+'Conventional prices'!E19)+'[1]LT EV B'!$D71*('[1]LT EV B'!$AY71+'Conventional prices'!E19)+'[1]LT SI PHEV A'!$BB71*'[1]LT SI PHEV A'!$D71*('[1]LT SI PHEV A'!$AY71+'Conventional prices'!E19)+'[1]LT SI PHEV B'!$BB71*'[1]LT SI PHEV B'!$D71*('[1]LT SI PHEV B'!$AY71+'Conventional prices'!E19)+'[1]LT D PHEV'!$BB71*'[1]LT D PHEV'!$D71*('[1]LT D PHEV'!$AY71+'Conventional prices'!E19))</f>
        <v>256917927.72983161</v>
      </c>
      <c r="R20" s="36">
        <f>1000*('[1]LT FCV'!$D71*('[1]LT FCV'!$AY71+'Conventional prices'!E19))</f>
        <v>241823676.91347721</v>
      </c>
      <c r="S20" s="36">
        <f>1000*('[1]LT ICE'!$D71*'Conventional prices'!E19+'[1]LT ETOH'!$D71*('[1]LT ETOH'!$AY71+'Conventional prices'!E19)+'[1]LT Dsl'!$D71*('[1]LT Dsl'!$AY71+'Conventional prices'!E19)+(1-'[1]LT SI PHEV A'!$BB71)*'[1]LT SI PHEV A'!$D71*('[1]LT SI PHEV A'!$AY71+'Conventional prices'!E19)+(1-'[1]LT SI PHEV B'!$BB71)*'[1]LT SI PHEV B'!$D71*('[1]LT SI PHEV B'!$AY71+'Conventional prices'!E19))</f>
        <v>264148986416.2049</v>
      </c>
      <c r="T20" s="36">
        <f>1000*('[1]LT SI HEV GAS'!$D71*('[1]LT SI HEV GAS'!$AY71)+'[1]LT SI HEV E85'!$D71*('[1]LT SI HEV E85'!$AY71+'Conventional prices'!B19)+'[1]LT D HEV'!$D71*('[1]LT D HEV'!$AY71+'Conventional prices'!B19))</f>
        <v>573244081.46766853</v>
      </c>
      <c r="U20" s="37">
        <f>1000*('[1]LT CNG'!$D71*('[1]LT CNG'!$AY71+'Conventional prices'!B19))</f>
        <v>2481406195.3154416</v>
      </c>
    </row>
    <row r="21" spans="1:21" x14ac:dyDescent="0.3">
      <c r="A21" s="7">
        <v>2032</v>
      </c>
      <c r="B21" s="35">
        <f>('Sales shares by size'!B20/100)*1000*('[1]auto EV A'!$D72*('[1]auto EV A'!$AY72+'Conventional prices'!B20)+'[1]auto EV B'!$D72*('[1]auto EV B'!$AY72+'Conventional prices'!B20)+'[1]auto SI PHEV A'!$BB72*'[1]auto SI PHEV A'!$D72*('[1]auto SI PHEV A'!$AY72+'Conventional prices'!B20)+'[1]auto SI PHEV B'!$BB72*'[1]auto SI PHEV B'!$D72*('[1]auto SI PHEV B'!$AY72+'Conventional prices'!B20)+'[1]auto D PHEV'!$BB72*'[1]auto D PHEV'!$D72*('[1]auto D PHEV'!$AY72+'Conventional prices'!B20))</f>
        <v>2250315875.1779084</v>
      </c>
      <c r="C21" s="36">
        <f>('Sales shares by size'!B20/100)*1000*('[1]auto FCV'!$D72*('[1]auto FCV'!$AY72+'Conventional prices'!B20))</f>
        <v>86011743.385803744</v>
      </c>
      <c r="D21" s="36">
        <f>('Sales shares by size'!B20/100)*1000*('[1]auto ICE'!$D72*'Conventional prices'!B20+'[1]auto ETOH'!$D72*('[1]auto ETOH'!$AY72+'Conventional prices'!B20)+'[1]auto Dsl'!$D72*('[1]auto Dsl'!$AY72+'Conventional prices'!B20)+(1-'[1]auto SI PHEV A'!$BB72)*'[1]auto SI PHEV A'!$D72*('[1]auto SI PHEV A'!$AY72+'Conventional prices'!B20)+(1-'[1]auto SI PHEV B'!$BB72)*'[1]auto SI PHEV B'!$D72*('[1]auto SI PHEV B'!$AY72+'Conventional prices'!B20))</f>
        <v>97191886796.047226</v>
      </c>
      <c r="E21" s="36">
        <f>('Sales shares by size'!B20/100)*1000*('[1]auto SI HEV Gas'!$D72*('[1]auto SI HEV Gas'!$AY72+'Conventional prices'!B20)+'[1]auto SI HEV E85'!$D72*('[1]auto SI HEV E85'!$AY72+'Conventional prices'!B20)+'[1]auto D HEV'!$D72*('[1]auto D HEV'!$AY72+'Conventional prices'!B20))</f>
        <v>9264014731.7129879</v>
      </c>
      <c r="F21" s="37">
        <f>('Sales shares by size'!B20/100)*1000*('[1]auto CNG'!$D72*('[1]auto CNG'!$AY72+'Conventional prices'!B20))</f>
        <v>278826984.83826667</v>
      </c>
      <c r="G21" s="35">
        <f>('Sales shares by size'!C20/100)*1000*('[1]auto EV A'!$D72*('[1]auto EV A'!$AY72+'Conventional prices'!C20)+'[1]auto EV B'!$D72*('[1]auto EV B'!$AY72+'Conventional prices'!C20)+'[1]auto SI PHEV A'!$BB72*'[1]auto SI PHEV A'!$D72*('[1]auto SI PHEV A'!$AY72+'Conventional prices'!C20)+'[1]auto SI PHEV B'!$BB72*'[1]auto SI PHEV B'!$D72*('[1]auto SI PHEV B'!$AY72+'Conventional prices'!C20)+'[1]auto D PHEV'!$BB72*'[1]auto D PHEV'!$D72*('[1]auto D PHEV'!$AY72+'Conventional prices'!C20))</f>
        <v>2020308394.7294834</v>
      </c>
      <c r="H21" s="36">
        <f>('Sales shares by size'!C20/100)*1000*('[1]auto FCV'!$D72*('[1]auto FCV'!$AY72+'Conventional prices'!C20))</f>
        <v>74862955.545191064</v>
      </c>
      <c r="I21" s="36">
        <f>('Sales shares by size'!C20/100)*1000*('[1]auto ICE'!$D72*'Conventional prices'!C20+'[1]auto ETOH'!$D72*('[1]auto ETOH'!$AY72+'Conventional prices'!C20)+'[1]auto Dsl'!$D72*('[1]auto Dsl'!$AY72+'Conventional prices'!C20)+(1-'[1]auto SI PHEV A'!$BB72)*'[1]auto SI PHEV A'!$D72*('[1]auto SI PHEV A'!$AY72+'Conventional prices'!C20)+(1-'[1]auto SI PHEV B'!$BB72)*'[1]auto SI PHEV B'!$D72*('[1]auto SI PHEV B'!$AY72+'Conventional prices'!C20))</f>
        <v>91359502738.475235</v>
      </c>
      <c r="J21" s="36">
        <f>('Sales shares by size'!C20/100)*1000*('[1]auto SI HEV Gas'!$D72*('[1]auto SI HEV Gas'!$AY72)+'[1]auto SI HEV E85'!$D72*('[1]auto SI HEV E85'!$AY72+'Conventional prices'!C20)+'[1]auto D HEV'!$D72*('[1]auto D HEV'!$AY72+'Conventional prices'!C20))</f>
        <v>1455209024.9149547</v>
      </c>
      <c r="K21" s="37">
        <f>('Sales shares by size'!C20/100)*1000*('[1]auto CNG'!$D72*('[1]auto CNG'!$AY72+'Conventional prices'!C20))</f>
        <v>252218988.79047382</v>
      </c>
      <c r="L21" s="35">
        <f>('Sales shares by size'!D20/100)*1000*('[1]auto EV A'!$D72*('[1]auto EV A'!$AY72+'Conventional prices'!D20)+'[1]auto EV B'!$D72*('[1]auto EV B'!$AY72+'Conventional prices'!D20)+'[1]auto SI PHEV A'!$BB72*'[1]auto SI PHEV A'!$D72*('[1]auto SI PHEV A'!$AY72+'Conventional prices'!D20)+'[1]auto SI PHEV B'!$BB72*'[1]auto SI PHEV B'!$D72*('[1]auto SI PHEV B'!$AY72+'Conventional prices'!D20)+'[1]auto D PHEV'!$BB72*'[1]auto D PHEV'!$D72*('[1]auto D PHEV'!$AY72+'Conventional prices'!D20))</f>
        <v>582788273.02551711</v>
      </c>
      <c r="M21" s="36">
        <f>('Sales shares by size'!D20/100)*1000*('[1]auto FCV'!$D72*('[1]auto FCV'!$AY72+'Conventional prices'!D20))</f>
        <v>20825534.732713908</v>
      </c>
      <c r="N21" s="36">
        <f>('Sales shares by size'!D20/100)*1000*('[1]auto ICE'!$D72*'Conventional prices'!D20+'[1]auto ETOH'!$D72*('[1]auto ETOH'!$AY72+'Conventional prices'!D20)+'[1]auto Dsl'!$D72*('[1]auto Dsl'!$AY72+'Conventional prices'!D20)+(1-'[1]auto SI PHEV A'!$BB72)*'[1]auto SI PHEV A'!$D72*('[1]auto SI PHEV A'!$AY72+'Conventional prices'!D20)+(1-'[1]auto SI PHEV B'!$BB72)*'[1]auto SI PHEV B'!$D72*('[1]auto SI PHEV B'!$AY72+'Conventional prices'!D20))</f>
        <v>27693419238.540607</v>
      </c>
      <c r="O21" s="36">
        <f>('Sales shares by size'!D20/100)*1000*('[1]auto SI HEV Gas'!$D72*('[1]auto SI HEV Gas'!$AY72)+'[1]auto SI HEV E85'!$D72*('[1]auto SI HEV E85'!$AY72+'Conventional prices'!D20)+'[1]auto D HEV'!$D72*('[1]auto D HEV'!$AY72+'Conventional prices'!D20))</f>
        <v>376782091.15165609</v>
      </c>
      <c r="P21" s="37">
        <f>('Sales shares by size'!D20/100)*1000*('[1]auto CNG'!$D72*('[1]auto CNG'!$AY72+'Conventional prices'!D20))</f>
        <v>73373930.750017464</v>
      </c>
      <c r="Q21" s="35">
        <f>1000*('[1]LT EV A'!$D72*('[1]LT EV A'!$AY72+'Conventional prices'!E20)+'[1]LT EV B'!$D72*('[1]LT EV B'!$AY72+'Conventional prices'!E20)+'[1]LT SI PHEV A'!$BB72*'[1]LT SI PHEV A'!$D72*('[1]LT SI PHEV A'!$AY72+'Conventional prices'!E20)+'[1]LT SI PHEV B'!$BB72*'[1]LT SI PHEV B'!$D72*('[1]LT SI PHEV B'!$AY72+'Conventional prices'!E20)+'[1]LT D PHEV'!$BB72*'[1]LT D PHEV'!$D72*('[1]LT D PHEV'!$AY72+'Conventional prices'!E20))</f>
        <v>260323260.62462994</v>
      </c>
      <c r="R21" s="36">
        <f>1000*('[1]LT FCV'!$D72*('[1]LT FCV'!$AY72+'Conventional prices'!E20))</f>
        <v>244407277.72241825</v>
      </c>
      <c r="S21" s="36">
        <f>1000*('[1]LT ICE'!$D72*'Conventional prices'!E20+'[1]LT ETOH'!$D72*('[1]LT ETOH'!$AY72+'Conventional prices'!E20)+'[1]LT Dsl'!$D72*('[1]LT Dsl'!$AY72+'Conventional prices'!E20)+(1-'[1]LT SI PHEV A'!$BB72)*'[1]LT SI PHEV A'!$D72*('[1]LT SI PHEV A'!$AY72+'Conventional prices'!E20)+(1-'[1]LT SI PHEV B'!$BB72)*'[1]LT SI PHEV B'!$D72*('[1]LT SI PHEV B'!$AY72+'Conventional prices'!E20))</f>
        <v>261873658036.19437</v>
      </c>
      <c r="T21" s="36">
        <f>1000*('[1]LT SI HEV GAS'!$D72*('[1]LT SI HEV GAS'!$AY72)+'[1]LT SI HEV E85'!$D72*('[1]LT SI HEV E85'!$AY72+'Conventional prices'!E20)+'[1]LT D HEV'!$D72*('[1]LT D HEV'!$AY72+'Conventional prices'!E20))</f>
        <v>575164719.08559763</v>
      </c>
      <c r="U21" s="37">
        <f>1000*('[1]LT CNG'!$D72*('[1]LT CNG'!$AY72+'Conventional prices'!E20))</f>
        <v>3139894984.5653744</v>
      </c>
    </row>
    <row r="22" spans="1:21" x14ac:dyDescent="0.3">
      <c r="A22" s="7">
        <v>2033</v>
      </c>
      <c r="B22" s="35">
        <f>('Sales shares by size'!B21/100)*1000*('[1]auto EV A'!$D73*('[1]auto EV A'!$AY73+'Conventional prices'!B21)+'[1]auto EV B'!$D73*('[1]auto EV B'!$AY73+'Conventional prices'!B21)+'[1]auto SI PHEV A'!$BB73*'[1]auto SI PHEV A'!$D73*('[1]auto SI PHEV A'!$AY73+'Conventional prices'!B21)+'[1]auto SI PHEV B'!$BB73*'[1]auto SI PHEV B'!$D73*('[1]auto SI PHEV B'!$AY73+'Conventional prices'!B21)+'[1]auto D PHEV'!$BB73*'[1]auto D PHEV'!$D73*('[1]auto D PHEV'!$AY73+'Conventional prices'!B21))</f>
        <v>2339209813.2753458</v>
      </c>
      <c r="C22" s="36">
        <f>('Sales shares by size'!B21/100)*1000*('[1]auto FCV'!$D73*('[1]auto FCV'!$AY73+'Conventional prices'!B21))</f>
        <v>86369227.154751927</v>
      </c>
      <c r="D22" s="36">
        <f>('Sales shares by size'!B21/100)*1000*('[1]auto ICE'!$D73*'Conventional prices'!B21+'[1]auto ETOH'!$D73*('[1]auto ETOH'!$AY73+'Conventional prices'!B21)+'[1]auto Dsl'!$D73*('[1]auto Dsl'!$AY73+'Conventional prices'!B21)+(1-'[1]auto SI PHEV A'!$BB73)*'[1]auto SI PHEV A'!$D73*('[1]auto SI PHEV A'!$AY73+'Conventional prices'!B21)+(1-'[1]auto SI PHEV B'!$BB73)*'[1]auto SI PHEV B'!$D73*('[1]auto SI PHEV B'!$AY73+'Conventional prices'!B21))</f>
        <v>97855159008.543335</v>
      </c>
      <c r="E22" s="36">
        <f>('Sales shares by size'!B21/100)*1000*('[1]auto SI HEV Gas'!$D73*('[1]auto SI HEV Gas'!$AY73+'Conventional prices'!B21)+'[1]auto SI HEV E85'!$D73*('[1]auto SI HEV E85'!$AY73+'Conventional prices'!B21)+'[1]auto D HEV'!$D73*('[1]auto D HEV'!$AY73+'Conventional prices'!B21))</f>
        <v>9429081884.5729561</v>
      </c>
      <c r="F22" s="37">
        <f>('Sales shares by size'!B21/100)*1000*('[1]auto CNG'!$D73*('[1]auto CNG'!$AY73+'Conventional prices'!B21))</f>
        <v>282490736.35833532</v>
      </c>
      <c r="G22" s="35">
        <f>('Sales shares by size'!C21/100)*1000*('[1]auto EV A'!$D73*('[1]auto EV A'!$AY73+'Conventional prices'!C21)+'[1]auto EV B'!$D73*('[1]auto EV B'!$AY73+'Conventional prices'!C21)+'[1]auto SI PHEV A'!$BB73*'[1]auto SI PHEV A'!$D73*('[1]auto SI PHEV A'!$AY73+'Conventional prices'!C21)+'[1]auto SI PHEV B'!$BB73*'[1]auto SI PHEV B'!$D73*('[1]auto SI PHEV B'!$AY73+'Conventional prices'!C21)+'[1]auto D PHEV'!$BB73*'[1]auto D PHEV'!$D73*('[1]auto D PHEV'!$AY73+'Conventional prices'!C21))</f>
        <v>2100195723.1814318</v>
      </c>
      <c r="H22" s="36">
        <f>('Sales shares by size'!C21/100)*1000*('[1]auto FCV'!$D73*('[1]auto FCV'!$AY73+'Conventional prices'!C21))</f>
        <v>75243821.046757564</v>
      </c>
      <c r="I22" s="36">
        <f>('Sales shares by size'!C21/100)*1000*('[1]auto ICE'!$D73*'Conventional prices'!C21+'[1]auto ETOH'!$D73*('[1]auto ETOH'!$AY73+'Conventional prices'!C21)+'[1]auto Dsl'!$D73*('[1]auto Dsl'!$AY73+'Conventional prices'!C21)+(1-'[1]auto SI PHEV A'!$BB73)*'[1]auto SI PHEV A'!$D73*('[1]auto SI PHEV A'!$AY73+'Conventional prices'!C21)+(1-'[1]auto SI PHEV B'!$BB73)*'[1]auto SI PHEV B'!$D73*('[1]auto SI PHEV B'!$AY73+'Conventional prices'!C21))</f>
        <v>91956821017.264603</v>
      </c>
      <c r="J22" s="36">
        <f>('Sales shares by size'!C21/100)*1000*('[1]auto SI HEV Gas'!$D73*('[1]auto SI HEV Gas'!$AY73)+'[1]auto SI HEV E85'!$D73*('[1]auto SI HEV E85'!$AY73+'Conventional prices'!C21)+'[1]auto D HEV'!$D73*('[1]auto D HEV'!$AY73+'Conventional prices'!C21))</f>
        <v>1479884059.4107776</v>
      </c>
      <c r="K22" s="37">
        <f>('Sales shares by size'!C21/100)*1000*('[1]auto CNG'!$D73*('[1]auto CNG'!$AY73+'Conventional prices'!C21))</f>
        <v>255462228.66660252</v>
      </c>
      <c r="L22" s="35">
        <f>('Sales shares by size'!D21/100)*1000*('[1]auto EV A'!$D73*('[1]auto EV A'!$AY73+'Conventional prices'!D21)+'[1]auto EV B'!$D73*('[1]auto EV B'!$AY73+'Conventional prices'!D21)+'[1]auto SI PHEV A'!$BB73*'[1]auto SI PHEV A'!$D73*('[1]auto SI PHEV A'!$AY73+'Conventional prices'!D21)+'[1]auto SI PHEV B'!$BB73*'[1]auto SI PHEV B'!$D73*('[1]auto SI PHEV B'!$AY73+'Conventional prices'!D21)+'[1]auto D PHEV'!$BB73*'[1]auto D PHEV'!$D73*('[1]auto D PHEV'!$AY73+'Conventional prices'!D21))</f>
        <v>605988245.76344633</v>
      </c>
      <c r="M22" s="36">
        <f>('Sales shares by size'!D21/100)*1000*('[1]auto FCV'!$D73*('[1]auto FCV'!$AY73+'Conventional prices'!D21))</f>
        <v>20959882.548714101</v>
      </c>
      <c r="N22" s="36">
        <f>('Sales shares by size'!D21/100)*1000*('[1]auto ICE'!$D73*'Conventional prices'!D21+'[1]auto ETOH'!$D73*('[1]auto ETOH'!$AY73+'Conventional prices'!D21)+'[1]auto Dsl'!$D73*('[1]auto Dsl'!$AY73+'Conventional prices'!D21)+(1-'[1]auto SI PHEV A'!$BB73)*'[1]auto SI PHEV A'!$D73*('[1]auto SI PHEV A'!$AY73+'Conventional prices'!D21)+(1-'[1]auto SI PHEV B'!$BB73)*'[1]auto SI PHEV B'!$D73*('[1]auto SI PHEV B'!$AY73+'Conventional prices'!D21))</f>
        <v>27871490804.411694</v>
      </c>
      <c r="O22" s="36">
        <f>('Sales shares by size'!D21/100)*1000*('[1]auto SI HEV Gas'!$D73*('[1]auto SI HEV Gas'!$AY73)+'[1]auto SI HEV E85'!$D73*('[1]auto SI HEV E85'!$AY73+'Conventional prices'!D21)+'[1]auto D HEV'!$D73*('[1]auto D HEV'!$AY73+'Conventional prices'!D21))</f>
        <v>383321328.23120433</v>
      </c>
      <c r="P22" s="37">
        <f>('Sales shares by size'!D21/100)*1000*('[1]auto CNG'!$D73*('[1]auto CNG'!$AY73+'Conventional prices'!D21))</f>
        <v>74309971.477828726</v>
      </c>
      <c r="Q22" s="35">
        <f>1000*('[1]LT EV A'!$D73*('[1]LT EV A'!$AY73+'Conventional prices'!E21)+'[1]LT EV B'!$D73*('[1]LT EV B'!$AY73+'Conventional prices'!E21)+'[1]LT SI PHEV A'!$BB73*'[1]LT SI PHEV A'!$D73*('[1]LT SI PHEV A'!$AY73+'Conventional prices'!E21)+'[1]LT SI PHEV B'!$BB73*'[1]LT SI PHEV B'!$D73*('[1]LT SI PHEV B'!$AY73+'Conventional prices'!E21)+'[1]LT D PHEV'!$BB73*'[1]LT D PHEV'!$D73*('[1]LT D PHEV'!$AY73+'Conventional prices'!E21))</f>
        <v>264374645.45346838</v>
      </c>
      <c r="R22" s="36">
        <f>1000*('[1]LT FCV'!$D73*('[1]LT FCV'!$AY73+'Conventional prices'!E21))</f>
        <v>247440666.30478925</v>
      </c>
      <c r="S22" s="36">
        <f>1000*('[1]LT ICE'!$D73*'Conventional prices'!E21+'[1]LT ETOH'!$D73*('[1]LT ETOH'!$AY73+'Conventional prices'!E21)+'[1]LT Dsl'!$D73*('[1]LT Dsl'!$AY73+'Conventional prices'!E21)+(1-'[1]LT SI PHEV A'!$BB73)*'[1]LT SI PHEV A'!$D73*('[1]LT SI PHEV A'!$AY73+'Conventional prices'!E21)+(1-'[1]LT SI PHEV B'!$BB73)*'[1]LT SI PHEV B'!$D73*('[1]LT SI PHEV B'!$AY73+'Conventional prices'!E21))</f>
        <v>260345365057.47223</v>
      </c>
      <c r="T22" s="36">
        <f>1000*('[1]LT SI HEV GAS'!$D73*('[1]LT SI HEV GAS'!$AY73)+'[1]LT SI HEV E85'!$D73*('[1]LT SI HEV E85'!$AY73+'Conventional prices'!E21)+'[1]LT D HEV'!$D73*('[1]LT D HEV'!$AY73+'Conventional prices'!E21))</f>
        <v>577436941.33457148</v>
      </c>
      <c r="U22" s="37">
        <f>1000*('[1]LT CNG'!$D73*('[1]LT CNG'!$AY73+'Conventional prices'!E21))</f>
        <v>3135861681.3077617</v>
      </c>
    </row>
    <row r="23" spans="1:21" x14ac:dyDescent="0.3">
      <c r="A23" s="7">
        <v>2034</v>
      </c>
      <c r="B23" s="35">
        <f>('Sales shares by size'!B22/100)*1000*('[1]auto EV A'!$D74*('[1]auto EV A'!$AY74+'Conventional prices'!B22)+'[1]auto EV B'!$D74*('[1]auto EV B'!$AY74+'Conventional prices'!B22)+'[1]auto SI PHEV A'!$BB74*'[1]auto SI PHEV A'!$D74*('[1]auto SI PHEV A'!$AY74+'Conventional prices'!B22)+'[1]auto SI PHEV B'!$BB74*'[1]auto SI PHEV B'!$D74*('[1]auto SI PHEV B'!$AY74+'Conventional prices'!B22)+'[1]auto D PHEV'!$BB74*'[1]auto D PHEV'!$D74*('[1]auto D PHEV'!$AY74+'Conventional prices'!B22))</f>
        <v>2436089568.060636</v>
      </c>
      <c r="C23" s="36">
        <f>('Sales shares by size'!B22/100)*1000*('[1]auto FCV'!$D74*('[1]auto FCV'!$AY74+'Conventional prices'!B22))</f>
        <v>86949490.332924455</v>
      </c>
      <c r="D23" s="36">
        <f>('Sales shares by size'!B22/100)*1000*('[1]auto ICE'!$D74*'Conventional prices'!B22+'[1]auto ETOH'!$D74*('[1]auto ETOH'!$AY74+'Conventional prices'!B22)+'[1]auto Dsl'!$D74*('[1]auto Dsl'!$AY74+'Conventional prices'!B22)+(1-'[1]auto SI PHEV A'!$BB74)*'[1]auto SI PHEV A'!$D74*('[1]auto SI PHEV A'!$AY74+'Conventional prices'!B22)+(1-'[1]auto SI PHEV B'!$BB74)*'[1]auto SI PHEV B'!$D74*('[1]auto SI PHEV B'!$AY74+'Conventional prices'!B22))</f>
        <v>98804220052.794571</v>
      </c>
      <c r="E23" s="36">
        <f>('Sales shares by size'!B22/100)*1000*('[1]auto SI HEV Gas'!$D74*('[1]auto SI HEV Gas'!$AY74+'Conventional prices'!B22)+'[1]auto SI HEV E85'!$D74*('[1]auto SI HEV E85'!$AY74+'Conventional prices'!B22)+'[1]auto D HEV'!$D74*('[1]auto D HEV'!$AY74+'Conventional prices'!B22))</f>
        <v>9623518686.2337513</v>
      </c>
      <c r="F23" s="37">
        <f>('Sales shares by size'!B22/100)*1000*('[1]auto CNG'!$D74*('[1]auto CNG'!$AY74+'Conventional prices'!B22))</f>
        <v>287013396.84603858</v>
      </c>
      <c r="G23" s="35">
        <f>('Sales shares by size'!C22/100)*1000*('[1]auto EV A'!$D74*('[1]auto EV A'!$AY74+'Conventional prices'!C22)+'[1]auto EV B'!$D74*('[1]auto EV B'!$AY74+'Conventional prices'!C22)+'[1]auto SI PHEV A'!$BB74*'[1]auto SI PHEV A'!$D74*('[1]auto SI PHEV A'!$AY74+'Conventional prices'!C22)+'[1]auto SI PHEV B'!$BB74*'[1]auto SI PHEV B'!$D74*('[1]auto SI PHEV B'!$AY74+'Conventional prices'!C22)+'[1]auto D PHEV'!$BB74*'[1]auto D PHEV'!$D74*('[1]auto D PHEV'!$AY74+'Conventional prices'!C22))</f>
        <v>2187895912.6106853</v>
      </c>
      <c r="H23" s="36">
        <f>('Sales shares by size'!C22/100)*1000*('[1]auto FCV'!$D74*('[1]auto FCV'!$AY74+'Conventional prices'!C22))</f>
        <v>75844627.995294094</v>
      </c>
      <c r="I23" s="36">
        <f>('Sales shares by size'!C22/100)*1000*('[1]auto ICE'!$D74*'Conventional prices'!C22+'[1]auto ETOH'!$D74*('[1]auto ETOH'!$AY74+'Conventional prices'!C22)+'[1]auto Dsl'!$D74*('[1]auto Dsl'!$AY74+'Conventional prices'!C22)+(1-'[1]auto SI PHEV A'!$BB74)*'[1]auto SI PHEV A'!$D74*('[1]auto SI PHEV A'!$AY74+'Conventional prices'!C22)+(1-'[1]auto SI PHEV B'!$BB74)*'[1]auto SI PHEV B'!$D74*('[1]auto SI PHEV B'!$AY74+'Conventional prices'!C22))</f>
        <v>92849903558.98465</v>
      </c>
      <c r="J23" s="36">
        <f>('Sales shares by size'!C22/100)*1000*('[1]auto SI HEV Gas'!$D74*('[1]auto SI HEV Gas'!$AY74)+'[1]auto SI HEV E85'!$D74*('[1]auto SI HEV E85'!$AY74+'Conventional prices'!C22)+'[1]auto D HEV'!$D74*('[1]auto D HEV'!$AY74+'Conventional prices'!C22))</f>
        <v>1509501436.2840083</v>
      </c>
      <c r="K23" s="37">
        <f>('Sales shares by size'!C22/100)*1000*('[1]auto CNG'!$D74*('[1]auto CNG'!$AY74+'Conventional prices'!C22))</f>
        <v>259557367.16505364</v>
      </c>
      <c r="L23" s="35">
        <f>('Sales shares by size'!D22/100)*1000*('[1]auto EV A'!$D74*('[1]auto EV A'!$AY74+'Conventional prices'!D22)+'[1]auto EV B'!$D74*('[1]auto EV B'!$AY74+'Conventional prices'!D22)+'[1]auto SI PHEV A'!$BB74*'[1]auto SI PHEV A'!$D74*('[1]auto SI PHEV A'!$AY74+'Conventional prices'!D22)+'[1]auto SI PHEV B'!$BB74*'[1]auto SI PHEV B'!$D74*('[1]auto SI PHEV B'!$AY74+'Conventional prices'!D22)+'[1]auto D PHEV'!$BB74*'[1]auto D PHEV'!$D74*('[1]auto D PHEV'!$AY74+'Conventional prices'!D22))</f>
        <v>631597974.5706867</v>
      </c>
      <c r="M23" s="36">
        <f>('Sales shares by size'!D22/100)*1000*('[1]auto FCV'!$D74*('[1]auto FCV'!$AY74+'Conventional prices'!D22))</f>
        <v>21161612.386161759</v>
      </c>
      <c r="N23" s="36">
        <f>('Sales shares by size'!D22/100)*1000*('[1]auto ICE'!$D74*'Conventional prices'!D22+'[1]auto ETOH'!$D74*('[1]auto ETOH'!$AY74+'Conventional prices'!D22)+'[1]auto Dsl'!$D74*('[1]auto Dsl'!$AY74+'Conventional prices'!D22)+(1-'[1]auto SI PHEV A'!$BB74)*'[1]auto SI PHEV A'!$D74*('[1]auto SI PHEV A'!$AY74+'Conventional prices'!D22)+(1-'[1]auto SI PHEV B'!$BB74)*'[1]auto SI PHEV B'!$D74*('[1]auto SI PHEV B'!$AY74+'Conventional prices'!D22))</f>
        <v>28145736424.099831</v>
      </c>
      <c r="O23" s="36">
        <f>('Sales shares by size'!D22/100)*1000*('[1]auto SI HEV Gas'!$D74*('[1]auto SI HEV Gas'!$AY74)+'[1]auto SI HEV E85'!$D74*('[1]auto SI HEV E85'!$AY74+'Conventional prices'!D22)+'[1]auto D HEV'!$D74*('[1]auto D HEV'!$AY74+'Conventional prices'!D22))</f>
        <v>391235769.29749489</v>
      </c>
      <c r="P23" s="37">
        <f>('Sales shares by size'!D22/100)*1000*('[1]auto CNG'!$D74*('[1]auto CNG'!$AY74+'Conventional prices'!D22))</f>
        <v>75511263.329611123</v>
      </c>
      <c r="Q23" s="35">
        <f>1000*('[1]LT EV A'!$D74*('[1]LT EV A'!$AY74+'Conventional prices'!E22)+'[1]LT EV B'!$D74*('[1]LT EV B'!$AY74+'Conventional prices'!E22)+'[1]LT SI PHEV A'!$BB74*'[1]LT SI PHEV A'!$D74*('[1]LT SI PHEV A'!$AY74+'Conventional prices'!E22)+'[1]LT SI PHEV B'!$BB74*'[1]LT SI PHEV B'!$D74*('[1]LT SI PHEV B'!$AY74+'Conventional prices'!E22)+'[1]LT D PHEV'!$BB74*'[1]LT D PHEV'!$D74*('[1]LT D PHEV'!$AY74+'Conventional prices'!E22))</f>
        <v>269622371.92754889</v>
      </c>
      <c r="R23" s="36">
        <f>1000*('[1]LT FCV'!$D74*('[1]LT FCV'!$AY74+'Conventional prices'!E22))</f>
        <v>251434151.24970755</v>
      </c>
      <c r="S23" s="36">
        <f>1000*('[1]LT ICE'!$D74*'Conventional prices'!E22+'[1]LT ETOH'!$D74*('[1]LT ETOH'!$AY74+'Conventional prices'!E22)+'[1]LT Dsl'!$D74*('[1]LT Dsl'!$AY74+'Conventional prices'!E22)+(1-'[1]LT SI PHEV A'!$BB74)*'[1]LT SI PHEV A'!$D74*('[1]LT SI PHEV A'!$AY74+'Conventional prices'!E22)+(1-'[1]LT SI PHEV B'!$BB74)*'[1]LT SI PHEV B'!$D74*('[1]LT SI PHEV B'!$AY74+'Conventional prices'!E22))</f>
        <v>260047286653.39267</v>
      </c>
      <c r="T23" s="36">
        <f>1000*('[1]LT SI HEV GAS'!$D74*('[1]LT SI HEV GAS'!$AY74)+'[1]LT SI HEV E85'!$D74*('[1]LT SI HEV E85'!$AY74+'Conventional prices'!E22)+'[1]LT D HEV'!$D74*('[1]LT D HEV'!$AY74+'Conventional prices'!E22))</f>
        <v>582393129.70610332</v>
      </c>
      <c r="U23" s="37">
        <f>1000*('[1]LT CNG'!$D74*('[1]LT CNG'!$AY74+'Conventional prices'!E22))</f>
        <v>3146578988.8886309</v>
      </c>
    </row>
    <row r="24" spans="1:21" x14ac:dyDescent="0.3">
      <c r="A24" s="7">
        <v>2035</v>
      </c>
      <c r="B24" s="35">
        <f>('Sales shares by size'!B23/100)*1000*('[1]auto EV A'!$D75*('[1]auto EV A'!$AY75+'Conventional prices'!B23)+'[1]auto EV B'!$D75*('[1]auto EV B'!$AY75+'Conventional prices'!B23)+'[1]auto SI PHEV A'!$BB75*'[1]auto SI PHEV A'!$D75*('[1]auto SI PHEV A'!$AY75+'Conventional prices'!B23)+'[1]auto SI PHEV B'!$BB75*'[1]auto SI PHEV B'!$D75*('[1]auto SI PHEV B'!$AY75+'Conventional prices'!B23)+'[1]auto D PHEV'!$BB75*'[1]auto D PHEV'!$D75*('[1]auto D PHEV'!$AY75+'Conventional prices'!B23))</f>
        <v>2519694178.747138</v>
      </c>
      <c r="C24" s="36">
        <f>('Sales shares by size'!B23/100)*1000*('[1]auto FCV'!$D75*('[1]auto FCV'!$AY75+'Conventional prices'!B23))</f>
        <v>86993414.951235816</v>
      </c>
      <c r="D24" s="36">
        <f>('Sales shares by size'!B23/100)*1000*('[1]auto ICE'!$D75*'Conventional prices'!B23+'[1]auto ETOH'!$D75*('[1]auto ETOH'!$AY75+'Conventional prices'!B23)+'[1]auto Dsl'!$D75*('[1]auto Dsl'!$AY75+'Conventional prices'!B23)+(1-'[1]auto SI PHEV A'!$BB75)*'[1]auto SI PHEV A'!$D75*('[1]auto SI PHEV A'!$AY75+'Conventional prices'!B23)+(1-'[1]auto SI PHEV B'!$BB75)*'[1]auto SI PHEV B'!$D75*('[1]auto SI PHEV B'!$AY75+'Conventional prices'!B23))</f>
        <v>99176671825.011459</v>
      </c>
      <c r="E24" s="36">
        <f>('Sales shares by size'!B23/100)*1000*('[1]auto SI HEV Gas'!$D75*('[1]auto SI HEV Gas'!$AY75+'Conventional prices'!B23)+'[1]auto SI HEV E85'!$D75*('[1]auto SI HEV E85'!$AY75+'Conventional prices'!B23)+'[1]auto D HEV'!$D75*('[1]auto D HEV'!$AY75+'Conventional prices'!B23))</f>
        <v>9763340036.6913071</v>
      </c>
      <c r="F24" s="37">
        <f>('Sales shares by size'!B23/100)*1000*('[1]auto CNG'!$D75*('[1]auto CNG'!$AY75+'Conventional prices'!B23))</f>
        <v>289890544.05176902</v>
      </c>
      <c r="G24" s="35">
        <f>('Sales shares by size'!C23/100)*1000*('[1]auto EV A'!$D75*('[1]auto EV A'!$AY75+'Conventional prices'!C23)+'[1]auto EV B'!$D75*('[1]auto EV B'!$AY75+'Conventional prices'!C23)+'[1]auto SI PHEV A'!$BB75*'[1]auto SI PHEV A'!$D75*('[1]auto SI PHEV A'!$AY75+'Conventional prices'!C23)+'[1]auto SI PHEV B'!$BB75*'[1]auto SI PHEV B'!$D75*('[1]auto SI PHEV B'!$AY75+'Conventional prices'!C23)+'[1]auto D PHEV'!$BB75*'[1]auto D PHEV'!$D75*('[1]auto D PHEV'!$AY75+'Conventional prices'!C23))</f>
        <v>2293245071.8993578</v>
      </c>
      <c r="H24" s="36">
        <f>('Sales shares by size'!C23/100)*1000*('[1]auto FCV'!$D75*('[1]auto FCV'!$AY75+'Conventional prices'!C23))</f>
        <v>76972165.118133307</v>
      </c>
      <c r="I24" s="36">
        <f>('Sales shares by size'!C23/100)*1000*('[1]auto ICE'!$D75*'Conventional prices'!C23+'[1]auto ETOH'!$D75*('[1]auto ETOH'!$AY75+'Conventional prices'!C23)+'[1]auto Dsl'!$D75*('[1]auto Dsl'!$AY75+'Conventional prices'!C23)+(1-'[1]auto SI PHEV A'!$BB75)*'[1]auto SI PHEV A'!$D75*('[1]auto SI PHEV A'!$AY75+'Conventional prices'!C23)+(1-'[1]auto SI PHEV B'!$BB75)*'[1]auto SI PHEV B'!$D75*('[1]auto SI PHEV B'!$AY75+'Conventional prices'!C23))</f>
        <v>94417075300.728867</v>
      </c>
      <c r="J24" s="36">
        <f>('Sales shares by size'!C23/100)*1000*('[1]auto SI HEV Gas'!$D75*('[1]auto SI HEV Gas'!$AY75)+'[1]auto SI HEV E85'!$D75*('[1]auto SI HEV E85'!$AY75+'Conventional prices'!C23)+'[1]auto D HEV'!$D75*('[1]auto D HEV'!$AY75+'Conventional prices'!C23))</f>
        <v>1550426942.0165515</v>
      </c>
      <c r="K24" s="37">
        <f>('Sales shares by size'!C23/100)*1000*('[1]auto CNG'!$D75*('[1]auto CNG'!$AY75+'Conventional prices'!C23))</f>
        <v>265584624.03731591</v>
      </c>
      <c r="L24" s="35">
        <f>('Sales shares by size'!D23/100)*1000*('[1]auto EV A'!$D75*('[1]auto EV A'!$AY75+'Conventional prices'!D23)+'[1]auto EV B'!$D75*('[1]auto EV B'!$AY75+'Conventional prices'!D23)+'[1]auto SI PHEV A'!$BB75*'[1]auto SI PHEV A'!$D75*('[1]auto SI PHEV A'!$AY75+'Conventional prices'!D23)+'[1]auto SI PHEV B'!$BB75*'[1]auto SI PHEV B'!$D75*('[1]auto SI PHEV B'!$AY75+'Conventional prices'!D23)+'[1]auto D PHEV'!$BB75*'[1]auto D PHEV'!$D75*('[1]auto D PHEV'!$AY75+'Conventional prices'!D23))</f>
        <v>665592656.80807757</v>
      </c>
      <c r="M24" s="36">
        <f>('Sales shares by size'!D23/100)*1000*('[1]auto FCV'!$D75*('[1]auto FCV'!$AY75+'Conventional prices'!D23))</f>
        <v>21618063.590352904</v>
      </c>
      <c r="N24" s="36">
        <f>('Sales shares by size'!D23/100)*1000*('[1]auto ICE'!$D75*'Conventional prices'!D23+'[1]auto ETOH'!$D75*('[1]auto ETOH'!$AY75+'Conventional prices'!D23)+'[1]auto Dsl'!$D75*('[1]auto Dsl'!$AY75+'Conventional prices'!D23)+(1-'[1]auto SI PHEV A'!$BB75)*'[1]auto SI PHEV A'!$D75*('[1]auto SI PHEV A'!$AY75+'Conventional prices'!D23)+(1-'[1]auto SI PHEV B'!$BB75)*'[1]auto SI PHEV B'!$D75*('[1]auto SI PHEV B'!$AY75+'Conventional prices'!D23))</f>
        <v>28765642104.363438</v>
      </c>
      <c r="O24" s="36">
        <f>('Sales shares by size'!D23/100)*1000*('[1]auto SI HEV Gas'!$D75*('[1]auto SI HEV Gas'!$AY75)+'[1]auto SI HEV E85'!$D75*('[1]auto SI HEV E85'!$AY75+'Conventional prices'!D23)+'[1]auto D HEV'!$D75*('[1]auto D HEV'!$AY75+'Conventional prices'!D23))</f>
        <v>404073926.6395815</v>
      </c>
      <c r="P24" s="37">
        <f>('Sales shares by size'!D23/100)*1000*('[1]auto CNG'!$D75*('[1]auto CNG'!$AY75+'Conventional prices'!D23))</f>
        <v>77656280.33564198</v>
      </c>
      <c r="Q24" s="35">
        <f>1000*('[1]LT EV A'!$D75*('[1]LT EV A'!$AY75+'Conventional prices'!E23)+'[1]LT EV B'!$D75*('[1]LT EV B'!$AY75+'Conventional prices'!E23)+'[1]LT SI PHEV A'!$BB75*'[1]LT SI PHEV A'!$D75*('[1]LT SI PHEV A'!$AY75+'Conventional prices'!E23)+'[1]LT SI PHEV B'!$BB75*'[1]LT SI PHEV B'!$D75*('[1]LT SI PHEV B'!$AY75+'Conventional prices'!E23)+'[1]LT D PHEV'!$BB75*'[1]LT D PHEV'!$D75*('[1]LT D PHEV'!$AY75+'Conventional prices'!E23))</f>
        <v>274973849.18094695</v>
      </c>
      <c r="R24" s="36">
        <f>1000*('[1]LT FCV'!$D75*('[1]LT FCV'!$AY75+'Conventional prices'!E23))</f>
        <v>255357761.72884706</v>
      </c>
      <c r="S24" s="36">
        <f>1000*('[1]LT ICE'!$D75*'Conventional prices'!E23+'[1]LT ETOH'!$D75*('[1]LT ETOH'!$AY75+'Conventional prices'!E23)+'[1]LT Dsl'!$D75*('[1]LT Dsl'!$AY75+'Conventional prices'!E23)+(1-'[1]LT SI PHEV A'!$BB75)*'[1]LT SI PHEV A'!$D75*('[1]LT SI PHEV A'!$AY75+'Conventional prices'!E23)+(1-'[1]LT SI PHEV B'!$BB75)*'[1]LT SI PHEV B'!$D75*('[1]LT SI PHEV B'!$AY75+'Conventional prices'!E23))</f>
        <v>259877817687.64682</v>
      </c>
      <c r="T24" s="36">
        <f>1000*('[1]LT SI HEV GAS'!$D75*('[1]LT SI HEV GAS'!$AY75)+'[1]LT SI HEV E85'!$D75*('[1]LT SI HEV E85'!$AY75+'Conventional prices'!E23)+'[1]LT D HEV'!$D75*('[1]LT D HEV'!$AY75+'Conventional prices'!E23))</f>
        <v>587579277.19962823</v>
      </c>
      <c r="U24" s="37">
        <f>1000*('[1]LT CNG'!$D75*('[1]LT CNG'!$AY75+'Conventional prices'!E23))</f>
        <v>3158794793.3198533</v>
      </c>
    </row>
    <row r="25" spans="1:21" x14ac:dyDescent="0.3">
      <c r="A25" s="7">
        <v>2036</v>
      </c>
      <c r="B25" s="35">
        <f>('Sales shares by size'!B24/100)*1000*('[1]auto EV A'!$D76*('[1]auto EV A'!$AY76+'Conventional prices'!B24)+'[1]auto EV B'!$D76*('[1]auto EV B'!$AY76+'Conventional prices'!B24)+'[1]auto SI PHEV A'!$BB76*'[1]auto SI PHEV A'!$D76*('[1]auto SI PHEV A'!$AY76+'Conventional prices'!B24)+'[1]auto SI PHEV B'!$BB76*'[1]auto SI PHEV B'!$D76*('[1]auto SI PHEV B'!$AY76+'Conventional prices'!B24)+'[1]auto D PHEV'!$BB76*'[1]auto D PHEV'!$D76*('[1]auto D PHEV'!$AY76+'Conventional prices'!B24))</f>
        <v>2641329565.994545</v>
      </c>
      <c r="C25" s="36">
        <f>('Sales shares by size'!B24/100)*1000*('[1]auto FCV'!$D76*('[1]auto FCV'!$AY76+'Conventional prices'!B24))</f>
        <v>88263469.192770645</v>
      </c>
      <c r="D25" s="36">
        <f>('Sales shares by size'!B24/100)*1000*('[1]auto ICE'!$D76*'Conventional prices'!B24+'[1]auto ETOH'!$D76*('[1]auto ETOH'!$AY76+'Conventional prices'!B24)+'[1]auto Dsl'!$D76*('[1]auto Dsl'!$AY76+'Conventional prices'!B24)+(1-'[1]auto SI PHEV A'!$BB76)*'[1]auto SI PHEV A'!$D76*('[1]auto SI PHEV A'!$AY76+'Conventional prices'!B24)+(1-'[1]auto SI PHEV B'!$BB76)*'[1]auto SI PHEV B'!$D76*('[1]auto SI PHEV B'!$AY76+'Conventional prices'!B24))</f>
        <v>100983531389.22371</v>
      </c>
      <c r="E25" s="36">
        <f>('Sales shares by size'!B24/100)*1000*('[1]auto SI HEV Gas'!$D76*('[1]auto SI HEV Gas'!$AY76+'Conventional prices'!B24)+'[1]auto SI HEV E85'!$D76*('[1]auto SI HEV E85'!$AY76+'Conventional prices'!B24)+'[1]auto D HEV'!$D76*('[1]auto D HEV'!$AY76+'Conventional prices'!B24))</f>
        <v>10046825931.624071</v>
      </c>
      <c r="F25" s="37">
        <f>('Sales shares by size'!B24/100)*1000*('[1]auto CNG'!$D76*('[1]auto CNG'!$AY76+'Conventional prices'!B24))</f>
        <v>297006012.47828239</v>
      </c>
      <c r="G25" s="35">
        <f>('Sales shares by size'!C24/100)*1000*('[1]auto EV A'!$D76*('[1]auto EV A'!$AY76+'Conventional prices'!C24)+'[1]auto EV B'!$D76*('[1]auto EV B'!$AY76+'Conventional prices'!C24)+'[1]auto SI PHEV A'!$BB76*'[1]auto SI PHEV A'!$D76*('[1]auto SI PHEV A'!$AY76+'Conventional prices'!C24)+'[1]auto SI PHEV B'!$BB76*'[1]auto SI PHEV B'!$D76*('[1]auto SI PHEV B'!$AY76+'Conventional prices'!C24)+'[1]auto D PHEV'!$BB76*'[1]auto D PHEV'!$D76*('[1]auto D PHEV'!$AY76+'Conventional prices'!C24))</f>
        <v>2374568629.0112743</v>
      </c>
      <c r="H25" s="36">
        <f>('Sales shares by size'!C24/100)*1000*('[1]auto FCV'!$D76*('[1]auto FCV'!$AY76+'Conventional prices'!C24))</f>
        <v>77219180.173747152</v>
      </c>
      <c r="I25" s="36">
        <f>('Sales shares by size'!C24/100)*1000*('[1]auto ICE'!$D76*'Conventional prices'!C24+'[1]auto ETOH'!$D76*('[1]auto ETOH'!$AY76+'Conventional prices'!C24)+'[1]auto Dsl'!$D76*('[1]auto Dsl'!$AY76+'Conventional prices'!C24)+(1-'[1]auto SI PHEV A'!$BB76)*'[1]auto SI PHEV A'!$D76*('[1]auto SI PHEV A'!$AY76+'Conventional prices'!C24)+(1-'[1]auto SI PHEV B'!$BB76)*'[1]auto SI PHEV B'!$D76*('[1]auto SI PHEV B'!$AY76+'Conventional prices'!C24))</f>
        <v>94933683648.224121</v>
      </c>
      <c r="J25" s="36">
        <f>('Sales shares by size'!C24/100)*1000*('[1]auto SI HEV Gas'!$D76*('[1]auto SI HEV Gas'!$AY76)+'[1]auto SI HEV E85'!$D76*('[1]auto SI HEV E85'!$AY76+'Conventional prices'!C24)+'[1]auto D HEV'!$D76*('[1]auto D HEV'!$AY76+'Conventional prices'!C24))</f>
        <v>1574385230.5903327</v>
      </c>
      <c r="K25" s="37">
        <f>('Sales shares by size'!C24/100)*1000*('[1]auto CNG'!$D76*('[1]auto CNG'!$AY76+'Conventional prices'!C24))</f>
        <v>268698040.65649509</v>
      </c>
      <c r="L25" s="35">
        <f>('Sales shares by size'!D24/100)*1000*('[1]auto EV A'!$D76*('[1]auto EV A'!$AY76+'Conventional prices'!D24)+'[1]auto EV B'!$D76*('[1]auto EV B'!$AY76+'Conventional prices'!D24)+'[1]auto SI PHEV A'!$BB76*'[1]auto SI PHEV A'!$D76*('[1]auto SI PHEV A'!$AY76+'Conventional prices'!D24)+'[1]auto SI PHEV B'!$BB76*'[1]auto SI PHEV B'!$D76*('[1]auto SI PHEV B'!$AY76+'Conventional prices'!D24)+'[1]auto D PHEV'!$BB76*'[1]auto D PHEV'!$D76*('[1]auto D PHEV'!$AY76+'Conventional prices'!D24))</f>
        <v>686026849.85070705</v>
      </c>
      <c r="M25" s="36">
        <f>('Sales shares by size'!D24/100)*1000*('[1]auto FCV'!$D76*('[1]auto FCV'!$AY76+'Conventional prices'!D24))</f>
        <v>21614294.048091292</v>
      </c>
      <c r="N25" s="36">
        <f>('Sales shares by size'!D24/100)*1000*('[1]auto ICE'!$D76*'Conventional prices'!D24+'[1]auto ETOH'!$D76*('[1]auto ETOH'!$AY76+'Conventional prices'!D24)+'[1]auto Dsl'!$D76*('[1]auto Dsl'!$AY76+'Conventional prices'!D24)+(1-'[1]auto SI PHEV A'!$BB76)*'[1]auto SI PHEV A'!$D76*('[1]auto SI PHEV A'!$AY76+'Conventional prices'!D24)+(1-'[1]auto SI PHEV B'!$BB76)*'[1]auto SI PHEV B'!$D76*('[1]auto SI PHEV B'!$AY76+'Conventional prices'!D24))</f>
        <v>28780169671.719677</v>
      </c>
      <c r="O25" s="36">
        <f>('Sales shares by size'!D24/100)*1000*('[1]auto SI HEV Gas'!$D76*('[1]auto SI HEV Gas'!$AY76)+'[1]auto SI HEV E85'!$D76*('[1]auto SI HEV E85'!$AY76+'Conventional prices'!D24)+'[1]auto D HEV'!$D76*('[1]auto D HEV'!$AY76+'Conventional prices'!D24))</f>
        <v>408488425.96139765</v>
      </c>
      <c r="P25" s="37">
        <f>('Sales shares by size'!D24/100)*1000*('[1]auto CNG'!$D76*('[1]auto CNG'!$AY76+'Conventional prices'!D24))</f>
        <v>78179062.848140866</v>
      </c>
      <c r="Q25" s="35">
        <f>1000*('[1]LT EV A'!$D76*('[1]LT EV A'!$AY76+'Conventional prices'!E24)+'[1]LT EV B'!$D76*('[1]LT EV B'!$AY76+'Conventional prices'!E24)+'[1]LT SI PHEV A'!$BB76*'[1]LT SI PHEV A'!$D76*('[1]LT SI PHEV A'!$AY76+'Conventional prices'!E24)+'[1]LT SI PHEV B'!$BB76*'[1]LT SI PHEV B'!$D76*('[1]LT SI PHEV B'!$AY76+'Conventional prices'!E24)+'[1]LT D PHEV'!$BB76*'[1]LT D PHEV'!$D76*('[1]LT D PHEV'!$AY76+'Conventional prices'!E24))</f>
        <v>280489514.75199139</v>
      </c>
      <c r="R25" s="36">
        <f>1000*('[1]LT FCV'!$D76*('[1]LT FCV'!$AY76+'Conventional prices'!E24))</f>
        <v>259269360.98746768</v>
      </c>
      <c r="S25" s="36">
        <f>1000*('[1]LT ICE'!$D76*'Conventional prices'!E24+'[1]LT ETOH'!$D76*('[1]LT ETOH'!$AY76+'Conventional prices'!E24)+'[1]LT Dsl'!$D76*('[1]LT Dsl'!$AY76+'Conventional prices'!E24)+(1-'[1]LT SI PHEV A'!$BB76)*'[1]LT SI PHEV A'!$D76*('[1]LT SI PHEV A'!$AY76+'Conventional prices'!E24)+(1-'[1]LT SI PHEV B'!$BB76)*'[1]LT SI PHEV B'!$D76*('[1]LT SI PHEV B'!$AY76+'Conventional prices'!E24))</f>
        <v>259880237509.53644</v>
      </c>
      <c r="T25" s="36">
        <f>1000*('[1]LT SI HEV GAS'!$D76*('[1]LT SI HEV GAS'!$AY76)+'[1]LT SI HEV E85'!$D76*('[1]LT SI HEV E85'!$AY76+'Conventional prices'!E24)+'[1]LT D HEV'!$D76*('[1]LT D HEV'!$AY76+'Conventional prices'!E24))</f>
        <v>593142970.41746426</v>
      </c>
      <c r="U25" s="37">
        <f>1000*('[1]LT CNG'!$D76*('[1]LT CNG'!$AY76+'Conventional prices'!E24))</f>
        <v>3173119880.5989957</v>
      </c>
    </row>
    <row r="26" spans="1:21" x14ac:dyDescent="0.3">
      <c r="A26" s="7">
        <v>2037</v>
      </c>
      <c r="B26" s="35">
        <f>('Sales shares by size'!B25/100)*1000*('[1]auto EV A'!$D77*('[1]auto EV A'!$AY77+'Conventional prices'!B25)+'[1]auto EV B'!$D77*('[1]auto EV B'!$AY77+'Conventional prices'!B25)+'[1]auto SI PHEV A'!$BB77*'[1]auto SI PHEV A'!$D77*('[1]auto SI PHEV A'!$AY77+'Conventional prices'!B25)+'[1]auto SI PHEV B'!$BB77*'[1]auto SI PHEV B'!$D77*('[1]auto SI PHEV B'!$AY77+'Conventional prices'!B25)+'[1]auto D PHEV'!$BB77*'[1]auto D PHEV'!$D77*('[1]auto D PHEV'!$AY77+'Conventional prices'!B25))</f>
        <v>2731915017.969625</v>
      </c>
      <c r="C26" s="36">
        <f>('Sales shares by size'!B25/100)*1000*('[1]auto FCV'!$D77*('[1]auto FCV'!$AY77+'Conventional prices'!B25))</f>
        <v>88404827.889883116</v>
      </c>
      <c r="D26" s="36">
        <f>('Sales shares by size'!B25/100)*1000*('[1]auto ICE'!$D77*'Conventional prices'!B25+'[1]auto ETOH'!$D77*('[1]auto ETOH'!$AY77+'Conventional prices'!B25)+'[1]auto Dsl'!$D77*('[1]auto Dsl'!$AY77+'Conventional prices'!B25)+(1-'[1]auto SI PHEV A'!$BB77)*'[1]auto SI PHEV A'!$D77*('[1]auto SI PHEV A'!$AY77+'Conventional prices'!B25)+(1-'[1]auto SI PHEV B'!$BB77)*'[1]auto SI PHEV B'!$D77*('[1]auto SI PHEV B'!$AY77+'Conventional prices'!B25))</f>
        <v>101537532521.50798</v>
      </c>
      <c r="E26" s="36">
        <f>('Sales shares by size'!B25/100)*1000*('[1]auto SI HEV Gas'!$D77*('[1]auto SI HEV Gas'!$AY77+'Conventional prices'!B25)+'[1]auto SI HEV E85'!$D77*('[1]auto SI HEV E85'!$AY77+'Conventional prices'!B25)+'[1]auto D HEV'!$D77*('[1]auto D HEV'!$AY77+'Conventional prices'!B25))</f>
        <v>10208310389.734646</v>
      </c>
      <c r="F26" s="37">
        <f>('Sales shares by size'!B25/100)*1000*('[1]auto CNG'!$D77*('[1]auto CNG'!$AY77+'Conventional prices'!B25))</f>
        <v>300485402.15490699</v>
      </c>
      <c r="G26" s="35">
        <f>('Sales shares by size'!C25/100)*1000*('[1]auto EV A'!$D77*('[1]auto EV A'!$AY77+'Conventional prices'!C25)+'[1]auto EV B'!$D77*('[1]auto EV B'!$AY77+'Conventional prices'!C25)+'[1]auto SI PHEV A'!$BB77*'[1]auto SI PHEV A'!$D77*('[1]auto SI PHEV A'!$AY77+'Conventional prices'!C25)+'[1]auto SI PHEV B'!$BB77*'[1]auto SI PHEV B'!$D77*('[1]auto SI PHEV B'!$AY77+'Conventional prices'!C25)+'[1]auto D PHEV'!$BB77*'[1]auto D PHEV'!$D77*('[1]auto D PHEV'!$AY77+'Conventional prices'!C25))</f>
        <v>2477138002.9793725</v>
      </c>
      <c r="H26" s="36">
        <f>('Sales shares by size'!C25/100)*1000*('[1]auto FCV'!$D77*('[1]auto FCV'!$AY77+'Conventional prices'!C25))</f>
        <v>78090164.023793682</v>
      </c>
      <c r="I26" s="36">
        <f>('Sales shares by size'!C25/100)*1000*('[1]auto ICE'!$D77*'Conventional prices'!C25+'[1]auto ETOH'!$D77*('[1]auto ETOH'!$AY77+'Conventional prices'!C25)+'[1]auto Dsl'!$D77*('[1]auto Dsl'!$AY77+'Conventional prices'!C25)+(1-'[1]auto SI PHEV A'!$BB77)*'[1]auto SI PHEV A'!$D77*('[1]auto SI PHEV A'!$AY77+'Conventional prices'!C25)+(1-'[1]auto SI PHEV B'!$BB77)*'[1]auto SI PHEV B'!$D77*('[1]auto SI PHEV B'!$AY77+'Conventional prices'!C25))</f>
        <v>96247441781.247238</v>
      </c>
      <c r="J26" s="36">
        <f>('Sales shares by size'!C25/100)*1000*('[1]auto SI HEV Gas'!$D77*('[1]auto SI HEV Gas'!$AY77)+'[1]auto SI HEV E85'!$D77*('[1]auto SI HEV E85'!$AY77+'Conventional prices'!C25)+'[1]auto D HEV'!$D77*('[1]auto D HEV'!$AY77+'Conventional prices'!C25))</f>
        <v>1611803846.9843471</v>
      </c>
      <c r="K26" s="37">
        <f>('Sales shares by size'!C25/100)*1000*('[1]auto CNG'!$D77*('[1]auto CNG'!$AY77+'Conventional prices'!C25))</f>
        <v>274104723.98831886</v>
      </c>
      <c r="L26" s="35">
        <f>('Sales shares by size'!D25/100)*1000*('[1]auto EV A'!$D77*('[1]auto EV A'!$AY77+'Conventional prices'!D25)+'[1]auto EV B'!$D77*('[1]auto EV B'!$AY77+'Conventional prices'!D25)+'[1]auto SI PHEV A'!$BB77*'[1]auto SI PHEV A'!$D77*('[1]auto SI PHEV A'!$AY77+'Conventional prices'!D25)+'[1]auto SI PHEV B'!$BB77*'[1]auto SI PHEV B'!$D77*('[1]auto SI PHEV B'!$AY77+'Conventional prices'!D25)+'[1]auto D PHEV'!$BB77*'[1]auto D PHEV'!$D77*('[1]auto D PHEV'!$AY77+'Conventional prices'!D25))</f>
        <v>718152544.54051709</v>
      </c>
      <c r="M26" s="36">
        <f>('Sales shares by size'!D25/100)*1000*('[1]auto FCV'!$D77*('[1]auto FCV'!$AY77+'Conventional prices'!D25))</f>
        <v>21962231.709587</v>
      </c>
      <c r="N26" s="36">
        <f>('Sales shares by size'!D25/100)*1000*('[1]auto ICE'!$D77*'Conventional prices'!D25+'[1]auto ETOH'!$D77*('[1]auto ETOH'!$AY77+'Conventional prices'!D25)+'[1]auto Dsl'!$D77*('[1]auto Dsl'!$AY77+'Conventional prices'!D25)+(1-'[1]auto SI PHEV A'!$BB77)*'[1]auto SI PHEV A'!$D77*('[1]auto SI PHEV A'!$AY77+'Conventional prices'!D25)+(1-'[1]auto SI PHEV B'!$BB77)*'[1]auto SI PHEV B'!$D77*('[1]auto SI PHEV B'!$AY77+'Conventional prices'!D25))</f>
        <v>29270216713.988945</v>
      </c>
      <c r="O26" s="36">
        <f>('Sales shares by size'!D25/100)*1000*('[1]auto SI HEV Gas'!$D77*('[1]auto SI HEV Gas'!$AY77)+'[1]auto SI HEV E85'!$D77*('[1]auto SI HEV E85'!$AY77+'Conventional prices'!D25)+'[1]auto D HEV'!$D77*('[1]auto D HEV'!$AY77+'Conventional prices'!D25))</f>
        <v>419712881.3069703</v>
      </c>
      <c r="P26" s="37">
        <f>('Sales shares by size'!D25/100)*1000*('[1]auto CNG'!$D77*('[1]auto CNG'!$AY77+'Conventional prices'!D25))</f>
        <v>80003498.490077659</v>
      </c>
      <c r="Q26" s="35">
        <f>1000*('[1]LT EV A'!$D77*('[1]LT EV A'!$AY77+'Conventional prices'!E25)+'[1]LT EV B'!$D77*('[1]LT EV B'!$AY77+'Conventional prices'!E25)+'[1]LT SI PHEV A'!$BB77*'[1]LT SI PHEV A'!$D77*('[1]LT SI PHEV A'!$AY77+'Conventional prices'!E25)+'[1]LT SI PHEV B'!$BB77*'[1]LT SI PHEV B'!$D77*('[1]LT SI PHEV B'!$AY77+'Conventional prices'!E25)+'[1]LT D PHEV'!$BB77*'[1]LT D PHEV'!$D77*('[1]LT D PHEV'!$AY77+'Conventional prices'!E25))</f>
        <v>285687373.60025328</v>
      </c>
      <c r="R26" s="36">
        <f>1000*('[1]LT FCV'!$D77*('[1]LT FCV'!$AY77+'Conventional prices'!E25))</f>
        <v>262721943.14713228</v>
      </c>
      <c r="S26" s="36">
        <f>1000*('[1]LT ICE'!$D77*'Conventional prices'!E25+'[1]LT ETOH'!$D77*('[1]LT ETOH'!$AY77+'Conventional prices'!E25)+'[1]LT Dsl'!$D77*('[1]LT Dsl'!$AY77+'Conventional prices'!E25)+(1-'[1]LT SI PHEV A'!$BB77)*'[1]LT SI PHEV A'!$D77*('[1]LT SI PHEV A'!$AY77+'Conventional prices'!E25)+(1-'[1]LT SI PHEV B'!$BB77)*'[1]LT SI PHEV B'!$D77*('[1]LT SI PHEV B'!$AY77+'Conventional prices'!E25))</f>
        <v>259608845345.37445</v>
      </c>
      <c r="T26" s="36">
        <f>1000*('[1]LT SI HEV GAS'!$D77*('[1]LT SI HEV GAS'!$AY77)+'[1]LT SI HEV E85'!$D77*('[1]LT SI HEV E85'!$AY77+'Conventional prices'!E25)+'[1]LT D HEV'!$D77*('[1]LT D HEV'!$AY77+'Conventional prices'!E25))</f>
        <v>598050368.84742129</v>
      </c>
      <c r="U26" s="37">
        <f>1000*('[1]LT CNG'!$D77*('[1]LT CNG'!$AY77+'Conventional prices'!E25))</f>
        <v>3184088783.976615</v>
      </c>
    </row>
    <row r="27" spans="1:21" x14ac:dyDescent="0.3">
      <c r="A27" s="7">
        <v>2038</v>
      </c>
      <c r="B27" s="35">
        <f>('Sales shares by size'!B26/100)*1000*('[1]auto EV A'!$D78*('[1]auto EV A'!$AY78+'Conventional prices'!B26)+'[1]auto EV B'!$D78*('[1]auto EV B'!$AY78+'Conventional prices'!B26)+'[1]auto SI PHEV A'!$BB78*'[1]auto SI PHEV A'!$D78*('[1]auto SI PHEV A'!$AY78+'Conventional prices'!B26)+'[1]auto SI PHEV B'!$BB78*'[1]auto SI PHEV B'!$D78*('[1]auto SI PHEV B'!$AY78+'Conventional prices'!B26)+'[1]auto D PHEV'!$BB78*'[1]auto D PHEV'!$D78*('[1]auto D PHEV'!$AY78+'Conventional prices'!B26))</f>
        <v>2853038100.9887877</v>
      </c>
      <c r="C27" s="36">
        <f>('Sales shares by size'!B26/100)*1000*('[1]auto FCV'!$D78*('[1]auto FCV'!$AY78+'Conventional prices'!B26))</f>
        <v>89448829.093171299</v>
      </c>
      <c r="D27" s="36">
        <f>('Sales shares by size'!B26/100)*1000*('[1]auto ICE'!$D78*'Conventional prices'!B26+'[1]auto ETOH'!$D78*('[1]auto ETOH'!$AY78+'Conventional prices'!B26)+'[1]auto Dsl'!$D78*('[1]auto Dsl'!$AY78+'Conventional prices'!B26)+(1-'[1]auto SI PHEV A'!$BB78)*'[1]auto SI PHEV A'!$D78*('[1]auto SI PHEV A'!$AY78+'Conventional prices'!B26)+(1-'[1]auto SI PHEV B'!$BB78)*'[1]auto SI PHEV B'!$D78*('[1]auto SI PHEV B'!$AY78+'Conventional prices'!B26))</f>
        <v>103167663316.57291</v>
      </c>
      <c r="E27" s="36">
        <f>('Sales shares by size'!B26/100)*1000*('[1]auto SI HEV Gas'!$D78*('[1]auto SI HEV Gas'!$AY78+'Conventional prices'!B26)+'[1]auto SI HEV E85'!$D78*('[1]auto SI HEV E85'!$AY78+'Conventional prices'!B26)+'[1]auto D HEV'!$D78*('[1]auto D HEV'!$AY78+'Conventional prices'!B26))</f>
        <v>10480450545.652752</v>
      </c>
      <c r="F27" s="37">
        <f>('Sales shares by size'!B26/100)*1000*('[1]auto CNG'!$D78*('[1]auto CNG'!$AY78+'Conventional prices'!B26))</f>
        <v>307195044.45660418</v>
      </c>
      <c r="G27" s="35">
        <f>('Sales shares by size'!C26/100)*1000*('[1]auto EV A'!$D78*('[1]auto EV A'!$AY78+'Conventional prices'!C26)+'[1]auto EV B'!$D78*('[1]auto EV B'!$AY78+'Conventional prices'!C26)+'[1]auto SI PHEV A'!$BB78*'[1]auto SI PHEV A'!$D78*('[1]auto SI PHEV A'!$AY78+'Conventional prices'!C26)+'[1]auto SI PHEV B'!$BB78*'[1]auto SI PHEV B'!$D78*('[1]auto SI PHEV B'!$AY78+'Conventional prices'!C26)+'[1]auto D PHEV'!$BB78*'[1]auto D PHEV'!$D78*('[1]auto D PHEV'!$AY78+'Conventional prices'!C26))</f>
        <v>2561116854.2212505</v>
      </c>
      <c r="H27" s="36">
        <f>('Sales shares by size'!C26/100)*1000*('[1]auto FCV'!$D78*('[1]auto FCV'!$AY78+'Conventional prices'!C26))</f>
        <v>78308329.534582779</v>
      </c>
      <c r="I27" s="36">
        <f>('Sales shares by size'!C26/100)*1000*('[1]auto ICE'!$D78*'Conventional prices'!C26+'[1]auto ETOH'!$D78*('[1]auto ETOH'!$AY78+'Conventional prices'!C26)+'[1]auto Dsl'!$D78*('[1]auto Dsl'!$AY78+'Conventional prices'!C26)+(1-'[1]auto SI PHEV A'!$BB78)*'[1]auto SI PHEV A'!$D78*('[1]auto SI PHEV A'!$AY78+'Conventional prices'!C26)+(1-'[1]auto SI PHEV B'!$BB78)*'[1]auto SI PHEV B'!$D78*('[1]auto SI PHEV B'!$AY78+'Conventional prices'!C26))</f>
        <v>96787362903.174149</v>
      </c>
      <c r="J27" s="36">
        <f>('Sales shares by size'!C26/100)*1000*('[1]auto SI HEV Gas'!$D78*('[1]auto SI HEV Gas'!$AY78)+'[1]auto SI HEV E85'!$D78*('[1]auto SI HEV E85'!$AY78+'Conventional prices'!C26)+'[1]auto D HEV'!$D78*('[1]auto D HEV'!$AY78+'Conventional prices'!C26))</f>
        <v>1636510849.539247</v>
      </c>
      <c r="K27" s="37">
        <f>('Sales shares by size'!C26/100)*1000*('[1]auto CNG'!$D78*('[1]auto CNG'!$AY78+'Conventional prices'!C26))</f>
        <v>277345405.7595523</v>
      </c>
      <c r="L27" s="35">
        <f>('Sales shares by size'!D26/100)*1000*('[1]auto EV A'!$D78*('[1]auto EV A'!$AY78+'Conventional prices'!D26)+'[1]auto EV B'!$D78*('[1]auto EV B'!$AY78+'Conventional prices'!D26)+'[1]auto SI PHEV A'!$BB78*'[1]auto SI PHEV A'!$D78*('[1]auto SI PHEV A'!$AY78+'Conventional prices'!D26)+'[1]auto SI PHEV B'!$BB78*'[1]auto SI PHEV B'!$D78*('[1]auto SI PHEV B'!$AY78+'Conventional prices'!D26)+'[1]auto D PHEV'!$BB78*'[1]auto D PHEV'!$D78*('[1]auto D PHEV'!$AY78+'Conventional prices'!D26))</f>
        <v>739857076.97871625</v>
      </c>
      <c r="M27" s="36">
        <f>('Sales shares by size'!D26/100)*1000*('[1]auto FCV'!$D78*('[1]auto FCV'!$AY78+'Conventional prices'!D26))</f>
        <v>21974249.362358108</v>
      </c>
      <c r="N27" s="36">
        <f>('Sales shares by size'!D26/100)*1000*('[1]auto ICE'!$D78*'Conventional prices'!D26+'[1]auto ETOH'!$D78*('[1]auto ETOH'!$AY78+'Conventional prices'!D26)+'[1]auto Dsl'!$D78*('[1]auto Dsl'!$AY78+'Conventional prices'!D26)+(1-'[1]auto SI PHEV A'!$BB78)*'[1]auto SI PHEV A'!$D78*('[1]auto SI PHEV A'!$AY78+'Conventional prices'!D26)+(1-'[1]auto SI PHEV B'!$BB78)*'[1]auto SI PHEV B'!$D78*('[1]auto SI PHEV B'!$AY78+'Conventional prices'!D26))</f>
        <v>29319980295.646294</v>
      </c>
      <c r="O27" s="36">
        <f>('Sales shares by size'!D26/100)*1000*('[1]auto SI HEV Gas'!$D78*('[1]auto SI HEV Gas'!$AY78)+'[1]auto SI HEV E85'!$D78*('[1]auto SI HEV E85'!$AY78+'Conventional prices'!D26)+'[1]auto D HEV'!$D78*('[1]auto D HEV'!$AY78+'Conventional prices'!D26))</f>
        <v>424689346.35314918</v>
      </c>
      <c r="P27" s="37">
        <f>('Sales shares by size'!D26/100)*1000*('[1]auto CNG'!$D78*('[1]auto CNG'!$AY78+'Conventional prices'!D26))</f>
        <v>80635078.765464142</v>
      </c>
      <c r="Q27" s="35">
        <f>1000*('[1]LT EV A'!$D78*('[1]LT EV A'!$AY78+'Conventional prices'!E26)+'[1]LT EV B'!$D78*('[1]LT EV B'!$AY78+'Conventional prices'!E26)+'[1]LT SI PHEV A'!$BB78*'[1]LT SI PHEV A'!$D78*('[1]LT SI PHEV A'!$AY78+'Conventional prices'!E26)+'[1]LT SI PHEV B'!$BB78*'[1]LT SI PHEV B'!$D78*('[1]LT SI PHEV B'!$AY78+'Conventional prices'!E26)+'[1]LT D PHEV'!$BB78*'[1]LT D PHEV'!$D78*('[1]LT D PHEV'!$AY78+'Conventional prices'!E26))</f>
        <v>290655155.40908712</v>
      </c>
      <c r="R27" s="36">
        <f>1000*('[1]LT FCV'!$D78*('[1]LT FCV'!$AY78+'Conventional prices'!E26))</f>
        <v>265799642.29978934</v>
      </c>
      <c r="S27" s="36">
        <f>1000*('[1]LT ICE'!$D78*'Conventional prices'!E26+'[1]LT ETOH'!$D78*('[1]LT ETOH'!$AY78+'Conventional prices'!E26)+'[1]LT Dsl'!$D78*('[1]LT Dsl'!$AY78+'Conventional prices'!E26)+(1-'[1]LT SI PHEV A'!$BB78)*'[1]LT SI PHEV A'!$D78*('[1]LT SI PHEV A'!$AY78+'Conventional prices'!E26)+(1-'[1]LT SI PHEV B'!$BB78)*'[1]LT SI PHEV B'!$D78*('[1]LT SI PHEV B'!$AY78+'Conventional prices'!E26))</f>
        <v>259158612538.63205</v>
      </c>
      <c r="T27" s="36">
        <f>1000*('[1]LT SI HEV GAS'!$D78*('[1]LT SI HEV GAS'!$AY78)+'[1]LT SI HEV E85'!$D78*('[1]LT SI HEV E85'!$AY78+'Conventional prices'!E26)+'[1]LT D HEV'!$D78*('[1]LT D HEV'!$AY78+'Conventional prices'!E26))</f>
        <v>602494376.07342625</v>
      </c>
      <c r="U27" s="37">
        <f>1000*('[1]LT CNG'!$D78*('[1]LT CNG'!$AY78+'Conventional prices'!E26))</f>
        <v>3192810858.8612242</v>
      </c>
    </row>
    <row r="28" spans="1:21" x14ac:dyDescent="0.3">
      <c r="A28" s="7">
        <v>2039</v>
      </c>
      <c r="B28" s="35">
        <f>('Sales shares by size'!B27/100)*1000*('[1]auto EV A'!$D79*('[1]auto EV A'!$AY79+'Conventional prices'!B27)+'[1]auto EV B'!$D79*('[1]auto EV B'!$AY79+'Conventional prices'!B27)+'[1]auto SI PHEV A'!$BB79*'[1]auto SI PHEV A'!$D79*('[1]auto SI PHEV A'!$AY79+'Conventional prices'!B27)+'[1]auto SI PHEV B'!$BB79*'[1]auto SI PHEV B'!$D79*('[1]auto SI PHEV B'!$AY79+'Conventional prices'!B27)+'[1]auto D PHEV'!$BB79*'[1]auto D PHEV'!$D79*('[1]auto D PHEV'!$AY79+'Conventional prices'!B27))</f>
        <v>2954878504.7012844</v>
      </c>
      <c r="C28" s="36">
        <f>('Sales shares by size'!B27/100)*1000*('[1]auto FCV'!$D79*('[1]auto FCV'!$AY79+'Conventional prices'!B27))</f>
        <v>89794995.25052847</v>
      </c>
      <c r="D28" s="36">
        <f>('Sales shares by size'!B27/100)*1000*('[1]auto ICE'!$D79*'Conventional prices'!B27+'[1]auto ETOH'!$D79*('[1]auto ETOH'!$AY79+'Conventional prices'!B27)+'[1]auto Dsl'!$D79*('[1]auto Dsl'!$AY79+'Conventional prices'!B27)+(1-'[1]auto SI PHEV A'!$BB79)*'[1]auto SI PHEV A'!$D79*('[1]auto SI PHEV A'!$AY79+'Conventional prices'!B27)+(1-'[1]auto SI PHEV B'!$BB79)*'[1]auto SI PHEV B'!$D79*('[1]auto SI PHEV B'!$AY79+'Conventional prices'!B27))</f>
        <v>104034724417.77289</v>
      </c>
      <c r="E28" s="36">
        <f>('Sales shares by size'!B27/100)*1000*('[1]auto SI HEV Gas'!$D79*('[1]auto SI HEV Gas'!$AY79+'Conventional prices'!B27)+'[1]auto SI HEV E85'!$D79*('[1]auto SI HEV E85'!$AY79+'Conventional prices'!B27)+'[1]auto D HEV'!$D79*('[1]auto D HEV'!$AY79+'Conventional prices'!B27))</f>
        <v>10677876995.088339</v>
      </c>
      <c r="F28" s="37">
        <f>('Sales shares by size'!B27/100)*1000*('[1]auto CNG'!$D79*('[1]auto CNG'!$AY79+'Conventional prices'!B27))</f>
        <v>311684314.7897796</v>
      </c>
      <c r="G28" s="35">
        <f>('Sales shares by size'!C27/100)*1000*('[1]auto EV A'!$D79*('[1]auto EV A'!$AY79+'Conventional prices'!C27)+'[1]auto EV B'!$D79*('[1]auto EV B'!$AY79+'Conventional prices'!C27)+'[1]auto SI PHEV A'!$BB79*'[1]auto SI PHEV A'!$D79*('[1]auto SI PHEV A'!$AY79+'Conventional prices'!C27)+'[1]auto SI PHEV B'!$BB79*'[1]auto SI PHEV B'!$D79*('[1]auto SI PHEV B'!$AY79+'Conventional prices'!C27)+'[1]auto D PHEV'!$BB79*'[1]auto D PHEV'!$D79*('[1]auto D PHEV'!$AY79+'Conventional prices'!C27))</f>
        <v>2660616139.6799788</v>
      </c>
      <c r="H28" s="36">
        <f>('Sales shares by size'!C27/100)*1000*('[1]auto FCV'!$D79*('[1]auto FCV'!$AY79+'Conventional prices'!C27))</f>
        <v>78940483.751582697</v>
      </c>
      <c r="I28" s="36">
        <f>('Sales shares by size'!C27/100)*1000*('[1]auto ICE'!$D79*'Conventional prices'!C27+'[1]auto ETOH'!$D79*('[1]auto ETOH'!$AY79+'Conventional prices'!C27)+'[1]auto Dsl'!$D79*('[1]auto Dsl'!$AY79+'Conventional prices'!C27)+(1-'[1]auto SI PHEV A'!$BB79)*'[1]auto SI PHEV A'!$D79*('[1]auto SI PHEV A'!$AY79+'Conventional prices'!C27)+(1-'[1]auto SI PHEV B'!$BB79)*'[1]auto SI PHEV B'!$D79*('[1]auto SI PHEV B'!$AY79+'Conventional prices'!C27))</f>
        <v>97869956892.802185</v>
      </c>
      <c r="J28" s="36">
        <f>('Sales shares by size'!C27/100)*1000*('[1]auto SI HEV Gas'!$D79*('[1]auto SI HEV Gas'!$AY79)+'[1]auto SI HEV E85'!$D79*('[1]auto SI HEV E85'!$AY79+'Conventional prices'!C27)+'[1]auto D HEV'!$D79*('[1]auto D HEV'!$AY79+'Conventional prices'!C27))</f>
        <v>1670606284.0067968</v>
      </c>
      <c r="K28" s="37">
        <f>('Sales shares by size'!C27/100)*1000*('[1]auto CNG'!$D79*('[1]auto CNG'!$AY79+'Conventional prices'!C27))</f>
        <v>282175279.81885052</v>
      </c>
      <c r="L28" s="35">
        <f>('Sales shares by size'!D27/100)*1000*('[1]auto EV A'!$D79*('[1]auto EV A'!$AY79+'Conventional prices'!D27)+'[1]auto EV B'!$D79*('[1]auto EV B'!$AY79+'Conventional prices'!D27)+'[1]auto SI PHEV A'!$BB79*'[1]auto SI PHEV A'!$D79*('[1]auto SI PHEV A'!$AY79+'Conventional prices'!D27)+'[1]auto SI PHEV B'!$BB79*'[1]auto SI PHEV B'!$D79*('[1]auto SI PHEV B'!$AY79+'Conventional prices'!D27)+'[1]auto D PHEV'!$BB79*'[1]auto D PHEV'!$D79*('[1]auto D PHEV'!$AY79+'Conventional prices'!D27))</f>
        <v>769638315.92334104</v>
      </c>
      <c r="M28" s="36">
        <f>('Sales shares by size'!D27/100)*1000*('[1]auto FCV'!$D79*('[1]auto FCV'!$AY79+'Conventional prices'!D27))</f>
        <v>22211931.966321453</v>
      </c>
      <c r="N28" s="36">
        <f>('Sales shares by size'!D27/100)*1000*('[1]auto ICE'!$D79*'Conventional prices'!D27+'[1]auto ETOH'!$D79*('[1]auto ETOH'!$AY79+'Conventional prices'!D27)+'[1]auto Dsl'!$D79*('[1]auto Dsl'!$AY79+'Conventional prices'!D27)+(1-'[1]auto SI PHEV A'!$BB79)*'[1]auto SI PHEV A'!$D79*('[1]auto SI PHEV A'!$AY79+'Conventional prices'!D27)+(1-'[1]auto SI PHEV B'!$BB79)*'[1]auto SI PHEV B'!$D79*('[1]auto SI PHEV B'!$AY79+'Conventional prices'!D27))</f>
        <v>29678319867.169582</v>
      </c>
      <c r="O28" s="36">
        <f>('Sales shares by size'!D27/100)*1000*('[1]auto SI HEV Gas'!$D79*('[1]auto SI HEV Gas'!$AY79)+'[1]auto SI HEV E85'!$D79*('[1]auto SI HEV E85'!$AY79+'Conventional prices'!D27)+'[1]auto D HEV'!$D79*('[1]auto D HEV'!$AY79+'Conventional prices'!D27))</f>
        <v>434182384.17203581</v>
      </c>
      <c r="P28" s="37">
        <f>('Sales shares by size'!D27/100)*1000*('[1]auto CNG'!$D79*('[1]auto CNG'!$AY79+'Conventional prices'!D27))</f>
        <v>82123740.331270814</v>
      </c>
      <c r="Q28" s="35">
        <f>1000*('[1]LT EV A'!$D79*('[1]LT EV A'!$AY79+'Conventional prices'!E27)+'[1]LT EV B'!$D79*('[1]LT EV B'!$AY79+'Conventional prices'!E27)+'[1]LT SI PHEV A'!$BB79*'[1]LT SI PHEV A'!$D79*('[1]LT SI PHEV A'!$AY79+'Conventional prices'!E27)+'[1]LT SI PHEV B'!$BB79*'[1]LT SI PHEV B'!$D79*('[1]LT SI PHEV B'!$AY79+'Conventional prices'!E27)+'[1]LT D PHEV'!$BB79*'[1]LT D PHEV'!$D79*('[1]LT D PHEV'!$AY79+'Conventional prices'!E27))</f>
        <v>294916212.05592519</v>
      </c>
      <c r="R28" s="36">
        <f>1000*('[1]LT FCV'!$D79*('[1]LT FCV'!$AY79+'Conventional prices'!E27))</f>
        <v>268073903.95879325</v>
      </c>
      <c r="S28" s="36">
        <f>1000*('[1]LT ICE'!$D79*'Conventional prices'!E27+'[1]LT ETOH'!$D79*('[1]LT ETOH'!$AY79+'Conventional prices'!E27)+'[1]LT Dsl'!$D79*('[1]LT Dsl'!$AY79+'Conventional prices'!E27)+(1-'[1]LT SI PHEV A'!$BB79)*'[1]LT SI PHEV A'!$D79*('[1]LT SI PHEV A'!$AY79+'Conventional prices'!E27)+(1-'[1]LT SI PHEV B'!$BB79)*'[1]LT SI PHEV B'!$D79*('[1]LT SI PHEV B'!$AY79+'Conventional prices'!E27))</f>
        <v>258120822178.06805</v>
      </c>
      <c r="T28" s="36">
        <f>1000*('[1]LT SI HEV GAS'!$D79*('[1]LT SI HEV GAS'!$AY79)+'[1]LT SI HEV E85'!$D79*('[1]LT SI HEV E85'!$AY79+'Conventional prices'!E27)+'[1]LT D HEV'!$D79*('[1]LT D HEV'!$AY79+'Conventional prices'!E27))</f>
        <v>605516340.37746263</v>
      </c>
      <c r="U28" s="37">
        <f>1000*('[1]LT CNG'!$D79*('[1]LT CNG'!$AY79+'Conventional prices'!E27))</f>
        <v>3194215815.7308874</v>
      </c>
    </row>
    <row r="29" spans="1:21" x14ac:dyDescent="0.3">
      <c r="A29" s="7">
        <v>2040</v>
      </c>
      <c r="B29" s="35">
        <f>('Sales shares by size'!B28/100)*1000*('[1]auto EV A'!$D80*('[1]auto EV A'!$AY80+'Conventional prices'!B28)+'[1]auto EV B'!$D80*('[1]auto EV B'!$AY80+'Conventional prices'!B28)+'[1]auto SI PHEV A'!$BB80*'[1]auto SI PHEV A'!$D80*('[1]auto SI PHEV A'!$AY80+'Conventional prices'!B28)+'[1]auto SI PHEV B'!$BB80*'[1]auto SI PHEV B'!$D80*('[1]auto SI PHEV B'!$AY80+'Conventional prices'!B28)+'[1]auto D PHEV'!$BB80*'[1]auto D PHEV'!$D80*('[1]auto D PHEV'!$AY80+'Conventional prices'!B28))</f>
        <v>3062361697.3618135</v>
      </c>
      <c r="C29" s="36">
        <f>('Sales shares by size'!B28/100)*1000*('[1]auto FCV'!$D80*('[1]auto FCV'!$AY80+'Conventional prices'!B28))</f>
        <v>90236176.151189446</v>
      </c>
      <c r="D29" s="36">
        <f>('Sales shares by size'!B28/100)*1000*('[1]auto ICE'!$D80*'Conventional prices'!B28+'[1]auto ETOH'!$D80*('[1]auto ETOH'!$AY80+'Conventional prices'!B28)+'[1]auto Dsl'!$D80*('[1]auto Dsl'!$AY80+'Conventional prices'!B28)+(1-'[1]auto SI PHEV A'!$BB80)*'[1]auto SI PHEV A'!$D80*('[1]auto SI PHEV A'!$AY80+'Conventional prices'!B28)+(1-'[1]auto SI PHEV B'!$BB80)*'[1]auto SI PHEV B'!$D80*('[1]auto SI PHEV B'!$AY80+'Conventional prices'!B28))</f>
        <v>105053127770.27768</v>
      </c>
      <c r="E29" s="36">
        <f>('Sales shares by size'!B28/100)*1000*('[1]auto SI HEV Gas'!$D80*('[1]auto SI HEV Gas'!$AY80+'Conventional prices'!B28)+'[1]auto SI HEV E85'!$D80*('[1]auto SI HEV E85'!$AY80+'Conventional prices'!B28)+'[1]auto D HEV'!$D80*('[1]auto D HEV'!$AY80+'Conventional prices'!B28))</f>
        <v>10892976657.03091</v>
      </c>
      <c r="F29" s="37">
        <f>('Sales shares by size'!B28/100)*1000*('[1]auto CNG'!$D80*('[1]auto CNG'!$AY80+'Conventional prices'!B28))</f>
        <v>316666319.38409215</v>
      </c>
      <c r="G29" s="35">
        <f>('Sales shares by size'!C28/100)*1000*('[1]auto EV A'!$D80*('[1]auto EV A'!$AY80+'Conventional prices'!C28)+'[1]auto EV B'!$D80*('[1]auto EV B'!$AY80+'Conventional prices'!C28)+'[1]auto SI PHEV A'!$BB80*'[1]auto SI PHEV A'!$D80*('[1]auto SI PHEV A'!$AY80+'Conventional prices'!C28)+'[1]auto SI PHEV B'!$BB80*'[1]auto SI PHEV B'!$D80*('[1]auto SI PHEV B'!$AY80+'Conventional prices'!C28)+'[1]auto D PHEV'!$BB80*'[1]auto D PHEV'!$D80*('[1]auto D PHEV'!$AY80+'Conventional prices'!C28))</f>
        <v>2752154539.3603234</v>
      </c>
      <c r="H29" s="36">
        <f>('Sales shares by size'!C28/100)*1000*('[1]auto FCV'!$D80*('[1]auto FCV'!$AY80+'Conventional prices'!C28))</f>
        <v>79271242.783613458</v>
      </c>
      <c r="I29" s="36">
        <f>('Sales shares by size'!C28/100)*1000*('[1]auto ICE'!$D80*'Conventional prices'!C28+'[1]auto ETOH'!$D80*('[1]auto ETOH'!$AY80+'Conventional prices'!C28)+'[1]auto Dsl'!$D80*('[1]auto Dsl'!$AY80+'Conventional prices'!C28)+(1-'[1]auto SI PHEV A'!$BB80)*'[1]auto SI PHEV A'!$D80*('[1]auto SI PHEV A'!$AY80+'Conventional prices'!C28)+(1-'[1]auto SI PHEV B'!$BB80)*'[1]auto SI PHEV B'!$D80*('[1]auto SI PHEV B'!$AY80+'Conventional prices'!C28))</f>
        <v>98612148761.488663</v>
      </c>
      <c r="J29" s="36">
        <f>('Sales shares by size'!C28/100)*1000*('[1]auto SI HEV Gas'!$D80*('[1]auto SI HEV Gas'!$AY80)+'[1]auto SI HEV E85'!$D80*('[1]auto SI HEV E85'!$AY80+'Conventional prices'!C28)+'[1]auto D HEV'!$D80*('[1]auto D HEV'!$AY80+'Conventional prices'!C28))</f>
        <v>1699108088.0888968</v>
      </c>
      <c r="K29" s="37">
        <f>('Sales shares by size'!C28/100)*1000*('[1]auto CNG'!$D80*('[1]auto CNG'!$AY80+'Conventional prices'!C28))</f>
        <v>286060317.95675343</v>
      </c>
      <c r="L29" s="35">
        <f>('Sales shares by size'!D28/100)*1000*('[1]auto EV A'!$D80*('[1]auto EV A'!$AY80+'Conventional prices'!D28)+'[1]auto EV B'!$D80*('[1]auto EV B'!$AY80+'Conventional prices'!D28)+'[1]auto SI PHEV A'!$BB80*'[1]auto SI PHEV A'!$D80*('[1]auto SI PHEV A'!$AY80+'Conventional prices'!D28)+'[1]auto SI PHEV B'!$BB80*'[1]auto SI PHEV B'!$D80*('[1]auto SI PHEV B'!$AY80+'Conventional prices'!D28)+'[1]auto D PHEV'!$BB80*'[1]auto D PHEV'!$D80*('[1]auto D PHEV'!$AY80+'Conventional prices'!D28))</f>
        <v>795806330.54326391</v>
      </c>
      <c r="M29" s="36">
        <f>('Sales shares by size'!D28/100)*1000*('[1]auto FCV'!$D80*('[1]auto FCV'!$AY80+'Conventional prices'!D28))</f>
        <v>22327920.148085993</v>
      </c>
      <c r="N29" s="36">
        <f>('Sales shares by size'!D28/100)*1000*('[1]auto ICE'!$D80*'Conventional prices'!D28+'[1]auto ETOH'!$D80*('[1]auto ETOH'!$AY80+'Conventional prices'!D28)+'[1]auto Dsl'!$D80*('[1]auto Dsl'!$AY80+'Conventional prices'!D28)+(1-'[1]auto SI PHEV A'!$BB80)*'[1]auto SI PHEV A'!$D80*('[1]auto SI PHEV A'!$AY80+'Conventional prices'!D28)+(1-'[1]auto SI PHEV B'!$BB80)*'[1]auto SI PHEV B'!$D80*('[1]auto SI PHEV B'!$AY80+'Conventional prices'!D28))</f>
        <v>29882073146.349728</v>
      </c>
      <c r="O29" s="36">
        <f>('Sales shares by size'!D28/100)*1000*('[1]auto SI HEV Gas'!$D80*('[1]auto SI HEV Gas'!$AY80)+'[1]auto SI HEV E85'!$D80*('[1]auto SI HEV E85'!$AY80+'Conventional prices'!D28)+'[1]auto D HEV'!$D80*('[1]auto D HEV'!$AY80+'Conventional prices'!D28))</f>
        <v>441478371.25117129</v>
      </c>
      <c r="P29" s="37">
        <f>('Sales shares by size'!D28/100)*1000*('[1]auto CNG'!$D80*('[1]auto CNG'!$AY80+'Conventional prices'!D28))</f>
        <v>83195520.697158411</v>
      </c>
      <c r="Q29" s="35">
        <f>1000*('[1]LT EV A'!$D80*('[1]LT EV A'!$AY80+'Conventional prices'!E28)+'[1]LT EV B'!$D80*('[1]LT EV B'!$AY80+'Conventional prices'!E28)+'[1]LT SI PHEV A'!$BB80*'[1]LT SI PHEV A'!$D80*('[1]LT SI PHEV A'!$AY80+'Conventional prices'!E28)+'[1]LT SI PHEV B'!$BB80*'[1]LT SI PHEV B'!$D80*('[1]LT SI PHEV B'!$AY80+'Conventional prices'!E28)+'[1]LT D PHEV'!$BB80*'[1]LT D PHEV'!$D80*('[1]LT D PHEV'!$AY80+'Conventional prices'!E28))</f>
        <v>299421640.23886323</v>
      </c>
      <c r="R29" s="36">
        <f>1000*('[1]LT FCV'!$D80*('[1]LT FCV'!$AY80+'Conventional prices'!E28))</f>
        <v>270418927.59586871</v>
      </c>
      <c r="S29" s="36">
        <f>1000*('[1]LT ICE'!$D80*'Conventional prices'!E28+'[1]LT ETOH'!$D80*('[1]LT ETOH'!$AY80+'Conventional prices'!E28)+'[1]LT Dsl'!$D80*('[1]LT Dsl'!$AY80+'Conventional prices'!E28)+(1-'[1]LT SI PHEV A'!$BB80)*'[1]LT SI PHEV A'!$D80*('[1]LT SI PHEV A'!$AY80+'Conventional prices'!E28)+(1-'[1]LT SI PHEV B'!$BB80)*'[1]LT SI PHEV B'!$D80*('[1]LT SI PHEV B'!$AY80+'Conventional prices'!E28))</f>
        <v>257339768938.05368</v>
      </c>
      <c r="T29" s="36">
        <f>1000*('[1]LT SI HEV GAS'!$D80*('[1]LT SI HEV GAS'!$AY80)+'[1]LT SI HEV E85'!$D80*('[1]LT SI HEV E85'!$AY80+'Conventional prices'!E28)+'[1]LT D HEV'!$D80*('[1]LT D HEV'!$AY80+'Conventional prices'!E28))</f>
        <v>609117666.18755209</v>
      </c>
      <c r="U29" s="37">
        <f>1000*('[1]LT CNG'!$D80*('[1]LT CNG'!$AY80+'Conventional prices'!E28))</f>
        <v>3198759920.0303993</v>
      </c>
    </row>
    <row r="30" spans="1:21" x14ac:dyDescent="0.3">
      <c r="A30" s="7">
        <v>2041</v>
      </c>
      <c r="B30" s="35">
        <f>('Sales shares by size'!B29/100)*1000*('[1]auto EV A'!$D81*('[1]auto EV A'!$AY81+'Conventional prices'!B29)+'[1]auto EV B'!$D81*('[1]auto EV B'!$AY81+'Conventional prices'!B29)+'[1]auto SI PHEV A'!$BB81*'[1]auto SI PHEV A'!$D81*('[1]auto SI PHEV A'!$AY81+'Conventional prices'!B29)+'[1]auto SI PHEV B'!$BB81*'[1]auto SI PHEV B'!$D81*('[1]auto SI PHEV B'!$AY81+'Conventional prices'!B29)+'[1]auto D PHEV'!$BB81*'[1]auto D PHEV'!$D81*('[1]auto D PHEV'!$AY81+'Conventional prices'!B29))</f>
        <v>3100114137.2421379</v>
      </c>
      <c r="C30" s="36">
        <f>('Sales shares by size'!B29/100)*1000*('[1]auto FCV'!$D81*('[1]auto FCV'!$AY81+'Conventional prices'!B29))</f>
        <v>91401863.117402703</v>
      </c>
      <c r="D30" s="36">
        <f>('Sales shares by size'!B29/100)*1000*('[1]auto ICE'!$D81*'Conventional prices'!B29+'[1]auto ETOH'!$D81*('[1]auto ETOH'!$AY81+'Conventional prices'!B29)+'[1]auto Dsl'!$D81*('[1]auto Dsl'!$AY81+'Conventional prices'!B29)+(1-'[1]auto SI PHEV A'!$BB81)*'[1]auto SI PHEV A'!$D81*('[1]auto SI PHEV A'!$AY81+'Conventional prices'!B29)+(1-'[1]auto SI PHEV B'!$BB81)*'[1]auto SI PHEV B'!$D81*('[1]auto SI PHEV B'!$AY81+'Conventional prices'!B29))</f>
        <v>105541819848.95084</v>
      </c>
      <c r="E30" s="36">
        <f>('Sales shares by size'!B29/100)*1000*('[1]auto SI HEV Gas'!$D81*('[1]auto SI HEV Gas'!$AY81+'Conventional prices'!B29)+'[1]auto SI HEV E85'!$D81*('[1]auto SI HEV E85'!$AY81+'Conventional prices'!B29)+'[1]auto D HEV'!$D81*('[1]auto D HEV'!$AY81+'Conventional prices'!B29))</f>
        <v>10864994008.084339</v>
      </c>
      <c r="F30" s="37">
        <f>('Sales shares by size'!B29/100)*1000*('[1]auto CNG'!$D81*('[1]auto CNG'!$AY81+'Conventional prices'!B29))</f>
        <v>316746610.36673099</v>
      </c>
      <c r="G30" s="35">
        <f>('Sales shares by size'!C29/100)*1000*('[1]auto EV A'!$D81*('[1]auto EV A'!$AY81+'Conventional prices'!C29)+'[1]auto EV B'!$D81*('[1]auto EV B'!$AY81+'Conventional prices'!C29)+'[1]auto SI PHEV A'!$BB81*'[1]auto SI PHEV A'!$D81*('[1]auto SI PHEV A'!$AY81+'Conventional prices'!C29)+'[1]auto SI PHEV B'!$BB81*'[1]auto SI PHEV B'!$D81*('[1]auto SI PHEV B'!$AY81+'Conventional prices'!C29)+'[1]auto D PHEV'!$BB81*'[1]auto D PHEV'!$D81*('[1]auto D PHEV'!$AY81+'Conventional prices'!C29))</f>
        <v>2789805784.2527223</v>
      </c>
      <c r="H30" s="36">
        <f>('Sales shares by size'!C29/100)*1000*('[1]auto FCV'!$D81*('[1]auto FCV'!$AY81+'Conventional prices'!C29))</f>
        <v>80366928.004949585</v>
      </c>
      <c r="I30" s="36">
        <f>('Sales shares by size'!C29/100)*1000*('[1]auto ICE'!$D81*'Conventional prices'!C29+'[1]auto ETOH'!$D81*('[1]auto ETOH'!$AY81+'Conventional prices'!C29)+'[1]auto Dsl'!$D81*('[1]auto Dsl'!$AY81+'Conventional prices'!C29)+(1-'[1]auto SI PHEV A'!$BB81)*'[1]auto SI PHEV A'!$D81*('[1]auto SI PHEV A'!$AY81+'Conventional prices'!C29)+(1-'[1]auto SI PHEV B'!$BB81)*'[1]auto SI PHEV B'!$D81*('[1]auto SI PHEV B'!$AY81+'Conventional prices'!C29))</f>
        <v>99091893671.144012</v>
      </c>
      <c r="J30" s="36">
        <f>('Sales shares by size'!C29/100)*1000*('[1]auto SI HEV Gas'!$D81*('[1]auto SI HEV Gas'!$AY81)+'[1]auto SI HEV E85'!$D81*('[1]auto SI HEV E85'!$AY81+'Conventional prices'!C29)+'[1]auto D HEV'!$D81*('[1]auto D HEV'!$AY81+'Conventional prices'!C29))</f>
        <v>1608218541.9566531</v>
      </c>
      <c r="K30" s="37">
        <f>('Sales shares by size'!C29/100)*1000*('[1]auto CNG'!$D81*('[1]auto CNG'!$AY81+'Conventional prices'!C29))</f>
        <v>286519895.47561955</v>
      </c>
      <c r="L30" s="35">
        <f>('Sales shares by size'!D29/100)*1000*('[1]auto EV A'!$D81*('[1]auto EV A'!$AY81+'Conventional prices'!D29)+'[1]auto EV B'!$D81*('[1]auto EV B'!$AY81+'Conventional prices'!D29)+'[1]auto SI PHEV A'!$BB81*'[1]auto SI PHEV A'!$D81*('[1]auto SI PHEV A'!$AY81+'Conventional prices'!D29)+'[1]auto SI PHEV B'!$BB81*'[1]auto SI PHEV B'!$D81*('[1]auto SI PHEV B'!$AY81+'Conventional prices'!D29)+'[1]auto D PHEV'!$BB81*'[1]auto D PHEV'!$D81*('[1]auto D PHEV'!$AY81+'Conventional prices'!D29))</f>
        <v>807905613.85003734</v>
      </c>
      <c r="M30" s="36">
        <f>('Sales shares by size'!D29/100)*1000*('[1]auto FCV'!$D81*('[1]auto FCV'!$AY81+'Conventional prices'!D29))</f>
        <v>22660399.298745096</v>
      </c>
      <c r="N30" s="36">
        <f>('Sales shares by size'!D29/100)*1000*('[1]auto ICE'!$D81*'Conventional prices'!D29+'[1]auto ETOH'!$D81*('[1]auto ETOH'!$AY81+'Conventional prices'!D29)+'[1]auto Dsl'!$D81*('[1]auto Dsl'!$AY81+'Conventional prices'!D29)+(1-'[1]auto SI PHEV A'!$BB81)*'[1]auto SI PHEV A'!$D81*('[1]auto SI PHEV A'!$AY81+'Conventional prices'!D29)+(1-'[1]auto SI PHEV B'!$BB81)*'[1]auto SI PHEV B'!$D81*('[1]auto SI PHEV B'!$AY81+'Conventional prices'!D29))</f>
        <v>30033999213.839596</v>
      </c>
      <c r="O30" s="36">
        <f>('Sales shares by size'!D29/100)*1000*('[1]auto SI HEV Gas'!$D81*('[1]auto SI HEV Gas'!$AY81)+'[1]auto SI HEV E85'!$D81*('[1]auto SI HEV E85'!$AY81+'Conventional prices'!D29)+'[1]auto D HEV'!$D81*('[1]auto D HEV'!$AY81+'Conventional prices'!D29))</f>
        <v>419142890.93640572</v>
      </c>
      <c r="P30" s="37">
        <f>('Sales shares by size'!D29/100)*1000*('[1]auto CNG'!$D81*('[1]auto CNG'!$AY81+'Conventional prices'!D29))</f>
        <v>83454547.7000487</v>
      </c>
      <c r="Q30" s="35">
        <f>1000*('[1]LT EV A'!$D81*('[1]LT EV A'!$AY81+'Conventional prices'!E29)+'[1]LT EV B'!$D81*('[1]LT EV B'!$AY81+'Conventional prices'!E29)+'[1]LT SI PHEV A'!$BB81*'[1]LT SI PHEV A'!$D81*('[1]LT SI PHEV A'!$AY81+'Conventional prices'!E29)+'[1]LT SI PHEV B'!$BB81*'[1]LT SI PHEV B'!$D81*('[1]LT SI PHEV B'!$AY81+'Conventional prices'!E29)+'[1]LT D PHEV'!$BB81*'[1]LT D PHEV'!$D81*('[1]LT D PHEV'!$AY81+'Conventional prices'!E29))</f>
        <v>299291213.37447387</v>
      </c>
      <c r="R30" s="36">
        <f>1000*('[1]LT FCV'!$D81*('[1]LT FCV'!$AY81+'Conventional prices'!E29))</f>
        <v>271322331.78596777</v>
      </c>
      <c r="S30" s="36">
        <f>1000*('[1]LT ICE'!$D81*'Conventional prices'!E29+'[1]LT ETOH'!$D81*('[1]LT ETOH'!$AY81+'Conventional prices'!E29)+'[1]LT Dsl'!$D81*('[1]LT Dsl'!$AY81+'Conventional prices'!E29)+(1-'[1]LT SI PHEV A'!$BB81)*'[1]LT SI PHEV A'!$D81*('[1]LT SI PHEV A'!$AY81+'Conventional prices'!E29)+(1-'[1]LT SI PHEV B'!$BB81)*'[1]LT SI PHEV B'!$D81*('[1]LT SI PHEV B'!$AY81+'Conventional prices'!E29))</f>
        <v>254433527442.18396</v>
      </c>
      <c r="T30" s="36">
        <f>1000*('[1]LT SI HEV GAS'!$D81*('[1]LT SI HEV GAS'!$AY81)+'[1]LT SI HEV E85'!$D81*('[1]LT SI HEV E85'!$AY81+'Conventional prices'!E29)+'[1]LT D HEV'!$D81*('[1]LT D HEV'!$AY81+'Conventional prices'!E29))</f>
        <v>579119588.43078887</v>
      </c>
      <c r="U30" s="37">
        <f>1000*('[1]LT CNG'!$D81*('[1]LT CNG'!$AY81+'Conventional prices'!E29))</f>
        <v>3156572206.2988458</v>
      </c>
    </row>
    <row r="31" spans="1:21" x14ac:dyDescent="0.3">
      <c r="A31" s="7">
        <v>2042</v>
      </c>
      <c r="B31" s="35">
        <f>('Sales shares by size'!B30/100)*1000*('[1]auto EV A'!$D82*('[1]auto EV A'!$AY82+'Conventional prices'!B30)+'[1]auto EV B'!$D82*('[1]auto EV B'!$AY82+'Conventional prices'!B30)+'[1]auto SI PHEV A'!$BB82*'[1]auto SI PHEV A'!$D82*('[1]auto SI PHEV A'!$AY82+'Conventional prices'!B30)+'[1]auto SI PHEV B'!$BB82*'[1]auto SI PHEV B'!$D82*('[1]auto SI PHEV B'!$AY82+'Conventional prices'!B30)+'[1]auto D PHEV'!$BB82*'[1]auto D PHEV'!$D82*('[1]auto D PHEV'!$AY82+'Conventional prices'!B30))</f>
        <v>3138543649.5946355</v>
      </c>
      <c r="C31" s="36">
        <f>('Sales shares by size'!B30/100)*1000*('[1]auto FCV'!$D82*('[1]auto FCV'!$AY82+'Conventional prices'!B30))</f>
        <v>92585372.953259513</v>
      </c>
      <c r="D31" s="36">
        <f>('Sales shares by size'!B30/100)*1000*('[1]auto ICE'!$D82*'Conventional prices'!B30+'[1]auto ETOH'!$D82*('[1]auto ETOH'!$AY82+'Conventional prices'!B30)+'[1]auto Dsl'!$D82*('[1]auto Dsl'!$AY82+'Conventional prices'!B30)+(1-'[1]auto SI PHEV A'!$BB82)*'[1]auto SI PHEV A'!$D82*('[1]auto SI PHEV A'!$AY82+'Conventional prices'!B30)+(1-'[1]auto SI PHEV B'!$BB82)*'[1]auto SI PHEV B'!$D82*('[1]auto SI PHEV B'!$AY82+'Conventional prices'!B30))</f>
        <v>106071284060.59697</v>
      </c>
      <c r="E31" s="36">
        <f>('Sales shares by size'!B30/100)*1000*('[1]auto SI HEV Gas'!$D82*('[1]auto SI HEV Gas'!$AY82+'Conventional prices'!B30)+'[1]auto SI HEV E85'!$D82*('[1]auto SI HEV E85'!$AY82+'Conventional prices'!B30)+'[1]auto D HEV'!$D82*('[1]auto D HEV'!$AY82+'Conventional prices'!B30))</f>
        <v>10839267985.680246</v>
      </c>
      <c r="F31" s="37">
        <f>('Sales shares by size'!B30/100)*1000*('[1]auto CNG'!$D82*('[1]auto CNG'!$AY82+'Conventional prices'!B30))</f>
        <v>316892665.99759012</v>
      </c>
      <c r="G31" s="35">
        <f>('Sales shares by size'!C30/100)*1000*('[1]auto EV A'!$D82*('[1]auto EV A'!$AY82+'Conventional prices'!C30)+'[1]auto EV B'!$D82*('[1]auto EV B'!$AY82+'Conventional prices'!C30)+'[1]auto SI PHEV A'!$BB82*'[1]auto SI PHEV A'!$D82*('[1]auto SI PHEV A'!$AY82+'Conventional prices'!C30)+'[1]auto SI PHEV B'!$BB82*'[1]auto SI PHEV B'!$D82*('[1]auto SI PHEV B'!$AY82+'Conventional prices'!C30)+'[1]auto D PHEV'!$BB82*'[1]auto D PHEV'!$D82*('[1]auto D PHEV'!$AY82+'Conventional prices'!C30))</f>
        <v>2828202923.6574731</v>
      </c>
      <c r="H31" s="36">
        <f>('Sales shares by size'!C30/100)*1000*('[1]auto FCV'!$D82*('[1]auto FCV'!$AY82+'Conventional prices'!C30))</f>
        <v>81481524.323421836</v>
      </c>
      <c r="I31" s="36">
        <f>('Sales shares by size'!C30/100)*1000*('[1]auto ICE'!$D82*'Conventional prices'!C30+'[1]auto ETOH'!$D82*('[1]auto ETOH'!$AY82+'Conventional prices'!C30)+'[1]auto Dsl'!$D82*('[1]auto Dsl'!$AY82+'Conventional prices'!C30)+(1-'[1]auto SI PHEV A'!$BB82)*'[1]auto SI PHEV A'!$D82*('[1]auto SI PHEV A'!$AY82+'Conventional prices'!C30)+(1-'[1]auto SI PHEV B'!$BB82)*'[1]auto SI PHEV B'!$D82*('[1]auto SI PHEV B'!$AY82+'Conventional prices'!C30))</f>
        <v>99610130280.931854</v>
      </c>
      <c r="J31" s="36">
        <f>('Sales shares by size'!C30/100)*1000*('[1]auto SI HEV Gas'!$D82*('[1]auto SI HEV Gas'!$AY82)+'[1]auto SI HEV E85'!$D82*('[1]auto SI HEV E85'!$AY82+'Conventional prices'!B30)+'[1]auto D HEV'!$D82*('[1]auto D HEV'!$AY82+'Conventional prices'!B30))</f>
        <v>1457261297.8810642</v>
      </c>
      <c r="K31" s="37">
        <f>('Sales shares by size'!C30/100)*1000*('[1]auto CNG'!$D82*('[1]auto CNG'!$AY82+'Conventional prices'!B30))</f>
        <v>252358472.58322075</v>
      </c>
      <c r="L31" s="35">
        <f>('Sales shares by size'!D30/100)*1000*('[1]auto EV A'!$D82*('[1]auto EV A'!$AY82+'Conventional prices'!D30)+'[1]auto EV B'!$D82*('[1]auto EV B'!$AY82+'Conventional prices'!D30)+'[1]auto SI PHEV A'!$BB82*'[1]auto SI PHEV A'!$D82*('[1]auto SI PHEV A'!$AY82+'Conventional prices'!D30)+'[1]auto SI PHEV B'!$BB82*'[1]auto SI PHEV B'!$D82*('[1]auto SI PHEV B'!$AY82+'Conventional prices'!D30)+'[1]auto D PHEV'!$BB82*'[1]auto D PHEV'!$D82*('[1]auto D PHEV'!$AY82+'Conventional prices'!D30))</f>
        <v>820265315.45677865</v>
      </c>
      <c r="M31" s="36">
        <f>('Sales shares by size'!D30/100)*1000*('[1]auto FCV'!$D82*('[1]auto FCV'!$AY82+'Conventional prices'!D30))</f>
        <v>22999288.847159732</v>
      </c>
      <c r="N31" s="36">
        <f>('Sales shares by size'!D30/100)*1000*('[1]auto ICE'!$D82*'Conventional prices'!D30+'[1]auto ETOH'!$D82*('[1]auto ETOH'!$AY82+'Conventional prices'!D30)+'[1]auto Dsl'!$D82*('[1]auto Dsl'!$AY82+'Conventional prices'!D30)+(1-'[1]auto SI PHEV A'!$BB82)*'[1]auto SI PHEV A'!$D82*('[1]auto SI PHEV A'!$AY82+'Conventional prices'!D30)+(1-'[1]auto SI PHEV B'!$BB82)*'[1]auto SI PHEV B'!$D82*('[1]auto SI PHEV B'!$AY82+'Conventional prices'!D30))</f>
        <v>30197657659.69175</v>
      </c>
      <c r="O31" s="36">
        <f>('Sales shares by size'!D30/100)*1000*('[1]auto SI HEV Gas'!$D82*('[1]auto SI HEV Gas'!$AY82)+'[1]auto SI HEV E85'!$D82*('[1]auto SI HEV E85'!$AY82+'Conventional prices'!B30)+'[1]auto D HEV'!$D82*('[1]auto D HEV'!$AY82+'Conventional prices'!B30))</f>
        <v>360399207.46118218</v>
      </c>
      <c r="P31" s="37">
        <f>('Sales shares by size'!D30/100)*1000*('[1]auto CNG'!$D82*('[1]auto CNG'!$AY82+'Conventional prices'!B30))</f>
        <v>62411451.980062246</v>
      </c>
      <c r="Q31" s="35">
        <f>1000*('[1]LT EV A'!$D82*('[1]LT EV A'!$AY82+'Conventional prices'!E30)+'[1]LT EV B'!$D82*('[1]LT EV B'!$AY82+'Conventional prices'!E30)+'[1]LT SI PHEV A'!$BB82*'[1]LT SI PHEV A'!$D82*('[1]LT SI PHEV A'!$AY82+'Conventional prices'!E30)+'[1]LT SI PHEV B'!$BB82*'[1]LT SI PHEV B'!$D82*('[1]LT SI PHEV B'!$AY82+'Conventional prices'!E30)+'[1]LT D PHEV'!$BB82*'[1]LT D PHEV'!$D82*('[1]LT D PHEV'!$AY82+'Conventional prices'!E30))</f>
        <v>299183362.32891929</v>
      </c>
      <c r="R31" s="36">
        <f>1000*('[1]LT FCV'!$D82*('[1]LT FCV'!$AY82+'Conventional prices'!E30))</f>
        <v>271976230.01451772</v>
      </c>
      <c r="S31" s="36">
        <f>1000*('[1]LT ICE'!$D82*'Conventional prices'!E30+'[1]LT ETOH'!$D82*('[1]LT ETOH'!$AY82+'Conventional prices'!E30)+'[1]LT Dsl'!$D82*('[1]LT Dsl'!$AY82+'Conventional prices'!E30)+(1-'[1]LT SI PHEV A'!$BB82)*'[1]LT SI PHEV A'!$D82*('[1]LT SI PHEV A'!$AY82+'Conventional prices'!E30)+(1-'[1]LT SI PHEV B'!$BB82)*'[1]LT SI PHEV B'!$D82*('[1]LT SI PHEV B'!$AY82+'Conventional prices'!E30))</f>
        <v>251640782759.33084</v>
      </c>
      <c r="T31" s="36">
        <f>1000*('[1]LT SI HEV GAS'!$D82*('[1]LT SI HEV GAS'!$AY82)+'[1]LT SI HEV E85'!$D82*('[1]LT SI HEV E85'!$AY82+'Conventional prices'!B30)+'[1]LT D HEV'!$D82*('[1]LT D HEV'!$AY82+'Conventional prices'!B30))</f>
        <v>548067799.03259766</v>
      </c>
      <c r="U31" s="37">
        <f>1000*('[1]LT CNG'!$D82*('[1]LT CNG'!$AY82+'Conventional prices'!B30))</f>
        <v>2439470305.5546017</v>
      </c>
    </row>
    <row r="32" spans="1:21" x14ac:dyDescent="0.3">
      <c r="A32" s="7">
        <v>2043</v>
      </c>
      <c r="B32" s="35">
        <f>('Sales shares by size'!B31/100)*1000*('[1]auto EV A'!$D83*('[1]auto EV A'!$AY83+'Conventional prices'!B31)+'[1]auto EV B'!$D83*('[1]auto EV B'!$AY83+'Conventional prices'!B31)+'[1]auto SI PHEV A'!$BB83*'[1]auto SI PHEV A'!$D83*('[1]auto SI PHEV A'!$AY83+'Conventional prices'!B31)+'[1]auto SI PHEV B'!$BB83*'[1]auto SI PHEV B'!$D83*('[1]auto SI PHEV B'!$AY83+'Conventional prices'!B31)+'[1]auto D PHEV'!$BB83*'[1]auto D PHEV'!$D83*('[1]auto D PHEV'!$AY83+'Conventional prices'!B31))</f>
        <v>3176104671.8229189</v>
      </c>
      <c r="C32" s="36">
        <f>('Sales shares by size'!B31/100)*1000*('[1]auto FCV'!$D83*('[1]auto FCV'!$AY83+'Conventional prices'!B31))</f>
        <v>93741090.225933656</v>
      </c>
      <c r="D32" s="36">
        <f>('Sales shares by size'!B31/100)*1000*('[1]auto ICE'!$D83*'Conventional prices'!B31+'[1]auto ETOH'!$D83*('[1]auto ETOH'!$AY83+'Conventional prices'!B31)+'[1]auto Dsl'!$D83*('[1]auto Dsl'!$AY83+'Conventional prices'!B31)+(1-'[1]auto SI PHEV A'!$BB83)*'[1]auto SI PHEV A'!$D83*('[1]auto SI PHEV A'!$AY83+'Conventional prices'!B31)+(1-'[1]auto SI PHEV B'!$BB83)*'[1]auto SI PHEV B'!$D83*('[1]auto SI PHEV B'!$AY83+'Conventional prices'!B31))</f>
        <v>106589308923.0423</v>
      </c>
      <c r="E32" s="36">
        <f>('Sales shares by size'!B31/100)*1000*('[1]auto SI HEV Gas'!$D83*('[1]auto SI HEV Gas'!$AY83+'Conventional prices'!B31)+'[1]auto SI HEV E85'!$D83*('[1]auto SI HEV E85'!$AY83+'Conventional prices'!B31)+'[1]auto D HEV'!$D83*('[1]auto D HEV'!$AY83+'Conventional prices'!B31))</f>
        <v>10810386979.533823</v>
      </c>
      <c r="F32" s="37">
        <f>('Sales shares by size'!B31/100)*1000*('[1]auto CNG'!$D83*('[1]auto CNG'!$AY83+'Conventional prices'!B31))</f>
        <v>316946679.17016369</v>
      </c>
      <c r="G32" s="35">
        <f>('Sales shares by size'!C31/100)*1000*('[1]auto EV A'!$D83*('[1]auto EV A'!$AY83+'Conventional prices'!C31)+'[1]auto EV B'!$D83*('[1]auto EV B'!$AY83+'Conventional prices'!C31)+'[1]auto SI PHEV A'!$BB83*'[1]auto SI PHEV A'!$D83*('[1]auto SI PHEV A'!$AY83+'Conventional prices'!C31)+'[1]auto SI PHEV B'!$BB83*'[1]auto SI PHEV B'!$D83*('[1]auto SI PHEV B'!$AY83+'Conventional prices'!C31)+'[1]auto D PHEV'!$BB83*'[1]auto D PHEV'!$D83*('[1]auto D PHEV'!$AY83+'Conventional prices'!C31))</f>
        <v>2865957769.0717511</v>
      </c>
      <c r="H32" s="36">
        <f>('Sales shares by size'!C31/100)*1000*('[1]auto FCV'!$D83*('[1]auto FCV'!$AY83+'Conventional prices'!C31))</f>
        <v>82574987.556266829</v>
      </c>
      <c r="I32" s="36">
        <f>('Sales shares by size'!C31/100)*1000*('[1]auto ICE'!$D83*'Conventional prices'!C31+'[1]auto ETOH'!$D83*('[1]auto ETOH'!$AY83+'Conventional prices'!C31)+'[1]auto Dsl'!$D83*('[1]auto Dsl'!$AY83+'Conventional prices'!C31)+(1-'[1]auto SI PHEV A'!$BB83)*'[1]auto SI PHEV A'!$D83*('[1]auto SI PHEV A'!$AY83+'Conventional prices'!C31)+(1-'[1]auto SI PHEV B'!$BB83)*'[1]auto SI PHEV B'!$D83*('[1]auto SI PHEV B'!$AY83+'Conventional prices'!C31))</f>
        <v>100117841294.87849</v>
      </c>
      <c r="J32" s="36">
        <f>('Sales shares by size'!C31/100)*1000*('[1]auto SI HEV Gas'!$D83*('[1]auto SI HEV Gas'!$AY83)+'[1]auto SI HEV E85'!$D83*('[1]auto SI HEV E85'!$AY83+'Conventional prices'!B31)+'[1]auto D HEV'!$D83*('[1]auto D HEV'!$AY83+'Conventional prices'!B31))</f>
        <v>1362361301.1894517</v>
      </c>
      <c r="K32" s="37">
        <f>('Sales shares by size'!C31/100)*1000*('[1]auto CNG'!$D83*('[1]auto CNG'!$AY83+'Conventional prices'!B31))</f>
        <v>252401486.14330778</v>
      </c>
      <c r="L32" s="35">
        <f>('Sales shares by size'!D31/100)*1000*('[1]auto EV A'!$D83*('[1]auto EV A'!$AY83+'Conventional prices'!D31)+'[1]auto EV B'!$D83*('[1]auto EV B'!$AY83+'Conventional prices'!D31)+'[1]auto SI PHEV A'!$BB83*'[1]auto SI PHEV A'!$D83*('[1]auto SI PHEV A'!$AY83+'Conventional prices'!D31)+'[1]auto SI PHEV B'!$BB83*'[1]auto SI PHEV B'!$D83*('[1]auto SI PHEV B'!$AY83+'Conventional prices'!D31)+'[1]auto D PHEV'!$BB83*'[1]auto D PHEV'!$D83*('[1]auto D PHEV'!$AY83+'Conventional prices'!D31))</f>
        <v>832484295.0660702</v>
      </c>
      <c r="M32" s="36">
        <f>('Sales shares by size'!D31/100)*1000*('[1]auto FCV'!$D83*('[1]auto FCV'!$AY83+'Conventional prices'!D31))</f>
        <v>23333319.198268399</v>
      </c>
      <c r="N32" s="36">
        <f>('Sales shares by size'!D31/100)*1000*('[1]auto ICE'!$D83*'Conventional prices'!D31+'[1]auto ETOH'!$D83*('[1]auto ETOH'!$AY83+'Conventional prices'!D31)+'[1]auto Dsl'!$D83*('[1]auto Dsl'!$AY83+'Conventional prices'!D31)+(1-'[1]auto SI PHEV A'!$BB83)*'[1]auto SI PHEV A'!$D83*('[1]auto SI PHEV A'!$AY83+'Conventional prices'!D31)+(1-'[1]auto SI PHEV B'!$BB83)*'[1]auto SI PHEV B'!$D83*('[1]auto SI PHEV B'!$AY83+'Conventional prices'!D31))</f>
        <v>30358192777.427242</v>
      </c>
      <c r="O32" s="36">
        <f>('Sales shares by size'!D31/100)*1000*('[1]auto SI HEV Gas'!$D83*('[1]auto SI HEV Gas'!$AY83)+'[1]auto SI HEV E85'!$D83*('[1]auto SI HEV E85'!$AY83+'Conventional prices'!B31)+'[1]auto D HEV'!$D83*('[1]auto D HEV'!$AY83+'Conventional prices'!B31))</f>
        <v>336929234.26868927</v>
      </c>
      <c r="P32" s="37">
        <f>('Sales shares by size'!D31/100)*1000*('[1]auto CNG'!$D83*('[1]auto CNG'!$AY83+'Conventional prices'!B31))</f>
        <v>62422089.779191338</v>
      </c>
      <c r="Q32" s="35">
        <f>1000*('[1]LT EV A'!$D83*('[1]LT EV A'!$AY83+'Conventional prices'!E31)+'[1]LT EV B'!$D83*('[1]LT EV B'!$AY83+'Conventional prices'!E31)+'[1]LT SI PHEV A'!$BB83*'[1]LT SI PHEV A'!$D83*('[1]LT SI PHEV A'!$AY83+'Conventional prices'!E31)+'[1]LT SI PHEV B'!$BB83*'[1]LT SI PHEV B'!$D83*('[1]LT SI PHEV B'!$AY83+'Conventional prices'!E31)+'[1]LT D PHEV'!$BB83*'[1]LT D PHEV'!$D83*('[1]LT D PHEV'!$AY83+'Conventional prices'!E31))</f>
        <v>298951017.16579944</v>
      </c>
      <c r="R32" s="36">
        <f>1000*('[1]LT FCV'!$D83*('[1]LT FCV'!$AY83+'Conventional prices'!E31))</f>
        <v>272254328.07176667</v>
      </c>
      <c r="S32" s="36">
        <f>1000*('[1]LT ICE'!$D83*'Conventional prices'!E31+'[1]LT ETOH'!$D83*('[1]LT ETOH'!$AY83+'Conventional prices'!E31)+'[1]LT Dsl'!$D83*('[1]LT Dsl'!$AY83+'Conventional prices'!E31)+(1-'[1]LT SI PHEV A'!$BB83)*'[1]LT SI PHEV A'!$D83*('[1]LT SI PHEV A'!$AY83+'Conventional prices'!E31)+(1-'[1]LT SI PHEV B'!$BB83)*'[1]LT SI PHEV B'!$D83*('[1]LT SI PHEV B'!$AY83+'Conventional prices'!E31))</f>
        <v>248834695994.50119</v>
      </c>
      <c r="T32" s="36">
        <f>1000*('[1]LT SI HEV GAS'!$D83*('[1]LT SI HEV GAS'!$AY83)+'[1]LT SI HEV E85'!$D83*('[1]LT SI HEV E85'!$AY83+'Conventional prices'!B31)+'[1]LT D HEV'!$D83*('[1]LT D HEV'!$AY83+'Conventional prices'!B31))</f>
        <v>518251619.63569361</v>
      </c>
      <c r="U32" s="37">
        <f>1000*('[1]LT CNG'!$D83*('[1]LT CNG'!$AY83+'Conventional prices'!B31))</f>
        <v>2400709676.8082166</v>
      </c>
    </row>
    <row r="33" spans="1:21" x14ac:dyDescent="0.3">
      <c r="A33" s="7">
        <v>2044</v>
      </c>
      <c r="B33" s="35">
        <f>('Sales shares by size'!B32/100)*1000*('[1]auto EV A'!$D84*('[1]auto EV A'!$AY84+'Conventional prices'!B32)+'[1]auto EV B'!$D84*('[1]auto EV B'!$AY84+'Conventional prices'!B32)+'[1]auto SI PHEV A'!$BB84*'[1]auto SI PHEV A'!$D84*('[1]auto SI PHEV A'!$AY84+'Conventional prices'!B32)+'[1]auto SI PHEV B'!$BB84*'[1]auto SI PHEV B'!$D84*('[1]auto SI PHEV B'!$AY84+'Conventional prices'!B32)+'[1]auto D PHEV'!$BB84*'[1]auto D PHEV'!$D84*('[1]auto D PHEV'!$AY84+'Conventional prices'!B32))</f>
        <v>3213049010.7238703</v>
      </c>
      <c r="C33" s="36">
        <f>('Sales shares by size'!B32/100)*1000*('[1]auto FCV'!$D84*('[1]auto FCV'!$AY84+'Conventional prices'!B32))</f>
        <v>94876379.613158643</v>
      </c>
      <c r="D33" s="36">
        <f>('Sales shares by size'!B32/100)*1000*('[1]auto ICE'!$D84*'Conventional prices'!B32+'[1]auto ETOH'!$D84*('[1]auto ETOH'!$AY84+'Conventional prices'!B32)+'[1]auto Dsl'!$D84*('[1]auto Dsl'!$AY84+'Conventional prices'!B32)+(1-'[1]auto SI PHEV A'!$BB84)*'[1]auto SI PHEV A'!$D84*('[1]auto SI PHEV A'!$AY84+'Conventional prices'!B32)+(1-'[1]auto SI PHEV B'!$BB84)*'[1]auto SI PHEV B'!$D84*('[1]auto SI PHEV B'!$AY84+'Conventional prices'!B32))</f>
        <v>107105061455.10237</v>
      </c>
      <c r="E33" s="36">
        <f>('Sales shares by size'!B32/100)*1000*('[1]auto SI HEV Gas'!$D84*('[1]auto SI HEV Gas'!$AY84+'Conventional prices'!B32)+'[1]auto SI HEV E85'!$D84*('[1]auto SI HEV E85'!$AY84+'Conventional prices'!B32)+'[1]auto D HEV'!$D84*('[1]auto D HEV'!$AY84+'Conventional prices'!B32))</f>
        <v>10779276421.752703</v>
      </c>
      <c r="F33" s="37">
        <f>('Sales shares by size'!B32/100)*1000*('[1]auto CNG'!$D84*('[1]auto CNG'!$AY84+'Conventional prices'!B32))</f>
        <v>316935375.00091511</v>
      </c>
      <c r="G33" s="35">
        <f>('Sales shares by size'!C32/100)*1000*('[1]auto EV A'!$D84*('[1]auto EV A'!$AY84+'Conventional prices'!C32)+'[1]auto EV B'!$D84*('[1]auto EV B'!$AY84+'Conventional prices'!C32)+'[1]auto SI PHEV A'!$BB84*'[1]auto SI PHEV A'!$D84*('[1]auto SI PHEV A'!$AY84+'Conventional prices'!C32)+'[1]auto SI PHEV B'!$BB84*'[1]auto SI PHEV B'!$D84*('[1]auto SI PHEV B'!$AY84+'Conventional prices'!C32)+'[1]auto D PHEV'!$BB84*'[1]auto D PHEV'!$D84*('[1]auto D PHEV'!$AY84+'Conventional prices'!C32))</f>
        <v>2903298726.6481462</v>
      </c>
      <c r="H33" s="36">
        <f>('Sales shares by size'!C32/100)*1000*('[1]auto FCV'!$D84*('[1]auto FCV'!$AY84+'Conventional prices'!C32))</f>
        <v>83653840.706893131</v>
      </c>
      <c r="I33" s="36">
        <f>('Sales shares by size'!C32/100)*1000*('[1]auto ICE'!$D84*'Conventional prices'!C32+'[1]auto ETOH'!$D84*('[1]auto ETOH'!$AY84+'Conventional prices'!C32)+'[1]auto Dsl'!$D84*('[1]auto Dsl'!$AY84+'Conventional prices'!C32)+(1-'[1]auto SI PHEV A'!$BB84)*'[1]auto SI PHEV A'!$D84*('[1]auto SI PHEV A'!$AY84+'Conventional prices'!C32)+(1-'[1]auto SI PHEV B'!$BB84)*'[1]auto SI PHEV B'!$D84*('[1]auto SI PHEV B'!$AY84+'Conventional prices'!C32))</f>
        <v>100623631994.06796</v>
      </c>
      <c r="J33" s="36">
        <f>('Sales shares by size'!C32/100)*1000*('[1]auto SI HEV Gas'!$D84*('[1]auto SI HEV Gas'!$AY84)+'[1]auto SI HEV E85'!$D84*('[1]auto SI HEV E85'!$AY84+'Conventional prices'!B32)+'[1]auto D HEV'!$D84*('[1]auto D HEV'!$AY84+'Conventional prices'!B32))</f>
        <v>1265368915.6071403</v>
      </c>
      <c r="K33" s="37">
        <f>('Sales shares by size'!C32/100)*1000*('[1]auto CNG'!$D84*('[1]auto CNG'!$AY84+'Conventional prices'!B32))</f>
        <v>252392484.03252554</v>
      </c>
      <c r="L33" s="35">
        <f>('Sales shares by size'!D32/100)*1000*('[1]auto EV A'!$D84*('[1]auto EV A'!$AY84+'Conventional prices'!D32)+'[1]auto EV B'!$D84*('[1]auto EV B'!$AY84+'Conventional prices'!D32)+'[1]auto SI PHEV A'!$BB84*'[1]auto SI PHEV A'!$D84*('[1]auto SI PHEV A'!$AY84+'Conventional prices'!D32)+'[1]auto SI PHEV B'!$BB84*'[1]auto SI PHEV B'!$D84*('[1]auto SI PHEV B'!$AY84+'Conventional prices'!D32)+'[1]auto D PHEV'!$BB84*'[1]auto D PHEV'!$D84*('[1]auto D PHEV'!$AY84+'Conventional prices'!D32))</f>
        <v>844629283.90223598</v>
      </c>
      <c r="M33" s="36">
        <f>('Sales shares by size'!D32/100)*1000*('[1]auto FCV'!$D84*('[1]auto FCV'!$AY84+'Conventional prices'!D32))</f>
        <v>23664345.383861292</v>
      </c>
      <c r="N33" s="36">
        <f>('Sales shares by size'!D32/100)*1000*('[1]auto ICE'!$D84*'Conventional prices'!D32+'[1]auto ETOH'!$D84*('[1]auto ETOH'!$AY84+'Conventional prices'!D32)+'[1]auto Dsl'!$D84*('[1]auto Dsl'!$AY84+'Conventional prices'!D32)+(1-'[1]auto SI PHEV A'!$BB84)*'[1]auto SI PHEV A'!$D84*('[1]auto SI PHEV A'!$AY84+'Conventional prices'!D32)+(1-'[1]auto SI PHEV B'!$BB84)*'[1]auto SI PHEV B'!$D84*('[1]auto SI PHEV B'!$AY84+'Conventional prices'!D32))</f>
        <v>30518212289.160351</v>
      </c>
      <c r="O33" s="36">
        <f>('Sales shares by size'!D32/100)*1000*('[1]auto SI HEV Gas'!$D84*('[1]auto SI HEV Gas'!$AY84)+'[1]auto SI HEV E85'!$D84*('[1]auto SI HEV E85'!$AY84+'Conventional prices'!B32)+'[1]auto D HEV'!$D84*('[1]auto D HEV'!$AY84+'Conventional prices'!B32))</f>
        <v>312941786.7570712</v>
      </c>
      <c r="P33" s="37">
        <f>('Sales shares by size'!D32/100)*1000*('[1]auto CNG'!$D84*('[1]auto CNG'!$AY84+'Conventional prices'!B32))</f>
        <v>62419863.442983739</v>
      </c>
      <c r="Q33" s="35">
        <f>1000*('[1]LT EV A'!$D84*('[1]LT EV A'!$AY84+'Conventional prices'!E32)+'[1]LT EV B'!$D84*('[1]LT EV B'!$AY84+'Conventional prices'!E32)+'[1]LT SI PHEV A'!$BB84*'[1]LT SI PHEV A'!$D84*('[1]LT SI PHEV A'!$AY84+'Conventional prices'!E32)+'[1]LT SI PHEV B'!$BB84*'[1]LT SI PHEV B'!$D84*('[1]LT SI PHEV B'!$AY84+'Conventional prices'!E32)+'[1]LT D PHEV'!$BB84*'[1]LT D PHEV'!$D84*('[1]LT D PHEV'!$AY84+'Conventional prices'!E32))</f>
        <v>298621521.52931148</v>
      </c>
      <c r="R33" s="36">
        <f>1000*('[1]LT FCV'!$D84*('[1]LT FCV'!$AY84+'Conventional prices'!E32))</f>
        <v>272188213.41253293</v>
      </c>
      <c r="S33" s="36">
        <f>1000*('[1]LT ICE'!$D84*'Conventional prices'!E32+'[1]LT ETOH'!$D84*('[1]LT ETOH'!$AY84+'Conventional prices'!E32)+'[1]LT Dsl'!$D84*('[1]LT Dsl'!$AY84+'Conventional prices'!E32)+(1-'[1]LT SI PHEV A'!$BB84)*'[1]LT SI PHEV A'!$D84*('[1]LT SI PHEV A'!$AY84+'Conventional prices'!E32)+(1-'[1]LT SI PHEV B'!$BB84)*'[1]LT SI PHEV B'!$D84*('[1]LT SI PHEV B'!$AY84+'Conventional prices'!E32))</f>
        <v>246037357443.37439</v>
      </c>
      <c r="T33" s="36">
        <f>1000*('[1]LT SI HEV GAS'!$D84*('[1]LT SI HEV GAS'!$AY84)+'[1]LT SI HEV E85'!$D84*('[1]LT SI HEV E85'!$AY84+'Conventional prices'!B32)+'[1]LT D HEV'!$D84*('[1]LT D HEV'!$AY84+'Conventional prices'!B32))</f>
        <v>488446559.03320479</v>
      </c>
      <c r="U33" s="37">
        <f>1000*('[1]LT CNG'!$D84*('[1]LT CNG'!$AY84+'Conventional prices'!B32))</f>
        <v>2361937759.0501032</v>
      </c>
    </row>
    <row r="34" spans="1:21" x14ac:dyDescent="0.3">
      <c r="A34" s="7">
        <v>2045</v>
      </c>
      <c r="B34" s="35">
        <f>('Sales shares by size'!B33/100)*1000*('[1]auto EV A'!$D85*('[1]auto EV A'!$AY85+'Conventional prices'!B33)+'[1]auto EV B'!$D85*('[1]auto EV B'!$AY85+'Conventional prices'!B33)+'[1]auto SI PHEV A'!$BB85*'[1]auto SI PHEV A'!$D85*('[1]auto SI PHEV A'!$AY85+'Conventional prices'!B33)+'[1]auto SI PHEV B'!$BB85*'[1]auto SI PHEV B'!$D85*('[1]auto SI PHEV B'!$AY85+'Conventional prices'!B33)+'[1]auto D PHEV'!$BB85*'[1]auto D PHEV'!$D85*('[1]auto D PHEV'!$AY85+'Conventional prices'!B33))</f>
        <v>3248729576.3257627</v>
      </c>
      <c r="C34" s="36">
        <f>('Sales shares by size'!B33/100)*1000*('[1]auto FCV'!$D85*('[1]auto FCV'!$AY85+'Conventional prices'!B33))</f>
        <v>95972066.689920709</v>
      </c>
      <c r="D34" s="36">
        <f>('Sales shares by size'!B33/100)*1000*('[1]auto ICE'!$D85*'Conventional prices'!B33+'[1]auto ETOH'!$D85*('[1]auto ETOH'!$AY85+'Conventional prices'!B33)+'[1]auto Dsl'!$D85*('[1]auto Dsl'!$AY85+'Conventional prices'!B33)+(1-'[1]auto SI PHEV A'!$BB85)*'[1]auto SI PHEV A'!$D85*('[1]auto SI PHEV A'!$AY85+'Conventional prices'!B33)+(1-'[1]auto SI PHEV B'!$BB85)*'[1]auto SI PHEV B'!$D85*('[1]auto SI PHEV B'!$AY85+'Conventional prices'!B33))</f>
        <v>107597688884.75801</v>
      </c>
      <c r="E34" s="36">
        <f>('Sales shares by size'!B33/100)*1000*('[1]auto SI HEV Gas'!$D85*('[1]auto SI HEV Gas'!$AY85+'Conventional prices'!B33)+'[1]auto SI HEV E85'!$D85*('[1]auto SI HEV E85'!$AY85+'Conventional prices'!B33)+'[1]auto D HEV'!$D85*('[1]auto D HEV'!$AY85+'Conventional prices'!B33))</f>
        <v>10743835880.428867</v>
      </c>
      <c r="F34" s="37">
        <f>('Sales shares by size'!B33/100)*1000*('[1]auto CNG'!$D85*('[1]auto CNG'!$AY85+'Conventional prices'!B33))</f>
        <v>316796571.06327784</v>
      </c>
      <c r="G34" s="35">
        <f>('Sales shares by size'!C33/100)*1000*('[1]auto EV A'!$D85*('[1]auto EV A'!$AY85+'Conventional prices'!C33)+'[1]auto EV B'!$D85*('[1]auto EV B'!$AY85+'Conventional prices'!C33)+'[1]auto SI PHEV A'!$BB85*'[1]auto SI PHEV A'!$D85*('[1]auto SI PHEV A'!$AY85+'Conventional prices'!C33)+'[1]auto SI PHEV B'!$BB85*'[1]auto SI PHEV B'!$D85*('[1]auto SI PHEV B'!$AY85+'Conventional prices'!C33)+'[1]auto D PHEV'!$BB85*'[1]auto D PHEV'!$D85*('[1]auto D PHEV'!$AY85+'Conventional prices'!C33))</f>
        <v>2939642161.2665043</v>
      </c>
      <c r="H34" s="36">
        <f>('Sales shares by size'!C33/100)*1000*('[1]auto FCV'!$D85*('[1]auto FCV'!$AY85+'Conventional prices'!C33))</f>
        <v>84701210.520140618</v>
      </c>
      <c r="I34" s="36">
        <f>('Sales shares by size'!C33/100)*1000*('[1]auto ICE'!$D85*'Conventional prices'!C33+'[1]auto ETOH'!$D85*('[1]auto ETOH'!$AY85+'Conventional prices'!C33)+'[1]auto Dsl'!$D85*('[1]auto Dsl'!$AY85+'Conventional prices'!C33)+(1-'[1]auto SI PHEV A'!$BB85)*'[1]auto SI PHEV A'!$D85*('[1]auto SI PHEV A'!$AY85+'Conventional prices'!C33)+(1-'[1]auto SI PHEV B'!$BB85)*'[1]auto SI PHEV B'!$D85*('[1]auto SI PHEV B'!$AY85+'Conventional prices'!C33))</f>
        <v>101107905819.79401</v>
      </c>
      <c r="J34" s="36">
        <f>('Sales shares by size'!C33/100)*1000*('[1]auto SI HEV Gas'!$D85*('[1]auto SI HEV Gas'!$AY85)+'[1]auto SI HEV E85'!$D85*('[1]auto SI HEV E85'!$AY85+'Conventional prices'!B33)+'[1]auto D HEV'!$D85*('[1]auto D HEV'!$AY85+'Conventional prices'!B33))</f>
        <v>1166044229.0497279</v>
      </c>
      <c r="K34" s="37">
        <f>('Sales shares by size'!C33/100)*1000*('[1]auto CNG'!$D85*('[1]auto CNG'!$AY85+'Conventional prices'!B33))</f>
        <v>252281947.07964146</v>
      </c>
      <c r="L34" s="35">
        <f>('Sales shares by size'!D33/100)*1000*('[1]auto EV A'!$D85*('[1]auto EV A'!$AY85+'Conventional prices'!D33)+'[1]auto EV B'!$D85*('[1]auto EV B'!$AY85+'Conventional prices'!D33)+'[1]auto SI PHEV A'!$BB85*'[1]auto SI PHEV A'!$D85*('[1]auto SI PHEV A'!$AY85+'Conventional prices'!D33)+'[1]auto SI PHEV B'!$BB85*'[1]auto SI PHEV B'!$D85*('[1]auto SI PHEV B'!$AY85+'Conventional prices'!D33)+'[1]auto D PHEV'!$BB85*'[1]auto D PHEV'!$D85*('[1]auto D PHEV'!$AY85+'Conventional prices'!D33))</f>
        <v>856530837.93211961</v>
      </c>
      <c r="M34" s="36">
        <f>('Sales shares by size'!D33/100)*1000*('[1]auto FCV'!$D85*('[1]auto FCV'!$AY85+'Conventional prices'!D33))</f>
        <v>23987605.213777948</v>
      </c>
      <c r="N34" s="36">
        <f>('Sales shares by size'!D33/100)*1000*('[1]auto ICE'!$D85*'Conventional prices'!D33+'[1]auto ETOH'!$D85*('[1]auto ETOH'!$AY85+'Conventional prices'!D33)+'[1]auto Dsl'!$D85*('[1]auto Dsl'!$AY85+'Conventional prices'!D33)+(1-'[1]auto SI PHEV A'!$BB85)*'[1]auto SI PHEV A'!$D85*('[1]auto SI PHEV A'!$AY85+'Conventional prices'!D33)+(1-'[1]auto SI PHEV B'!$BB85)*'[1]auto SI PHEV B'!$D85*('[1]auto SI PHEV B'!$AY85+'Conventional prices'!D33))</f>
        <v>30671770969.9846</v>
      </c>
      <c r="O34" s="36">
        <f>('Sales shares by size'!D33/100)*1000*('[1]auto SI HEV Gas'!$D85*('[1]auto SI HEV Gas'!$AY85)+'[1]auto SI HEV E85'!$D85*('[1]auto SI HEV E85'!$AY85+'Conventional prices'!B33)+'[1]auto D HEV'!$D85*('[1]auto D HEV'!$AY85+'Conventional prices'!B33))</f>
        <v>288377531.62405437</v>
      </c>
      <c r="P34" s="37">
        <f>('Sales shares by size'!D33/100)*1000*('[1]auto CNG'!$D85*('[1]auto CNG'!$AY85+'Conventional prices'!B33))</f>
        <v>62392526.252136417</v>
      </c>
      <c r="Q34" s="35">
        <f>1000*('[1]LT EV A'!$D85*('[1]LT EV A'!$AY85+'Conventional prices'!E33)+'[1]LT EV B'!$D85*('[1]LT EV B'!$AY85+'Conventional prices'!E33)+'[1]LT SI PHEV A'!$BB85*'[1]LT SI PHEV A'!$D85*('[1]LT SI PHEV A'!$AY85+'Conventional prices'!E33)+'[1]LT SI PHEV B'!$BB85*'[1]LT SI PHEV B'!$D85*('[1]LT SI PHEV B'!$AY85+'Conventional prices'!E33)+'[1]LT D PHEV'!$BB85*'[1]LT D PHEV'!$D85*('[1]LT D PHEV'!$AY85+'Conventional prices'!E33))</f>
        <v>298138445.74137193</v>
      </c>
      <c r="R34" s="36">
        <f>1000*('[1]LT FCV'!$D85*('[1]LT FCV'!$AY85+'Conventional prices'!E33))</f>
        <v>271733254.17732054</v>
      </c>
      <c r="S34" s="36">
        <f>1000*('[1]LT ICE'!$D85*'Conventional prices'!E33+'[1]LT ETOH'!$D85*('[1]LT ETOH'!$AY85+'Conventional prices'!E33)+'[1]LT Dsl'!$D85*('[1]LT Dsl'!$AY85+'Conventional prices'!E33)+(1-'[1]LT SI PHEV A'!$BB85)*'[1]LT SI PHEV A'!$D85*('[1]LT SI PHEV A'!$AY85+'Conventional prices'!E33)+(1-'[1]LT SI PHEV B'!$BB85)*'[1]LT SI PHEV B'!$D85*('[1]LT SI PHEV B'!$AY85+'Conventional prices'!E33))</f>
        <v>243201625934.22946</v>
      </c>
      <c r="T34" s="36">
        <f>1000*('[1]LT SI HEV GAS'!$D85*('[1]LT SI HEV GAS'!$AY85)+'[1]LT SI HEV E85'!$D85*('[1]LT SI HEV E85'!$AY85+'Conventional prices'!B33)+'[1]LT D HEV'!$D85*('[1]LT D HEV'!$AY85+'Conventional prices'!B33))</f>
        <v>458576208.92583257</v>
      </c>
      <c r="U34" s="37">
        <f>1000*('[1]LT CNG'!$D85*('[1]LT CNG'!$AY85+'Conventional prices'!B33))</f>
        <v>2322712955.6134644</v>
      </c>
    </row>
    <row r="35" spans="1:21" x14ac:dyDescent="0.3">
      <c r="A35" s="7">
        <v>2046</v>
      </c>
      <c r="B35" s="35">
        <f>('Sales shares by size'!B34/100)*1000*('[1]auto EV A'!$D86*('[1]auto EV A'!$AY86+'Conventional prices'!B34)+'[1]auto EV B'!$D86*('[1]auto EV B'!$AY86+'Conventional prices'!B34)+'[1]auto SI PHEV A'!$BB86*'[1]auto SI PHEV A'!$D86*('[1]auto SI PHEV A'!$AY86+'Conventional prices'!B34)+'[1]auto SI PHEV B'!$BB86*'[1]auto SI PHEV B'!$D86*('[1]auto SI PHEV B'!$AY86+'Conventional prices'!B34)+'[1]auto D PHEV'!$BB86*'[1]auto D PHEV'!$D86*('[1]auto D PHEV'!$AY86+'Conventional prices'!B34))</f>
        <v>3279192420.843348</v>
      </c>
      <c r="C35" s="36">
        <f>('Sales shares by size'!B34/100)*1000*('[1]auto FCV'!$D86*('[1]auto FCV'!$AY86+'Conventional prices'!B34))</f>
        <v>96911218.030792207</v>
      </c>
      <c r="D35" s="36">
        <f>('Sales shares by size'!B34/100)*1000*('[1]auto ICE'!$D86*'Conventional prices'!B34+'[1]auto ETOH'!$D86*('[1]auto ETOH'!$AY86+'Conventional prices'!B34)+'[1]auto Dsl'!$D86*('[1]auto Dsl'!$AY86+'Conventional prices'!B34)+(1-'[1]auto SI PHEV A'!$BB86)*'[1]auto SI PHEV A'!$D86*('[1]auto SI PHEV A'!$AY86+'Conventional prices'!B34)+(1-'[1]auto SI PHEV B'!$BB86)*'[1]auto SI PHEV B'!$D86*('[1]auto SI PHEV B'!$AY86+'Conventional prices'!B34))</f>
        <v>107938003834.71135</v>
      </c>
      <c r="E35" s="36">
        <f>('Sales shares by size'!B34/100)*1000*('[1]auto SI HEV Gas'!$D86*('[1]auto SI HEV Gas'!$AY86+'Conventional prices'!B34)+'[1]auto SI HEV E85'!$D86*('[1]auto SI HEV E85'!$AY86+'Conventional prices'!B34)+'[1]auto D HEV'!$D86*('[1]auto D HEV'!$AY86+'Conventional prices'!B34))</f>
        <v>10691301220.070318</v>
      </c>
      <c r="F35" s="37">
        <f>('Sales shares by size'!B34/100)*1000*('[1]auto CNG'!$D86*('[1]auto CNG'!$AY86+'Conventional prices'!B34))</f>
        <v>316152043.85872763</v>
      </c>
      <c r="G35" s="35">
        <f>('Sales shares by size'!C34/100)*1000*('[1]auto EV A'!$D86*('[1]auto EV A'!$AY86+'Conventional prices'!C34)+'[1]auto EV B'!$D86*('[1]auto EV B'!$AY86+'Conventional prices'!C34)+'[1]auto SI PHEV A'!$BB86*'[1]auto SI PHEV A'!$D86*('[1]auto SI PHEV A'!$AY86+'Conventional prices'!C34)+'[1]auto SI PHEV B'!$BB86*'[1]auto SI PHEV B'!$D86*('[1]auto SI PHEV B'!$AY86+'Conventional prices'!C34)+'[1]auto D PHEV'!$BB86*'[1]auto D PHEV'!$D86*('[1]auto D PHEV'!$AY86+'Conventional prices'!C34))</f>
        <v>2971404739.5745935</v>
      </c>
      <c r="H35" s="36">
        <f>('Sales shares by size'!C34/100)*1000*('[1]auto FCV'!$D86*('[1]auto FCV'!$AY86+'Conventional prices'!C34))</f>
        <v>85613796.706089452</v>
      </c>
      <c r="I35" s="36">
        <f>('Sales shares by size'!C34/100)*1000*('[1]auto ICE'!$D86*'Conventional prices'!C34+'[1]auto ETOH'!$D86*('[1]auto ETOH'!$AY86+'Conventional prices'!C34)+'[1]auto Dsl'!$D86*('[1]auto Dsl'!$AY86+'Conventional prices'!C34)+(1-'[1]auto SI PHEV A'!$BB86)*'[1]auto SI PHEV A'!$D86*('[1]auto SI PHEV A'!$AY86+'Conventional prices'!C34)+(1-'[1]auto SI PHEV B'!$BB86)*'[1]auto SI PHEV B'!$D86*('[1]auto SI PHEV B'!$AY86+'Conventional prices'!C34))</f>
        <v>101449227577.29668</v>
      </c>
      <c r="J35" s="36">
        <f>('Sales shares by size'!C34/100)*1000*('[1]auto SI HEV Gas'!$D86*('[1]auto SI HEV Gas'!$AY86)+'[1]auto SI HEV E85'!$D86*('[1]auto SI HEV E85'!$AY86+'Conventional prices'!B34)+'[1]auto D HEV'!$D86*('[1]auto D HEV'!$AY86+'Conventional prices'!B34))</f>
        <v>1063162648.2797465</v>
      </c>
      <c r="K35" s="37">
        <f>('Sales shares by size'!C34/100)*1000*('[1]auto CNG'!$D86*('[1]auto CNG'!$AY86+'Conventional prices'!B34))</f>
        <v>251768675.81043559</v>
      </c>
      <c r="L35" s="35">
        <f>('Sales shares by size'!D34/100)*1000*('[1]auto EV A'!$D86*('[1]auto EV A'!$AY86+'Conventional prices'!D34)+'[1]auto EV B'!$D86*('[1]auto EV B'!$AY86+'Conventional prices'!D34)+'[1]auto SI PHEV A'!$BB86*'[1]auto SI PHEV A'!$D86*('[1]auto SI PHEV A'!$AY86+'Conventional prices'!D34)+'[1]auto SI PHEV B'!$BB86*'[1]auto SI PHEV B'!$D86*('[1]auto SI PHEV B'!$AY86+'Conventional prices'!D34)+'[1]auto D PHEV'!$BB86*'[1]auto D PHEV'!$D86*('[1]auto D PHEV'!$AY86+'Conventional prices'!D34))</f>
        <v>867143071.86164749</v>
      </c>
      <c r="M35" s="36">
        <f>('Sales shares by size'!D34/100)*1000*('[1]auto FCV'!$D86*('[1]auto FCV'!$AY86+'Conventional prices'!D34))</f>
        <v>24273810.819946248</v>
      </c>
      <c r="N35" s="36">
        <f>('Sales shares by size'!D34/100)*1000*('[1]auto ICE'!$D86*'Conventional prices'!D34+'[1]auto ETOH'!$D86*('[1]auto ETOH'!$AY86+'Conventional prices'!D34)+'[1]auto Dsl'!$D86*('[1]auto Dsl'!$AY86+'Conventional prices'!D34)+(1-'[1]auto SI PHEV A'!$BB86)*'[1]auto SI PHEV A'!$D86*('[1]auto SI PHEV A'!$AY86+'Conventional prices'!D34)+(1-'[1]auto SI PHEV B'!$BB86)*'[1]auto SI PHEV B'!$D86*('[1]auto SI PHEV B'!$AY86+'Conventional prices'!D34))</f>
        <v>30782018238.195698</v>
      </c>
      <c r="O35" s="36">
        <f>('Sales shares by size'!D34/100)*1000*('[1]auto SI HEV Gas'!$D86*('[1]auto SI HEV Gas'!$AY86)+'[1]auto SI HEV E85'!$D86*('[1]auto SI HEV E85'!$AY86+'Conventional prices'!B34)+'[1]auto D HEV'!$D86*('[1]auto D HEV'!$AY86+'Conventional prices'!B34))</f>
        <v>262933611.42541263</v>
      </c>
      <c r="P35" s="37">
        <f>('Sales shares by size'!D34/100)*1000*('[1]auto CNG'!$D86*('[1]auto CNG'!$AY86+'Conventional prices'!B34))</f>
        <v>62265587.755311333</v>
      </c>
      <c r="Q35" s="35">
        <f>1000*('[1]LT EV A'!$D86*('[1]LT EV A'!$AY86+'Conventional prices'!E34)+'[1]LT EV B'!$D86*('[1]LT EV B'!$AY86+'Conventional prices'!E34)+'[1]LT SI PHEV A'!$BB86*'[1]LT SI PHEV A'!$D86*('[1]LT SI PHEV A'!$AY86+'Conventional prices'!E34)+'[1]LT SI PHEV B'!$BB86*'[1]LT SI PHEV B'!$D86*('[1]LT SI PHEV B'!$AY86+'Conventional prices'!E34)+'[1]LT D PHEV'!$BB86*'[1]LT D PHEV'!$D86*('[1]LT D PHEV'!$AY86+'Conventional prices'!E34))</f>
        <v>298246518.99520582</v>
      </c>
      <c r="R35" s="36">
        <f>1000*('[1]LT FCV'!$D86*('[1]LT FCV'!$AY86+'Conventional prices'!E34))</f>
        <v>271574537.237845</v>
      </c>
      <c r="S35" s="36">
        <f>1000*('[1]LT ICE'!$D86*'Conventional prices'!E34+'[1]LT ETOH'!$D86*('[1]LT ETOH'!$AY86+'Conventional prices'!E34)+'[1]LT Dsl'!$D86*('[1]LT Dsl'!$AY86+'Conventional prices'!E34)+(1-'[1]LT SI PHEV A'!$BB86)*'[1]LT SI PHEV A'!$D86*('[1]LT SI PHEV A'!$AY86+'Conventional prices'!E34)+(1-'[1]LT SI PHEV B'!$BB86)*'[1]LT SI PHEV B'!$D86*('[1]LT SI PHEV B'!$AY86+'Conventional prices'!E34))</f>
        <v>240929380390.55493</v>
      </c>
      <c r="T35" s="36">
        <f>1000*('[1]LT SI HEV GAS'!$D86*('[1]LT SI HEV GAS'!$AY86)+'[1]LT SI HEV E85'!$D86*('[1]LT SI HEV E85'!$AY86+'Conventional prices'!B34)+'[1]LT D HEV'!$D86*('[1]LT D HEV'!$AY86+'Conventional prices'!B34))</f>
        <v>429741034.44914067</v>
      </c>
      <c r="U35" s="37">
        <f>1000*('[1]LT CNG'!$D86*('[1]LT CNG'!$AY86+'Conventional prices'!B34))</f>
        <v>2288768790.0176983</v>
      </c>
    </row>
    <row r="36" spans="1:21" x14ac:dyDescent="0.3">
      <c r="A36" s="7">
        <v>2047</v>
      </c>
      <c r="B36" s="35">
        <f>('Sales shares by size'!B35/100)*1000*('[1]auto EV A'!$D87*('[1]auto EV A'!$AY87+'Conventional prices'!B35)+'[1]auto EV B'!$D87*('[1]auto EV B'!$AY87+'Conventional prices'!B35)+'[1]auto SI PHEV A'!$BB87*'[1]auto SI PHEV A'!$D87*('[1]auto SI PHEV A'!$AY87+'Conventional prices'!B35)+'[1]auto SI PHEV B'!$BB87*'[1]auto SI PHEV B'!$D87*('[1]auto SI PHEV B'!$AY87+'Conventional prices'!B35)+'[1]auto D PHEV'!$BB87*'[1]auto D PHEV'!$D87*('[1]auto D PHEV'!$AY87+'Conventional prices'!B35))</f>
        <v>3310580416.2323675</v>
      </c>
      <c r="C36" s="36">
        <f>('Sales shares by size'!B35/100)*1000*('[1]auto FCV'!$D87*('[1]auto FCV'!$AY87+'Conventional prices'!B35))</f>
        <v>97875236.876087621</v>
      </c>
      <c r="D36" s="36">
        <f>('Sales shares by size'!B35/100)*1000*('[1]auto ICE'!$D87*'Conventional prices'!B35+'[1]auto ETOH'!$D87*('[1]auto ETOH'!$AY87+'Conventional prices'!B35)+'[1]auto Dsl'!$D87*('[1]auto Dsl'!$AY87+'Conventional prices'!B35)+(1-'[1]auto SI PHEV A'!$BB87)*'[1]auto SI PHEV A'!$D87*('[1]auto SI PHEV A'!$AY87+'Conventional prices'!B35)+(1-'[1]auto SI PHEV B'!$BB87)*'[1]auto SI PHEV B'!$D87*('[1]auto SI PHEV B'!$AY87+'Conventional prices'!B35))</f>
        <v>108330221494.86668</v>
      </c>
      <c r="E36" s="36">
        <f>('Sales shares by size'!B35/100)*1000*('[1]auto SI HEV Gas'!$D87*('[1]auto SI HEV Gas'!$AY87+'Conventional prices'!B35)+'[1]auto SI HEV E85'!$D87*('[1]auto SI HEV E85'!$AY87+'Conventional prices'!B35)+'[1]auto D HEV'!$D87*('[1]auto D HEV'!$AY87+'Conventional prices'!B35))</f>
        <v>10642082468.079531</v>
      </c>
      <c r="F36" s="37">
        <f>('Sales shares by size'!B35/100)*1000*('[1]auto CNG'!$D87*('[1]auto CNG'!$AY87+'Conventional prices'!B35))</f>
        <v>315603037.22341692</v>
      </c>
      <c r="G36" s="35">
        <f>('Sales shares by size'!C35/100)*1000*('[1]auto EV A'!$D87*('[1]auto EV A'!$AY87+'Conventional prices'!C35)+'[1]auto EV B'!$D87*('[1]auto EV B'!$AY87+'Conventional prices'!C35)+'[1]auto SI PHEV A'!$BB87*'[1]auto SI PHEV A'!$D87*('[1]auto SI PHEV A'!$AY87+'Conventional prices'!C35)+'[1]auto SI PHEV B'!$BB87*'[1]auto SI PHEV B'!$D87*('[1]auto SI PHEV B'!$AY87+'Conventional prices'!C35)+'[1]auto D PHEV'!$BB87*'[1]auto D PHEV'!$D87*('[1]auto D PHEV'!$AY87+'Conventional prices'!C35))</f>
        <v>3004144848.6746945</v>
      </c>
      <c r="H36" s="36">
        <f>('Sales shares by size'!C35/100)*1000*('[1]auto FCV'!$D87*('[1]auto FCV'!$AY87+'Conventional prices'!C35))</f>
        <v>86551707.805631652</v>
      </c>
      <c r="I36" s="36">
        <f>('Sales shares by size'!C35/100)*1000*('[1]auto ICE'!$D87*'Conventional prices'!C35+'[1]auto ETOH'!$D87*('[1]auto ETOH'!$AY87+'Conventional prices'!C35)+'[1]auto Dsl'!$D87*('[1]auto Dsl'!$AY87+'Conventional prices'!C35)+(1-'[1]auto SI PHEV A'!$BB87)*'[1]auto SI PHEV A'!$D87*('[1]auto SI PHEV A'!$AY87+'Conventional prices'!C35)+(1-'[1]auto SI PHEV B'!$BB87)*'[1]auto SI PHEV B'!$D87*('[1]auto SI PHEV B'!$AY87+'Conventional prices'!C35))</f>
        <v>101839485280.47118</v>
      </c>
      <c r="J36" s="36">
        <f>('Sales shares by size'!C35/100)*1000*('[1]auto SI HEV Gas'!$D87*('[1]auto SI HEV Gas'!$AY87)+'[1]auto SI HEV E85'!$D87*('[1]auto SI HEV E85'!$AY87+'Conventional prices'!B35)+'[1]auto D HEV'!$D87*('[1]auto D HEV'!$AY87+'Conventional prices'!B35))</f>
        <v>958967706.81061244</v>
      </c>
      <c r="K36" s="37">
        <f>('Sales shares by size'!C35/100)*1000*('[1]auto CNG'!$D87*('[1]auto CNG'!$AY87+'Conventional prices'!B35))</f>
        <v>251331472.6473743</v>
      </c>
      <c r="L36" s="35">
        <f>('Sales shares by size'!D35/100)*1000*('[1]auto EV A'!$D87*('[1]auto EV A'!$AY87+'Conventional prices'!D35)+'[1]auto EV B'!$D87*('[1]auto EV B'!$AY87+'Conventional prices'!D35)+'[1]auto SI PHEV A'!$BB87*'[1]auto SI PHEV A'!$D87*('[1]auto SI PHEV A'!$AY87+'Conventional prices'!D35)+'[1]auto SI PHEV B'!$BB87*'[1]auto SI PHEV B'!$D87*('[1]auto SI PHEV B'!$AY87+'Conventional prices'!D35)+'[1]auto D PHEV'!$BB87*'[1]auto D PHEV'!$D87*('[1]auto D PHEV'!$AY87+'Conventional prices'!D35))</f>
        <v>878085531.93393624</v>
      </c>
      <c r="M36" s="36">
        <f>('Sales shares by size'!D35/100)*1000*('[1]auto FCV'!$D87*('[1]auto FCV'!$AY87+'Conventional prices'!D35))</f>
        <v>24568308.379106704</v>
      </c>
      <c r="N36" s="36">
        <f>('Sales shares by size'!D35/100)*1000*('[1]auto ICE'!$D87*'Conventional prices'!D35+'[1]auto ETOH'!$D87*('[1]auto ETOH'!$AY87+'Conventional prices'!D35)+'[1]auto Dsl'!$D87*('[1]auto Dsl'!$AY87+'Conventional prices'!D35)+(1-'[1]auto SI PHEV A'!$BB87)*'[1]auto SI PHEV A'!$D87*('[1]auto SI PHEV A'!$AY87+'Conventional prices'!D35)+(1-'[1]auto SI PHEV B'!$BB87)*'[1]auto SI PHEV B'!$D87*('[1]auto SI PHEV B'!$AY87+'Conventional prices'!D35))</f>
        <v>30907161550.70509</v>
      </c>
      <c r="O36" s="36">
        <f>('Sales shares by size'!D35/100)*1000*('[1]auto SI HEV Gas'!$D87*('[1]auto SI HEV Gas'!$AY87)+'[1]auto SI HEV E85'!$D87*('[1]auto SI HEV E85'!$AY87+'Conventional prices'!B35)+'[1]auto D HEV'!$D87*('[1]auto D HEV'!$AY87+'Conventional prices'!B35))</f>
        <v>237164880.46306396</v>
      </c>
      <c r="P36" s="37">
        <f>('Sales shares by size'!D35/100)*1000*('[1]auto CNG'!$D87*('[1]auto CNG'!$AY87+'Conventional prices'!B35))</f>
        <v>62157461.86622341</v>
      </c>
      <c r="Q36" s="35">
        <f>1000*('[1]LT EV A'!$D87*('[1]LT EV A'!$AY87+'Conventional prices'!E35)+'[1]LT EV B'!$D87*('[1]LT EV B'!$AY87+'Conventional prices'!E35)+'[1]LT SI PHEV A'!$BB87*'[1]LT SI PHEV A'!$D87*('[1]LT SI PHEV A'!$AY87+'Conventional prices'!E35)+'[1]LT SI PHEV B'!$BB87*'[1]LT SI PHEV B'!$D87*('[1]LT SI PHEV B'!$AY87+'Conventional prices'!E35)+'[1]LT D PHEV'!$BB87*'[1]LT D PHEV'!$D87*('[1]LT D PHEV'!$AY87+'Conventional prices'!E35))</f>
        <v>298419170.03158921</v>
      </c>
      <c r="R36" s="36">
        <f>1000*('[1]LT FCV'!$D87*('[1]LT FCV'!$AY87+'Conventional prices'!E35))</f>
        <v>271237001.9556734</v>
      </c>
      <c r="S36" s="36">
        <f>1000*('[1]LT ICE'!$D87*'Conventional prices'!E35+'[1]LT ETOH'!$D87*('[1]LT ETOH'!$AY87+'Conventional prices'!E35)+'[1]LT Dsl'!$D87*('[1]LT Dsl'!$AY87+'Conventional prices'!E35)+(1-'[1]LT SI PHEV A'!$BB87)*'[1]LT SI PHEV A'!$D87*('[1]LT SI PHEV A'!$AY87+'Conventional prices'!E35)+(1-'[1]LT SI PHEV B'!$BB87)*'[1]LT SI PHEV B'!$D87*('[1]LT SI PHEV B'!$AY87+'Conventional prices'!E35))</f>
        <v>238782387754.02383</v>
      </c>
      <c r="T36" s="36">
        <f>1000*('[1]LT SI HEV GAS'!$D87*('[1]LT SI HEV GAS'!$AY87)+'[1]LT SI HEV E85'!$D87*('[1]LT SI HEV E85'!$AY87+'Conventional prices'!B35)+'[1]LT D HEV'!$D87*('[1]LT D HEV'!$AY87+'Conventional prices'!B35))</f>
        <v>401044518.99331242</v>
      </c>
      <c r="U36" s="37">
        <f>1000*('[1]LT CNG'!$D87*('[1]LT CNG'!$AY87+'Conventional prices'!B35))</f>
        <v>2255886907.4462981</v>
      </c>
    </row>
    <row r="37" spans="1:21" x14ac:dyDescent="0.3">
      <c r="A37" s="7">
        <v>2048</v>
      </c>
      <c r="B37" s="35">
        <f>('Sales shares by size'!B36/100)*1000*('[1]auto EV A'!$D88*('[1]auto EV A'!$AY88+'Conventional prices'!B36)+'[1]auto EV B'!$D88*('[1]auto EV B'!$AY88+'Conventional prices'!B36)+'[1]auto SI PHEV A'!$BB88*'[1]auto SI PHEV A'!$D88*('[1]auto SI PHEV A'!$AY88+'Conventional prices'!B36)+'[1]auto SI PHEV B'!$BB88*'[1]auto SI PHEV B'!$D88*('[1]auto SI PHEV B'!$AY88+'Conventional prices'!B36)+'[1]auto D PHEV'!$BB88*'[1]auto D PHEV'!$D88*('[1]auto D PHEV'!$AY88+'Conventional prices'!B36))</f>
        <v>3341426311.9614744</v>
      </c>
      <c r="C37" s="36">
        <f>('Sales shares by size'!B36/100)*1000*('[1]auto FCV'!$D88*('[1]auto FCV'!$AY88+'Conventional prices'!B36))</f>
        <v>98820734.980071068</v>
      </c>
      <c r="D37" s="36">
        <f>('Sales shares by size'!B36/100)*1000*('[1]auto ICE'!$D88*'Conventional prices'!B36+'[1]auto ETOH'!$D88*('[1]auto ETOH'!$AY88+'Conventional prices'!B36)+'[1]auto Dsl'!$D88*('[1]auto Dsl'!$AY88+'Conventional prices'!B36)+(1-'[1]auto SI PHEV A'!$BB88)*'[1]auto SI PHEV A'!$D88*('[1]auto SI PHEV A'!$AY88+'Conventional prices'!B36)+(1-'[1]auto SI PHEV B'!$BB88)*'[1]auto SI PHEV B'!$D88*('[1]auto SI PHEV B'!$AY88+'Conventional prices'!B36))</f>
        <v>108726135280.80725</v>
      </c>
      <c r="E37" s="36">
        <f>('Sales shares by size'!B36/100)*1000*('[1]auto SI HEV Gas'!$D88*('[1]auto SI HEV Gas'!$AY88+'Conventional prices'!B36)+'[1]auto SI HEV E85'!$D88*('[1]auto SI HEV E85'!$AY88+'Conventional prices'!B36)+'[1]auto D HEV'!$D88*('[1]auto D HEV'!$AY88+'Conventional prices'!B36))</f>
        <v>10591337408.022564</v>
      </c>
      <c r="F37" s="37">
        <f>('Sales shares by size'!B36/100)*1000*('[1]auto CNG'!$D88*('[1]auto CNG'!$AY88+'Conventional prices'!B36))</f>
        <v>315006699.50404644</v>
      </c>
      <c r="G37" s="35">
        <f>('Sales shares by size'!C36/100)*1000*('[1]auto EV A'!$D88*('[1]auto EV A'!$AY88+'Conventional prices'!C36)+'[1]auto EV B'!$D88*('[1]auto EV B'!$AY88+'Conventional prices'!C36)+'[1]auto SI PHEV A'!$BB88*'[1]auto SI PHEV A'!$D88*('[1]auto SI PHEV A'!$AY88+'Conventional prices'!C36)+'[1]auto SI PHEV B'!$BB88*'[1]auto SI PHEV B'!$D88*('[1]auto SI PHEV B'!$AY88+'Conventional prices'!C36)+'[1]auto D PHEV'!$BB88*'[1]auto D PHEV'!$D88*('[1]auto D PHEV'!$AY88+'Conventional prices'!C36))</f>
        <v>3036537078.3604083</v>
      </c>
      <c r="H37" s="36">
        <f>('Sales shares by size'!C36/100)*1000*('[1]auto FCV'!$D88*('[1]auto FCV'!$AY88+'Conventional prices'!C36))</f>
        <v>87476705.689657047</v>
      </c>
      <c r="I37" s="36">
        <f>('Sales shares by size'!C36/100)*1000*('[1]auto ICE'!$D88*'Conventional prices'!C36+'[1]auto ETOH'!$D88*('[1]auto ETOH'!$AY88+'Conventional prices'!C36)+'[1]auto Dsl'!$D88*('[1]auto Dsl'!$AY88+'Conventional prices'!C36)+(1-'[1]auto SI PHEV A'!$BB88)*'[1]auto SI PHEV A'!$D88*('[1]auto SI PHEV A'!$AY88+'Conventional prices'!C36)+(1-'[1]auto SI PHEV B'!$BB88)*'[1]auto SI PHEV B'!$D88*('[1]auto SI PHEV B'!$AY88+'Conventional prices'!C36))</f>
        <v>102233381934.41618</v>
      </c>
      <c r="J37" s="36">
        <f>('Sales shares by size'!C36/100)*1000*('[1]auto SI HEV Gas'!$D88*('[1]auto SI HEV Gas'!$AY88)+'[1]auto SI HEV E85'!$D88*('[1]auto SI HEV E85'!$AY88+'Conventional prices'!B36)+'[1]auto D HEV'!$D88*('[1]auto D HEV'!$AY88+'Conventional prices'!B36))</f>
        <v>852908882.39370382</v>
      </c>
      <c r="K37" s="37">
        <f>('Sales shares by size'!C36/100)*1000*('[1]auto CNG'!$D88*('[1]auto CNG'!$AY88+'Conventional prices'!B36))</f>
        <v>250856577.2264584</v>
      </c>
      <c r="L37" s="35">
        <f>('Sales shares by size'!D36/100)*1000*('[1]auto EV A'!$D88*('[1]auto EV A'!$AY88+'Conventional prices'!D36)+'[1]auto EV B'!$D88*('[1]auto EV B'!$AY88+'Conventional prices'!D36)+'[1]auto SI PHEV A'!$BB88*'[1]auto SI PHEV A'!$D88*('[1]auto SI PHEV A'!$AY88+'Conventional prices'!D36)+'[1]auto SI PHEV B'!$BB88*'[1]auto SI PHEV B'!$D88*('[1]auto SI PHEV B'!$AY88+'Conventional prices'!D36)+'[1]auto D PHEV'!$BB88*'[1]auto D PHEV'!$D88*('[1]auto D PHEV'!$AY88+'Conventional prices'!D36))</f>
        <v>888972755.92226112</v>
      </c>
      <c r="M37" s="36">
        <f>('Sales shares by size'!D36/100)*1000*('[1]auto FCV'!$D88*('[1]auto FCV'!$AY88+'Conventional prices'!D36))</f>
        <v>24860286.870419554</v>
      </c>
      <c r="N37" s="36">
        <f>('Sales shares by size'!D36/100)*1000*('[1]auto ICE'!$D88*'Conventional prices'!D36+'[1]auto ETOH'!$D88*('[1]auto ETOH'!$AY88+'Conventional prices'!D36)+'[1]auto Dsl'!$D88*('[1]auto Dsl'!$AY88+'Conventional prices'!D36)+(1-'[1]auto SI PHEV A'!$BB88)*'[1]auto SI PHEV A'!$D88*('[1]auto SI PHEV A'!$AY88+'Conventional prices'!D36)+(1-'[1]auto SI PHEV B'!$BB88)*'[1]auto SI PHEV B'!$D88*('[1]auto SI PHEV B'!$AY88+'Conventional prices'!D36))</f>
        <v>31033460377.711426</v>
      </c>
      <c r="O37" s="36">
        <f>('Sales shares by size'!D36/100)*1000*('[1]auto SI HEV Gas'!$D88*('[1]auto SI HEV Gas'!$AY88)+'[1]auto SI HEV E85'!$D88*('[1]auto SI HEV E85'!$AY88+'Conventional prices'!B36)+'[1]auto D HEV'!$D88*('[1]auto D HEV'!$AY88+'Conventional prices'!B36))</f>
        <v>210935187.60036486</v>
      </c>
      <c r="P37" s="37">
        <f>('Sales shares by size'!D36/100)*1000*('[1]auto CNG'!$D88*('[1]auto CNG'!$AY88+'Conventional prices'!B36))</f>
        <v>62040014.203560643</v>
      </c>
      <c r="Q37" s="35">
        <f>1000*('[1]LT EV A'!$D88*('[1]LT EV A'!$AY88+'Conventional prices'!E36)+'[1]LT EV B'!$D88*('[1]LT EV B'!$AY88+'Conventional prices'!E36)+'[1]LT SI PHEV A'!$BB88*'[1]LT SI PHEV A'!$D88*('[1]LT SI PHEV A'!$AY88+'Conventional prices'!E36)+'[1]LT SI PHEV B'!$BB88*'[1]LT SI PHEV B'!$D88*('[1]LT SI PHEV B'!$AY88+'Conventional prices'!E36)+'[1]LT D PHEV'!$BB88*'[1]LT D PHEV'!$D88*('[1]LT D PHEV'!$AY88+'Conventional prices'!E36))</f>
        <v>298523636.78207415</v>
      </c>
      <c r="R37" s="36">
        <f>1000*('[1]LT FCV'!$D88*('[1]LT FCV'!$AY88+'Conventional prices'!E36))</f>
        <v>270604511.950827</v>
      </c>
      <c r="S37" s="36">
        <f>1000*('[1]LT ICE'!$D88*'Conventional prices'!E36+'[1]LT ETOH'!$D88*('[1]LT ETOH'!$AY88+'Conventional prices'!E36)+'[1]LT Dsl'!$D88*('[1]LT Dsl'!$AY88+'Conventional prices'!E36)+(1-'[1]LT SI PHEV A'!$BB88)*'[1]LT SI PHEV A'!$D88*('[1]LT SI PHEV A'!$AY88+'Conventional prices'!E36)+(1-'[1]LT SI PHEV B'!$BB88)*'[1]LT SI PHEV B'!$D88*('[1]LT SI PHEV B'!$AY88+'Conventional prices'!E36))</f>
        <v>236651270251.37683</v>
      </c>
      <c r="T37" s="36">
        <f>1000*('[1]LT SI HEV GAS'!$D88*('[1]LT SI HEV GAS'!$AY88)+'[1]LT SI HEV E85'!$D88*('[1]LT SI HEV E85'!$AY88+'Conventional prices'!B36)+'[1]LT D HEV'!$D88*('[1]LT D HEV'!$AY88+'Conventional prices'!B36))</f>
        <v>372286498.21090633</v>
      </c>
      <c r="U37" s="37">
        <f>1000*('[1]LT CNG'!$D88*('[1]LT CNG'!$AY88+'Conventional prices'!B36))</f>
        <v>2223027450.3918815</v>
      </c>
    </row>
    <row r="38" spans="1:21" x14ac:dyDescent="0.3">
      <c r="A38" s="7">
        <v>2049</v>
      </c>
      <c r="B38" s="35">
        <f>('Sales shares by size'!B37/100)*1000*('[1]auto EV A'!$D89*('[1]auto EV A'!$AY89+'Conventional prices'!B37)+'[1]auto EV B'!$D89*('[1]auto EV B'!$AY89+'Conventional prices'!B37)+'[1]auto SI PHEV A'!$BB89*'[1]auto SI PHEV A'!$D89*('[1]auto SI PHEV A'!$AY89+'Conventional prices'!B37)+'[1]auto SI PHEV B'!$BB89*'[1]auto SI PHEV B'!$D89*('[1]auto SI PHEV B'!$AY89+'Conventional prices'!B37)+'[1]auto D PHEV'!$BB89*'[1]auto D PHEV'!$D89*('[1]auto D PHEV'!$AY89+'Conventional prices'!B37))</f>
        <v>3371760441.9056015</v>
      </c>
      <c r="C38" s="36">
        <f>('Sales shares by size'!B37/100)*1000*('[1]auto FCV'!$D89*('[1]auto FCV'!$AY89+'Conventional prices'!B37))</f>
        <v>99748565.764955938</v>
      </c>
      <c r="D38" s="36">
        <f>('Sales shares by size'!B37/100)*1000*('[1]auto ICE'!$D89*'Conventional prices'!B37+'[1]auto ETOH'!$D89*('[1]auto ETOH'!$AY89+'Conventional prices'!B37)+'[1]auto Dsl'!$D89*('[1]auto Dsl'!$AY89+'Conventional prices'!B37)+(1-'[1]auto SI PHEV A'!$BB89)*'[1]auto SI PHEV A'!$D89*('[1]auto SI PHEV A'!$AY89+'Conventional prices'!B37)+(1-'[1]auto SI PHEV B'!$BB89)*'[1]auto SI PHEV B'!$D89*('[1]auto SI PHEV B'!$AY89+'Conventional prices'!B37))</f>
        <v>109127114978.83911</v>
      </c>
      <c r="E38" s="36">
        <f>('Sales shares by size'!B37/100)*1000*('[1]auto SI HEV Gas'!$D89*('[1]auto SI HEV Gas'!$AY89+'Conventional prices'!B37)+'[1]auto SI HEV E85'!$D89*('[1]auto SI HEV E85'!$AY89+'Conventional prices'!B37)+'[1]auto D HEV'!$D89*('[1]auto D HEV'!$AY89+'Conventional prices'!B37))</f>
        <v>10539169276.376328</v>
      </c>
      <c r="F38" s="37">
        <f>('Sales shares by size'!B37/100)*1000*('[1]auto CNG'!$D89*('[1]auto CNG'!$AY89+'Conventional prices'!B37))</f>
        <v>314366044.58073342</v>
      </c>
      <c r="G38" s="35">
        <f>('Sales shares by size'!C37/100)*1000*('[1]auto EV A'!$D89*('[1]auto EV A'!$AY89+'Conventional prices'!C37)+'[1]auto EV B'!$D89*('[1]auto EV B'!$AY89+'Conventional prices'!C37)+'[1]auto SI PHEV A'!$BB89*'[1]auto SI PHEV A'!$D89*('[1]auto SI PHEV A'!$AY89+'Conventional prices'!C37)+'[1]auto SI PHEV B'!$BB89*'[1]auto SI PHEV B'!$D89*('[1]auto SI PHEV B'!$AY89+'Conventional prices'!C37)+'[1]auto D PHEV'!$BB89*'[1]auto D PHEV'!$D89*('[1]auto D PHEV'!$AY89+'Conventional prices'!C37))</f>
        <v>3068611375.5505729</v>
      </c>
      <c r="H38" s="36">
        <f>('Sales shares by size'!C37/100)*1000*('[1]auto FCV'!$D89*('[1]auto FCV'!$AY89+'Conventional prices'!C37))</f>
        <v>88389603.502478719</v>
      </c>
      <c r="I38" s="36">
        <f>('Sales shares by size'!C37/100)*1000*('[1]auto ICE'!$D89*'Conventional prices'!C37+'[1]auto ETOH'!$D89*('[1]auto ETOH'!$AY89+'Conventional prices'!C37)+'[1]auto Dsl'!$D89*('[1]auto Dsl'!$AY89+'Conventional prices'!C37)+(1-'[1]auto SI PHEV A'!$BB89)*'[1]auto SI PHEV A'!$D89*('[1]auto SI PHEV A'!$AY89+'Conventional prices'!C37)+(1-'[1]auto SI PHEV B'!$BB89)*'[1]auto SI PHEV B'!$D89*('[1]auto SI PHEV B'!$AY89+'Conventional prices'!C37))</f>
        <v>102632207791.13786</v>
      </c>
      <c r="J38" s="36">
        <f>('Sales shares by size'!C37/100)*1000*('[1]auto SI HEV Gas'!$D89*('[1]auto SI HEV Gas'!$AY89)+'[1]auto SI HEV E85'!$D89*('[1]auto SI HEV E85'!$AY89+'Conventional prices'!B37)+'[1]auto D HEV'!$D89*('[1]auto D HEV'!$AY89+'Conventional prices'!B37))</f>
        <v>744967115.2347821</v>
      </c>
      <c r="K38" s="37">
        <f>('Sales shares by size'!C37/100)*1000*('[1]auto CNG'!$D89*('[1]auto CNG'!$AY89+'Conventional prices'!B37))</f>
        <v>250346389.660611</v>
      </c>
      <c r="L38" s="35">
        <f>('Sales shares by size'!D37/100)*1000*('[1]auto EV A'!$D89*('[1]auto EV A'!$AY89+'Conventional prices'!D37)+'[1]auto EV B'!$D89*('[1]auto EV B'!$AY89+'Conventional prices'!D37)+'[1]auto SI PHEV A'!$BB89*'[1]auto SI PHEV A'!$D89*('[1]auto SI PHEV A'!$AY89+'Conventional prices'!D37)+'[1]auto SI PHEV B'!$BB89*'[1]auto SI PHEV B'!$D89*('[1]auto SI PHEV B'!$AY89+'Conventional prices'!D37)+'[1]auto D PHEV'!$BB89*'[1]auto D PHEV'!$D89*('[1]auto D PHEV'!$AY89+'Conventional prices'!D37))</f>
        <v>899814277.64046848</v>
      </c>
      <c r="M38" s="36">
        <f>('Sales shares by size'!D37/100)*1000*('[1]auto FCV'!$D89*('[1]auto FCV'!$AY89+'Conventional prices'!D37))</f>
        <v>25149996.453129951</v>
      </c>
      <c r="N38" s="36">
        <f>('Sales shares by size'!D37/100)*1000*('[1]auto ICE'!$D89*'Conventional prices'!D37+'[1]auto ETOH'!$D89*('[1]auto ETOH'!$AY89+'Conventional prices'!D37)+'[1]auto Dsl'!$D89*('[1]auto Dsl'!$AY89+'Conventional prices'!D37)+(1-'[1]auto SI PHEV A'!$BB89)*'[1]auto SI PHEV A'!$D89*('[1]auto SI PHEV A'!$AY89+'Conventional prices'!D37)+(1-'[1]auto SI PHEV B'!$BB89)*'[1]auto SI PHEV B'!$D89*('[1]auto SI PHEV B'!$AY89+'Conventional prices'!D37))</f>
        <v>31161307086.465111</v>
      </c>
      <c r="O38" s="36">
        <f>('Sales shares by size'!D37/100)*1000*('[1]auto SI HEV Gas'!$D89*('[1]auto SI HEV Gas'!$AY89)+'[1]auto SI HEV E85'!$D89*('[1]auto SI HEV E85'!$AY89+'Conventional prices'!B37)+'[1]auto D HEV'!$D89*('[1]auto D HEV'!$AY89+'Conventional prices'!B37))</f>
        <v>184239819.10838568</v>
      </c>
      <c r="P38" s="37">
        <f>('Sales shares by size'!D37/100)*1000*('[1]auto CNG'!$D89*('[1]auto CNG'!$AY89+'Conventional prices'!B37))</f>
        <v>61913838.345699534</v>
      </c>
      <c r="Q38" s="35">
        <f>1000*('[1]LT EV A'!$D89*('[1]LT EV A'!$AY89+'Conventional prices'!E37)+'[1]LT EV B'!$D89*('[1]LT EV B'!$AY89+'Conventional prices'!E37)+'[1]LT SI PHEV A'!$BB89*'[1]LT SI PHEV A'!$D89*('[1]LT SI PHEV A'!$AY89+'Conventional prices'!E37)+'[1]LT SI PHEV B'!$BB89*'[1]LT SI PHEV B'!$D89*('[1]LT SI PHEV B'!$AY89+'Conventional prices'!E37)+'[1]LT D PHEV'!$BB89*'[1]LT D PHEV'!$D89*('[1]LT D PHEV'!$AY89+'Conventional prices'!E37))</f>
        <v>298564462.07281399</v>
      </c>
      <c r="R38" s="36">
        <f>1000*('[1]LT FCV'!$D89*('[1]LT FCV'!$AY89+'Conventional prices'!E37))</f>
        <v>269685995.95650375</v>
      </c>
      <c r="S38" s="36">
        <f>1000*('[1]LT ICE'!$D89*'Conventional prices'!E37+'[1]LT ETOH'!$D89*('[1]LT ETOH'!$AY89+'Conventional prices'!E37)+'[1]LT Dsl'!$D89*('[1]LT Dsl'!$AY89+'Conventional prices'!E37)+(1-'[1]LT SI PHEV A'!$BB89)*'[1]LT SI PHEV A'!$D89*('[1]LT SI PHEV A'!$AY89+'Conventional prices'!E37)+(1-'[1]LT SI PHEV B'!$BB89)*'[1]LT SI PHEV B'!$D89*('[1]LT SI PHEV B'!$AY89+'Conventional prices'!E37))</f>
        <v>234538563417.17319</v>
      </c>
      <c r="T38" s="36">
        <f>1000*('[1]LT SI HEV GAS'!$D89*('[1]LT SI HEV GAS'!$AY89)+'[1]LT SI HEV E85'!$D89*('[1]LT SI HEV E85'!$AY89+'Conventional prices'!B37)+'[1]LT D HEV'!$D89*('[1]LT D HEV'!$AY89+'Conventional prices'!B37))</f>
        <v>343476643.18059498</v>
      </c>
      <c r="U38" s="37">
        <f>1000*('[1]LT CNG'!$D89*('[1]LT CNG'!$AY89+'Conventional prices'!B37))</f>
        <v>2190218781.1433549</v>
      </c>
    </row>
    <row r="39" spans="1:21" x14ac:dyDescent="0.3">
      <c r="A39" s="41">
        <v>2050</v>
      </c>
      <c r="B39" s="38">
        <f>('Sales shares by size'!B38/100)*1000*('[1]auto EV A'!$D90*('[1]auto EV A'!$AY90+'Conventional prices'!B38)+'[1]auto EV B'!$D90*('[1]auto EV B'!$AY90+'Conventional prices'!B38)+'[1]auto SI PHEV A'!$BB90*'[1]auto SI PHEV A'!$D90*('[1]auto SI PHEV A'!$AY90+'Conventional prices'!B38)+'[1]auto SI PHEV B'!$BB90*'[1]auto SI PHEV B'!$D90*('[1]auto SI PHEV B'!$AY90+'Conventional prices'!B38)+'[1]auto D PHEV'!$BB90*'[1]auto D PHEV'!$D90*('[1]auto D PHEV'!$AY90+'Conventional prices'!B38))</f>
        <v>3402059905.4928102</v>
      </c>
      <c r="C39" s="39">
        <f>('Sales shares by size'!B38/100)*1000*('[1]auto FCV'!$D90*('[1]auto FCV'!$AY90+'Conventional prices'!B38))</f>
        <v>100672803.73140588</v>
      </c>
      <c r="D39" s="39">
        <f>('Sales shares by size'!B38/100)*1000*('[1]auto ICE'!$D90*'Conventional prices'!B38+'[1]auto ETOH'!$D90*('[1]auto ETOH'!$AY90+'Conventional prices'!B38)+'[1]auto Dsl'!$D90*('[1]auto Dsl'!$AY90+'Conventional prices'!B38)+(1-'[1]auto SI PHEV A'!$BB90)*'[1]auto SI PHEV A'!$D90*('[1]auto SI PHEV A'!$AY90+'Conventional prices'!B38)+(1-'[1]auto SI PHEV B'!$BB90)*'[1]auto SI PHEV B'!$D90*('[1]auto SI PHEV B'!$AY90+'Conventional prices'!B38))</f>
        <v>109548897016.23218</v>
      </c>
      <c r="E39" s="39">
        <f>('Sales shares by size'!B38/100)*1000*('[1]auto SI HEV Gas'!$D90*('[1]auto SI HEV Gas'!$AY90+'Conventional prices'!B38)+'[1]auto SI HEV E85'!$D90*('[1]auto SI HEV E85'!$AY90+'Conventional prices'!B38)+'[1]auto D HEV'!$D90*('[1]auto D HEV'!$AY90+'Conventional prices'!B38))</f>
        <v>10487051616.571135</v>
      </c>
      <c r="F39" s="40">
        <f>('Sales shares by size'!B38/100)*1000*('[1]auto CNG'!$D90*('[1]auto CNG'!$AY90+'Conventional prices'!B38))</f>
        <v>313725122.84938633</v>
      </c>
      <c r="G39" s="38">
        <f>('Sales shares by size'!C38/100)*1000*('[1]auto EV A'!$D90*('[1]auto EV A'!$AY90+'Conventional prices'!C38)+'[1]auto EV B'!$D90*('[1]auto EV B'!$AY90+'Conventional prices'!C38)+'[1]auto SI PHEV A'!$BB90*'[1]auto SI PHEV A'!$D90*('[1]auto SI PHEV A'!$AY90+'Conventional prices'!C38)+'[1]auto SI PHEV B'!$BB90*'[1]auto SI PHEV B'!$D90*('[1]auto SI PHEV B'!$AY90+'Conventional prices'!C38)+'[1]auto D PHEV'!$BB90*'[1]auto D PHEV'!$D90*('[1]auto D PHEV'!$AY90+'Conventional prices'!C38))</f>
        <v>3100805155.9984355</v>
      </c>
      <c r="H39" s="39">
        <f>('Sales shares by size'!C38/100)*1000*('[1]auto FCV'!$D90*('[1]auto FCV'!$AY90+'Conventional prices'!C38))</f>
        <v>89302947.871363714</v>
      </c>
      <c r="I39" s="39">
        <f>('Sales shares by size'!C38/100)*1000*('[1]auto ICE'!$D90*'Conventional prices'!C38+'[1]auto ETOH'!$D90*('[1]auto ETOH'!$AY90+'Conventional prices'!C38)+'[1]auto Dsl'!$D90*('[1]auto Dsl'!$AY90+'Conventional prices'!C38)+(1-'[1]auto SI PHEV A'!$BB90)*'[1]auto SI PHEV A'!$D90*('[1]auto SI PHEV A'!$AY90+'Conventional prices'!C38)+(1-'[1]auto SI PHEV B'!$BB90)*'[1]auto SI PHEV B'!$D90*('[1]auto SI PHEV B'!$AY90+'Conventional prices'!C38))</f>
        <v>103050768644.18855</v>
      </c>
      <c r="J39" s="39">
        <f>('Sales shares by size'!C38/100)*1000*('[1]auto SI HEV Gas'!$D90*('[1]auto SI HEV Gas'!$AY90)+'[1]auto SI HEV E85'!$D90*('[1]auto SI HEV E85'!$AY90+'Conventional prices'!B38)+'[1]auto D HEV'!$D90*('[1]auto D HEV'!$AY90+'Conventional prices'!B38))</f>
        <v>635200705.48201537</v>
      </c>
      <c r="K39" s="40">
        <f>('Sales shares by size'!C38/100)*1000*('[1]auto CNG'!$D90*('[1]auto CNG'!$AY90+'Conventional prices'!B38))</f>
        <v>249835989.62134546</v>
      </c>
      <c r="L39" s="38">
        <f>('Sales shares by size'!D38/100)*1000*('[1]auto EV A'!$D90*('[1]auto EV A'!$AY90+'Conventional prices'!D38)+'[1]auto EV B'!$D90*('[1]auto EV B'!$AY90+'Conventional prices'!D38)+'[1]auto SI PHEV A'!$BB90*'[1]auto SI PHEV A'!$D90*('[1]auto SI PHEV A'!$AY90+'Conventional prices'!D38)+'[1]auto SI PHEV B'!$BB90*'[1]auto SI PHEV B'!$D90*('[1]auto SI PHEV B'!$AY90+'Conventional prices'!D38)+'[1]auto D PHEV'!$BB90*'[1]auto D PHEV'!$D90*('[1]auto D PHEV'!$AY90+'Conventional prices'!D38))</f>
        <v>910739393.79439497</v>
      </c>
      <c r="M39" s="39">
        <f>('Sales shares by size'!D38/100)*1000*('[1]auto FCV'!$D90*('[1]auto FCV'!$AY90+'Conventional prices'!D38))</f>
        <v>25441031.813970201</v>
      </c>
      <c r="N39" s="39">
        <f>('Sales shares by size'!D38/100)*1000*('[1]auto ICE'!$D90*'Conventional prices'!D38+'[1]auto ETOH'!$D90*('[1]auto ETOH'!$AY90+'Conventional prices'!D38)+'[1]auto Dsl'!$D90*('[1]auto Dsl'!$AY90+'Conventional prices'!D38)+(1-'[1]auto SI PHEV A'!$BB90)*'[1]auto SI PHEV A'!$D90*('[1]auto SI PHEV A'!$AY90+'Conventional prices'!D38)+(1-'[1]auto SI PHEV B'!$BB90)*'[1]auto SI PHEV B'!$D90*('[1]auto SI PHEV B'!$AY90+'Conventional prices'!D38))</f>
        <v>31295198879.786152</v>
      </c>
      <c r="O39" s="39">
        <f>('Sales shares by size'!D38/100)*1000*('[1]auto SI HEV Gas'!$D90*('[1]auto SI HEV Gas'!$AY90)+'[1]auto SI HEV E85'!$D90*('[1]auto SI HEV E85'!$AY90+'Conventional prices'!B38)+'[1]auto D HEV'!$D90*('[1]auto D HEV'!$AY90+'Conventional prices'!B38))</f>
        <v>157093193.35343122</v>
      </c>
      <c r="P39" s="40">
        <f>('Sales shares by size'!D38/100)*1000*('[1]auto CNG'!$D90*('[1]auto CNG'!$AY90+'Conventional prices'!B38))</f>
        <v>61787609.940466419</v>
      </c>
      <c r="Q39" s="38">
        <f>1000*('[1]LT EV A'!$D90*('[1]LT EV A'!$AY90+'Conventional prices'!E38)+'[1]LT EV B'!$D90*('[1]LT EV B'!$AY90+'Conventional prices'!E38)+'[1]LT SI PHEV A'!$BB90*'[1]LT SI PHEV A'!$D90*('[1]LT SI PHEV A'!$AY90+'Conventional prices'!E38)+'[1]LT SI PHEV B'!$BB90*'[1]LT SI PHEV B'!$D90*('[1]LT SI PHEV B'!$AY90+'Conventional prices'!E38)+'[1]LT D PHEV'!$BB90*'[1]LT D PHEV'!$D90*('[1]LT D PHEV'!$AY90+'Conventional prices'!E38))</f>
        <v>298585273.82050556</v>
      </c>
      <c r="R39" s="39">
        <f>1000*('[1]LT FCV'!$D90*('[1]LT FCV'!$AY90+'Conventional prices'!E38))</f>
        <v>268525428.43333</v>
      </c>
      <c r="S39" s="39">
        <f>1000*('[1]LT ICE'!$D90*'Conventional prices'!E38+'[1]LT ETOH'!$D90*('[1]LT ETOH'!$AY90+'Conventional prices'!E38)+'[1]LT Dsl'!$D90*('[1]LT Dsl'!$AY90+'Conventional prices'!E38)+(1-'[1]LT SI PHEV A'!$BB90)*'[1]LT SI PHEV A'!$D90*('[1]LT SI PHEV A'!$AY90+'Conventional prices'!E38)+(1-'[1]LT SI PHEV B'!$BB90)*'[1]LT SI PHEV B'!$D90*('[1]LT SI PHEV B'!$AY90+'Conventional prices'!E38))</f>
        <v>232477150668.90988</v>
      </c>
      <c r="T39" s="39">
        <f>1000*('[1]LT SI HEV GAS'!$D90*('[1]LT SI HEV GAS'!$AY90)+'[1]LT SI HEV E85'!$D90*('[1]LT SI HEV E85'!$AY90+'Conventional prices'!B38)+'[1]LT D HEV'!$D90*('[1]LT D HEV'!$AY90+'Conventional prices'!B38))</f>
        <v>314664456.69673944</v>
      </c>
      <c r="U39" s="40">
        <f>1000*('[1]LT CNG'!$D90*('[1]LT CNG'!$AY90+'Conventional prices'!B38))</f>
        <v>2157770285.9481845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60" zoomScaleNormal="60" workbookViewId="0">
      <selection activeCell="E26" sqref="E26"/>
    </sheetView>
  </sheetViews>
  <sheetFormatPr defaultRowHeight="14.4" x14ac:dyDescent="0.3"/>
  <sheetData>
    <row r="1" spans="1:21" x14ac:dyDescent="0.3">
      <c r="B1" s="46" t="s">
        <v>13</v>
      </c>
      <c r="C1" s="46"/>
      <c r="D1" s="46"/>
      <c r="E1" s="46"/>
      <c r="F1" s="46"/>
      <c r="G1" s="46" t="s">
        <v>14</v>
      </c>
      <c r="H1" s="46"/>
      <c r="I1" s="46"/>
      <c r="J1" s="46"/>
      <c r="K1" s="46"/>
      <c r="L1" s="46" t="s">
        <v>15</v>
      </c>
      <c r="M1" s="46"/>
      <c r="N1" s="46"/>
      <c r="O1" s="46"/>
      <c r="P1" s="46"/>
      <c r="Q1" s="46" t="s">
        <v>22</v>
      </c>
      <c r="R1" s="46"/>
      <c r="S1" s="46"/>
      <c r="T1" s="46"/>
      <c r="U1" s="46"/>
    </row>
    <row r="2" spans="1:21" x14ac:dyDescent="0.3">
      <c r="B2" t="s">
        <v>18</v>
      </c>
      <c r="C2" t="s">
        <v>17</v>
      </c>
      <c r="D2" t="s">
        <v>19</v>
      </c>
      <c r="E2" t="s">
        <v>20</v>
      </c>
      <c r="F2" t="s">
        <v>21</v>
      </c>
      <c r="G2" t="s">
        <v>18</v>
      </c>
      <c r="H2" t="s">
        <v>17</v>
      </c>
      <c r="I2" t="s">
        <v>19</v>
      </c>
      <c r="J2" t="s">
        <v>20</v>
      </c>
      <c r="K2" t="s">
        <v>21</v>
      </c>
      <c r="L2" t="s">
        <v>18</v>
      </c>
      <c r="M2" t="s">
        <v>17</v>
      </c>
      <c r="N2" t="s">
        <v>19</v>
      </c>
      <c r="O2" t="s">
        <v>20</v>
      </c>
      <c r="P2" t="s">
        <v>21</v>
      </c>
      <c r="Q2" t="s">
        <v>18</v>
      </c>
      <c r="R2" t="s">
        <v>17</v>
      </c>
      <c r="S2" t="s">
        <v>19</v>
      </c>
      <c r="T2" t="s">
        <v>20</v>
      </c>
      <c r="U2" t="s">
        <v>21</v>
      </c>
    </row>
    <row r="3" spans="1:21" x14ac:dyDescent="0.3">
      <c r="A3" s="8">
        <v>2014</v>
      </c>
    </row>
    <row r="4" spans="1:21" x14ac:dyDescent="0.3">
      <c r="A4" s="8">
        <v>2015</v>
      </c>
    </row>
    <row r="5" spans="1:21" x14ac:dyDescent="0.3">
      <c r="A5" s="8">
        <v>2016</v>
      </c>
    </row>
    <row r="6" spans="1:21" x14ac:dyDescent="0.3">
      <c r="A6" s="8">
        <v>2017</v>
      </c>
    </row>
    <row r="7" spans="1:21" x14ac:dyDescent="0.3">
      <c r="A7" s="8">
        <v>2018</v>
      </c>
    </row>
    <row r="8" spans="1:21" x14ac:dyDescent="0.3">
      <c r="A8" s="8">
        <v>2019</v>
      </c>
    </row>
    <row r="9" spans="1:21" x14ac:dyDescent="0.3">
      <c r="A9" s="8">
        <v>2020</v>
      </c>
    </row>
    <row r="10" spans="1:21" x14ac:dyDescent="0.3">
      <c r="A10" s="8">
        <v>2021</v>
      </c>
    </row>
    <row r="11" spans="1:21" x14ac:dyDescent="0.3">
      <c r="A11" s="8">
        <v>2022</v>
      </c>
    </row>
    <row r="12" spans="1:21" x14ac:dyDescent="0.3">
      <c r="A12" s="8">
        <v>2023</v>
      </c>
    </row>
    <row r="13" spans="1:21" x14ac:dyDescent="0.3">
      <c r="A13" s="8">
        <v>2024</v>
      </c>
    </row>
    <row r="14" spans="1:21" x14ac:dyDescent="0.3">
      <c r="A14" s="8">
        <v>2025</v>
      </c>
    </row>
    <row r="15" spans="1:21" x14ac:dyDescent="0.3">
      <c r="A15" s="8">
        <v>2026</v>
      </c>
    </row>
    <row r="16" spans="1:21" x14ac:dyDescent="0.3">
      <c r="A16" s="8">
        <v>2027</v>
      </c>
    </row>
    <row r="17" spans="1:1" x14ac:dyDescent="0.3">
      <c r="A17" s="8">
        <v>2028</v>
      </c>
    </row>
    <row r="18" spans="1:1" x14ac:dyDescent="0.3">
      <c r="A18" s="8">
        <v>2029</v>
      </c>
    </row>
    <row r="19" spans="1:1" x14ac:dyDescent="0.3">
      <c r="A19" s="8">
        <v>2030</v>
      </c>
    </row>
    <row r="20" spans="1:1" x14ac:dyDescent="0.3">
      <c r="A20" s="8">
        <v>2031</v>
      </c>
    </row>
    <row r="21" spans="1:1" x14ac:dyDescent="0.3">
      <c r="A21" s="8">
        <v>2032</v>
      </c>
    </row>
    <row r="22" spans="1:1" x14ac:dyDescent="0.3">
      <c r="A22" s="8">
        <v>2033</v>
      </c>
    </row>
    <row r="23" spans="1:1" x14ac:dyDescent="0.3">
      <c r="A23" s="8">
        <v>2034</v>
      </c>
    </row>
    <row r="24" spans="1:1" x14ac:dyDescent="0.3">
      <c r="A24" s="8">
        <v>2035</v>
      </c>
    </row>
    <row r="25" spans="1:1" x14ac:dyDescent="0.3">
      <c r="A25" s="8">
        <v>2036</v>
      </c>
    </row>
    <row r="26" spans="1:1" x14ac:dyDescent="0.3">
      <c r="A26" s="8">
        <v>2037</v>
      </c>
    </row>
    <row r="27" spans="1:1" x14ac:dyDescent="0.3">
      <c r="A27" s="8">
        <v>2038</v>
      </c>
    </row>
    <row r="28" spans="1:1" x14ac:dyDescent="0.3">
      <c r="A28" s="8">
        <v>2039</v>
      </c>
    </row>
    <row r="29" spans="1:1" x14ac:dyDescent="0.3">
      <c r="A29" s="8">
        <v>2040</v>
      </c>
    </row>
    <row r="30" spans="1:1" x14ac:dyDescent="0.3">
      <c r="A30" s="8">
        <v>2041</v>
      </c>
    </row>
    <row r="31" spans="1:1" x14ac:dyDescent="0.3">
      <c r="A31" s="8">
        <v>2042</v>
      </c>
    </row>
    <row r="32" spans="1:1" x14ac:dyDescent="0.3">
      <c r="A32" s="8">
        <v>2043</v>
      </c>
    </row>
    <row r="33" spans="1:1" x14ac:dyDescent="0.3">
      <c r="A33" s="8">
        <v>2044</v>
      </c>
    </row>
    <row r="34" spans="1:1" x14ac:dyDescent="0.3">
      <c r="A34" s="8">
        <v>2045</v>
      </c>
    </row>
    <row r="35" spans="1:1" x14ac:dyDescent="0.3">
      <c r="A35" s="8">
        <v>2046</v>
      </c>
    </row>
    <row r="36" spans="1:1" x14ac:dyDescent="0.3">
      <c r="A36" s="8">
        <v>2047</v>
      </c>
    </row>
    <row r="37" spans="1:1" x14ac:dyDescent="0.3">
      <c r="A37" s="8">
        <v>2048</v>
      </c>
    </row>
    <row r="38" spans="1:1" x14ac:dyDescent="0.3">
      <c r="A38" s="8">
        <v>2049</v>
      </c>
    </row>
    <row r="39" spans="1:1" x14ac:dyDescent="0.3">
      <c r="A39" s="21">
        <v>2050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AEO sales data</vt:lpstr>
      <vt:lpstr>AEO FE data</vt:lpstr>
      <vt:lpstr>AEO price data</vt:lpstr>
      <vt:lpstr>Sales shares by size</vt:lpstr>
      <vt:lpstr>Fuel economy ratios</vt:lpstr>
      <vt:lpstr>Conventional prices</vt:lpstr>
      <vt:lpstr>Vehicle costs</vt:lpstr>
      <vt:lpstr>Energy</vt:lpstr>
      <vt:lpstr>Vehicle efficiency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Bielen</dc:creator>
  <cp:lastModifiedBy>Dave Bielen</cp:lastModifiedBy>
  <dcterms:created xsi:type="dcterms:W3CDTF">2016-05-25T16:59:02Z</dcterms:created>
  <dcterms:modified xsi:type="dcterms:W3CDTF">2016-05-26T13:33:27Z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{67FD8147-3AB0-45B4-A5E0-18A15A66D9B6}</vt:lpwstr>
  </property>
</Properties>
</file>