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450" yWindow="-15" windowWidth="4230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01" i="1" l="1"/>
  <c r="Q281" i="1"/>
  <c r="J14" i="1"/>
  <c r="N325" i="1"/>
  <c r="J336" i="1"/>
  <c r="N322" i="1"/>
  <c r="N320" i="1"/>
  <c r="N314" i="1"/>
  <c r="N312" i="1"/>
  <c r="J320" i="1"/>
  <c r="N304" i="1"/>
  <c r="N301" i="1"/>
  <c r="N296" i="1"/>
  <c r="N290" i="1"/>
  <c r="N288" i="1"/>
  <c r="N285" i="1"/>
  <c r="J296" i="1"/>
  <c r="N282" i="1"/>
  <c r="N280" i="1"/>
  <c r="N277" i="1"/>
  <c r="N272" i="1"/>
  <c r="J280" i="1"/>
  <c r="N264" i="1"/>
  <c r="N261" i="1"/>
  <c r="J272" i="1"/>
  <c r="N258" i="1"/>
  <c r="N256" i="1"/>
  <c r="N250" i="1"/>
  <c r="N248" i="1"/>
  <c r="J256" i="1"/>
  <c r="N240" i="1"/>
  <c r="N237" i="1"/>
  <c r="N232" i="1"/>
  <c r="N226" i="1"/>
  <c r="N224" i="1"/>
  <c r="N221" i="1"/>
  <c r="J232" i="1"/>
  <c r="N218" i="1"/>
  <c r="N216" i="1"/>
  <c r="N213" i="1"/>
  <c r="N208" i="1"/>
  <c r="J216" i="1"/>
  <c r="N200" i="1"/>
  <c r="N197" i="1"/>
  <c r="J208" i="1"/>
  <c r="N194" i="1"/>
  <c r="N192" i="1"/>
  <c r="N191" i="1"/>
  <c r="N188" i="1"/>
  <c r="N187" i="1"/>
  <c r="N186" i="1"/>
  <c r="N183" i="1"/>
  <c r="N182" i="1"/>
  <c r="J194" i="1"/>
  <c r="N180" i="1"/>
  <c r="N179" i="1"/>
  <c r="N178" i="1"/>
  <c r="N175" i="1"/>
  <c r="N173" i="1"/>
  <c r="N172" i="1"/>
  <c r="N171" i="1"/>
  <c r="N170" i="1"/>
  <c r="N167" i="1"/>
  <c r="N166" i="1"/>
  <c r="J178" i="1"/>
  <c r="N164" i="1"/>
  <c r="N163" i="1"/>
  <c r="N162" i="1"/>
  <c r="N159" i="1"/>
  <c r="N157" i="1"/>
  <c r="N156" i="1"/>
  <c r="N152" i="1"/>
  <c r="N151" i="1"/>
  <c r="N148" i="1"/>
  <c r="N147" i="1"/>
  <c r="N146" i="1"/>
  <c r="N144" i="1"/>
  <c r="N143" i="1"/>
  <c r="N140" i="1"/>
  <c r="N136" i="1"/>
  <c r="N135" i="1"/>
  <c r="N132" i="1"/>
  <c r="N130" i="1"/>
  <c r="N128" i="1"/>
  <c r="N127" i="1"/>
  <c r="N124" i="1"/>
  <c r="N123" i="1"/>
  <c r="N122" i="1"/>
  <c r="N120" i="1"/>
  <c r="N119" i="1"/>
  <c r="J130" i="1"/>
  <c r="N116" i="1"/>
  <c r="N114" i="1"/>
  <c r="J126" i="1"/>
  <c r="N112" i="1"/>
  <c r="N111" i="1"/>
  <c r="N109" i="1"/>
  <c r="N108" i="1"/>
  <c r="N107" i="1"/>
  <c r="N104" i="1"/>
  <c r="N103" i="1"/>
  <c r="J114" i="1"/>
  <c r="N100" i="1"/>
  <c r="N99" i="1"/>
  <c r="N98" i="1"/>
  <c r="N96" i="1"/>
  <c r="N95" i="1"/>
  <c r="N93" i="1"/>
  <c r="N92" i="1"/>
  <c r="J102" i="1"/>
  <c r="N88" i="1"/>
  <c r="N87" i="1"/>
  <c r="N85" i="1"/>
  <c r="N84" i="1"/>
  <c r="N83" i="1"/>
  <c r="N82" i="1"/>
  <c r="N80" i="1"/>
  <c r="N79" i="1"/>
  <c r="N76" i="1"/>
  <c r="N74" i="1"/>
  <c r="N72" i="1"/>
  <c r="N71" i="1"/>
  <c r="N69" i="1"/>
  <c r="N68" i="1"/>
  <c r="N66" i="1"/>
  <c r="N64" i="1"/>
  <c r="N63" i="1"/>
  <c r="N62" i="1"/>
  <c r="N60" i="1"/>
  <c r="N59" i="1"/>
  <c r="N58" i="1"/>
  <c r="N56" i="1"/>
  <c r="N55" i="1"/>
  <c r="J66" i="1"/>
  <c r="N52" i="1"/>
  <c r="N50" i="1"/>
  <c r="J62" i="1"/>
  <c r="N48" i="1"/>
  <c r="N47" i="1"/>
  <c r="N46" i="1"/>
  <c r="N45" i="1"/>
  <c r="N44" i="1"/>
  <c r="P49" i="1" s="1"/>
  <c r="N43" i="1"/>
  <c r="N42" i="1"/>
  <c r="N40" i="1"/>
  <c r="N39" i="1"/>
  <c r="J50" i="1"/>
  <c r="N36" i="1"/>
  <c r="N35" i="1"/>
  <c r="N34" i="1"/>
  <c r="N32" i="1"/>
  <c r="N31" i="1"/>
  <c r="N29" i="1"/>
  <c r="N28" i="1"/>
  <c r="N26" i="1"/>
  <c r="J38" i="1"/>
  <c r="N24" i="1"/>
  <c r="N23" i="1"/>
  <c r="J34" i="1"/>
  <c r="N19" i="1"/>
  <c r="N18" i="1"/>
  <c r="N16" i="1"/>
  <c r="J26" i="1"/>
  <c r="N10" i="1"/>
  <c r="N8" i="1"/>
  <c r="J18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J17" i="1"/>
  <c r="J19" i="1"/>
  <c r="J22" i="1"/>
  <c r="J25" i="1"/>
  <c r="J27" i="1"/>
  <c r="J30" i="1"/>
  <c r="J33" i="1"/>
  <c r="J41" i="1"/>
  <c r="J43" i="1"/>
  <c r="J46" i="1"/>
  <c r="J49" i="1"/>
  <c r="J51" i="1"/>
  <c r="J54" i="1"/>
  <c r="J56" i="1"/>
  <c r="J57" i="1"/>
  <c r="J58" i="1"/>
  <c r="J59" i="1"/>
  <c r="J65" i="1"/>
  <c r="J67" i="1"/>
  <c r="J70" i="1"/>
  <c r="J73" i="1"/>
  <c r="J78" i="1"/>
  <c r="J81" i="1"/>
  <c r="J82" i="1"/>
  <c r="J83" i="1"/>
  <c r="J86" i="1"/>
  <c r="J89" i="1"/>
  <c r="J91" i="1"/>
  <c r="J94" i="1"/>
  <c r="J97" i="1"/>
  <c r="J98" i="1"/>
  <c r="J105" i="1"/>
  <c r="J107" i="1"/>
  <c r="J110" i="1"/>
  <c r="J112" i="1"/>
  <c r="J113" i="1"/>
  <c r="J115" i="1"/>
  <c r="J118" i="1"/>
  <c r="J121" i="1"/>
  <c r="J123" i="1"/>
  <c r="J129" i="1"/>
  <c r="J131" i="1"/>
  <c r="J134" i="1"/>
  <c r="J136" i="1"/>
  <c r="J137" i="1"/>
  <c r="J139" i="1"/>
  <c r="J142" i="1"/>
  <c r="J145" i="1"/>
  <c r="J146" i="1"/>
  <c r="J147" i="1"/>
  <c r="J150" i="1"/>
  <c r="J153" i="1"/>
  <c r="J155" i="1"/>
  <c r="J158" i="1"/>
  <c r="J161" i="1"/>
  <c r="J162" i="1"/>
  <c r="J163" i="1"/>
  <c r="J166" i="1"/>
  <c r="J169" i="1"/>
  <c r="J171" i="1"/>
  <c r="J174" i="1"/>
  <c r="J176" i="1"/>
  <c r="J177" i="1"/>
  <c r="J179" i="1"/>
  <c r="J182" i="1"/>
  <c r="J184" i="1"/>
  <c r="J185" i="1"/>
  <c r="J187" i="1"/>
  <c r="J190" i="1"/>
  <c r="J193" i="1"/>
  <c r="J195" i="1"/>
  <c r="J198" i="1"/>
  <c r="J200" i="1"/>
  <c r="J201" i="1"/>
  <c r="J203" i="1"/>
  <c r="J206" i="1"/>
  <c r="J209" i="1"/>
  <c r="J210" i="1"/>
  <c r="J211" i="1"/>
  <c r="J214" i="1"/>
  <c r="J217" i="1"/>
  <c r="J219" i="1"/>
  <c r="J222" i="1"/>
  <c r="J224" i="1"/>
  <c r="J225" i="1"/>
  <c r="J226" i="1"/>
  <c r="J227" i="1"/>
  <c r="J230" i="1"/>
  <c r="J233" i="1"/>
  <c r="J235" i="1"/>
  <c r="J238" i="1"/>
  <c r="J240" i="1"/>
  <c r="J241" i="1"/>
  <c r="J243" i="1"/>
  <c r="J246" i="1"/>
  <c r="J248" i="1"/>
  <c r="J249" i="1"/>
  <c r="J251" i="1"/>
  <c r="J254" i="1"/>
  <c r="J257" i="1"/>
  <c r="J259" i="1"/>
  <c r="J262" i="1"/>
  <c r="J264" i="1"/>
  <c r="J265" i="1"/>
  <c r="J267" i="1"/>
  <c r="J270" i="1"/>
  <c r="J273" i="1"/>
  <c r="J274" i="1"/>
  <c r="J275" i="1"/>
  <c r="J278" i="1"/>
  <c r="J281" i="1"/>
  <c r="J283" i="1"/>
  <c r="J286" i="1"/>
  <c r="J288" i="1"/>
  <c r="J289" i="1"/>
  <c r="J290" i="1"/>
  <c r="J291" i="1"/>
  <c r="J294" i="1"/>
  <c r="J297" i="1"/>
  <c r="J299" i="1"/>
  <c r="J302" i="1"/>
  <c r="J304" i="1"/>
  <c r="J305" i="1"/>
  <c r="J307" i="1"/>
  <c r="J310" i="1"/>
  <c r="J312" i="1"/>
  <c r="J313" i="1"/>
  <c r="J315" i="1"/>
  <c r="J318" i="1"/>
  <c r="J321" i="1"/>
  <c r="J323" i="1"/>
  <c r="J326" i="1"/>
  <c r="J328" i="1"/>
  <c r="J329" i="1"/>
  <c r="J331" i="1"/>
  <c r="J334" i="1"/>
  <c r="AA19" i="1"/>
  <c r="AA20" i="1" s="1"/>
  <c r="AA21" i="1" s="1"/>
  <c r="AA22" i="1" s="1"/>
  <c r="AA23" i="1" s="1"/>
  <c r="U12" i="1"/>
  <c r="U13" i="1" s="1"/>
  <c r="U14" i="1" s="1"/>
  <c r="U15" i="1" s="1"/>
  <c r="U16" i="1" s="1"/>
  <c r="T12" i="1"/>
  <c r="T13" i="1" s="1"/>
  <c r="T14" i="1" s="1"/>
  <c r="T15" i="1" s="1"/>
  <c r="T16" i="1" s="1"/>
  <c r="N21" i="1"/>
  <c r="O21" i="1"/>
  <c r="O22" i="1"/>
  <c r="O23" i="1"/>
  <c r="O24" i="1"/>
  <c r="N25" i="1"/>
  <c r="O25" i="1"/>
  <c r="O26" i="1"/>
  <c r="O27" i="1"/>
  <c r="O28" i="1"/>
  <c r="O29" i="1"/>
  <c r="O30" i="1"/>
  <c r="O31" i="1"/>
  <c r="O32" i="1"/>
  <c r="N33" i="1"/>
  <c r="O33" i="1"/>
  <c r="O34" i="1"/>
  <c r="O35" i="1"/>
  <c r="O36" i="1"/>
  <c r="O37" i="1"/>
  <c r="O38" i="1"/>
  <c r="O39" i="1"/>
  <c r="O40" i="1"/>
  <c r="N41" i="1"/>
  <c r="O41" i="1"/>
  <c r="O42" i="1"/>
  <c r="O43" i="1"/>
  <c r="O44" i="1"/>
  <c r="Q49" i="1" s="1"/>
  <c r="O45" i="1"/>
  <c r="O46" i="1"/>
  <c r="O47" i="1"/>
  <c r="O48" i="1"/>
  <c r="Q50" i="1" s="1"/>
  <c r="N49" i="1"/>
  <c r="O49" i="1"/>
  <c r="O50" i="1"/>
  <c r="O51" i="1"/>
  <c r="O52" i="1"/>
  <c r="N53" i="1"/>
  <c r="O53" i="1"/>
  <c r="O54" i="1"/>
  <c r="O55" i="1"/>
  <c r="O56" i="1"/>
  <c r="N57" i="1"/>
  <c r="O57" i="1"/>
  <c r="O58" i="1"/>
  <c r="O59" i="1"/>
  <c r="O60" i="1"/>
  <c r="O61" i="1"/>
  <c r="O62" i="1"/>
  <c r="O63" i="1"/>
  <c r="O64" i="1"/>
  <c r="N65" i="1"/>
  <c r="O65" i="1"/>
  <c r="O66" i="1"/>
  <c r="O67" i="1"/>
  <c r="O68" i="1"/>
  <c r="O69" i="1"/>
  <c r="Q73" i="1" s="1"/>
  <c r="O70" i="1"/>
  <c r="O71" i="1"/>
  <c r="O72" i="1"/>
  <c r="N73" i="1"/>
  <c r="O73" i="1"/>
  <c r="O74" i="1"/>
  <c r="O75" i="1"/>
  <c r="O76" i="1"/>
  <c r="O77" i="1"/>
  <c r="Q81" i="1" s="1"/>
  <c r="N78" i="1"/>
  <c r="O78" i="1"/>
  <c r="O79" i="1"/>
  <c r="O80" i="1"/>
  <c r="N81" i="1"/>
  <c r="O81" i="1"/>
  <c r="O82" i="1"/>
  <c r="O83" i="1"/>
  <c r="O84" i="1"/>
  <c r="O85" i="1"/>
  <c r="O86" i="1"/>
  <c r="O87" i="1"/>
  <c r="O88" i="1"/>
  <c r="N89" i="1"/>
  <c r="O89" i="1"/>
  <c r="N90" i="1"/>
  <c r="O90" i="1"/>
  <c r="Q90" i="1" s="1"/>
  <c r="O91" i="1"/>
  <c r="O92" i="1"/>
  <c r="O93" i="1"/>
  <c r="N94" i="1"/>
  <c r="O94" i="1"/>
  <c r="O95" i="1"/>
  <c r="O96" i="1"/>
  <c r="N97" i="1"/>
  <c r="P97" i="1" s="1"/>
  <c r="O97" i="1"/>
  <c r="O98" i="1"/>
  <c r="O99" i="1"/>
  <c r="O100" i="1"/>
  <c r="O101" i="1"/>
  <c r="O102" i="1"/>
  <c r="O103" i="1"/>
  <c r="O104" i="1"/>
  <c r="N105" i="1"/>
  <c r="O105" i="1"/>
  <c r="N106" i="1"/>
  <c r="O106" i="1"/>
  <c r="O107" i="1"/>
  <c r="O108" i="1"/>
  <c r="Q113" i="1" s="1"/>
  <c r="O109" i="1"/>
  <c r="Q114" i="1" s="1"/>
  <c r="O110" i="1"/>
  <c r="O111" i="1"/>
  <c r="O112" i="1"/>
  <c r="N113" i="1"/>
  <c r="O113" i="1"/>
  <c r="O114" i="1"/>
  <c r="O115" i="1"/>
  <c r="O116" i="1"/>
  <c r="O117" i="1"/>
  <c r="O118" i="1"/>
  <c r="O119" i="1"/>
  <c r="O120" i="1"/>
  <c r="N121" i="1"/>
  <c r="O121" i="1"/>
  <c r="O122" i="1"/>
  <c r="O123" i="1"/>
  <c r="O124" i="1"/>
  <c r="O125" i="1"/>
  <c r="N126" i="1"/>
  <c r="O126" i="1"/>
  <c r="O127" i="1"/>
  <c r="O128" i="1"/>
  <c r="N129" i="1"/>
  <c r="O129" i="1"/>
  <c r="O130" i="1"/>
  <c r="O131" i="1"/>
  <c r="O132" i="1"/>
  <c r="Q137" i="1" s="1"/>
  <c r="N133" i="1"/>
  <c r="O133" i="1"/>
  <c r="O134" i="1"/>
  <c r="O135" i="1"/>
  <c r="O136" i="1"/>
  <c r="N137" i="1"/>
  <c r="O137" i="1"/>
  <c r="N138" i="1"/>
  <c r="O138" i="1"/>
  <c r="O139" i="1"/>
  <c r="O140" i="1"/>
  <c r="O141" i="1"/>
  <c r="O142" i="1"/>
  <c r="O143" i="1"/>
  <c r="O144" i="1"/>
  <c r="N145" i="1"/>
  <c r="O145" i="1"/>
  <c r="O146" i="1"/>
  <c r="O147" i="1"/>
  <c r="O148" i="1"/>
  <c r="Q153" i="1" s="1"/>
  <c r="N149" i="1"/>
  <c r="O149" i="1"/>
  <c r="O150" i="1"/>
  <c r="O151" i="1"/>
  <c r="O152" i="1"/>
  <c r="N153" i="1"/>
  <c r="O153" i="1"/>
  <c r="N154" i="1"/>
  <c r="O154" i="1"/>
  <c r="O155" i="1"/>
  <c r="O156" i="1"/>
  <c r="O157" i="1"/>
  <c r="N158" i="1"/>
  <c r="O158" i="1"/>
  <c r="O159" i="1"/>
  <c r="O160" i="1"/>
  <c r="N161" i="1"/>
  <c r="O161" i="1"/>
  <c r="O162" i="1"/>
  <c r="O163" i="1"/>
  <c r="O164" i="1"/>
  <c r="O165" i="1"/>
  <c r="O166" i="1"/>
  <c r="Q169" i="1" s="1"/>
  <c r="O167" i="1"/>
  <c r="O168" i="1"/>
  <c r="N169" i="1"/>
  <c r="O169" i="1"/>
  <c r="O170" i="1"/>
  <c r="O171" i="1"/>
  <c r="O172" i="1"/>
  <c r="O173" i="1"/>
  <c r="N174" i="1"/>
  <c r="O174" i="1"/>
  <c r="O175" i="1"/>
  <c r="O176" i="1"/>
  <c r="N177" i="1"/>
  <c r="O177" i="1"/>
  <c r="O178" i="1"/>
  <c r="O179" i="1"/>
  <c r="O180" i="1"/>
  <c r="Q185" i="1" s="1"/>
  <c r="N181" i="1"/>
  <c r="O181" i="1"/>
  <c r="O182" i="1"/>
  <c r="O183" i="1"/>
  <c r="O184" i="1"/>
  <c r="N185" i="1"/>
  <c r="O185" i="1"/>
  <c r="O186" i="1"/>
  <c r="O187" i="1"/>
  <c r="O188" i="1"/>
  <c r="O189" i="1"/>
  <c r="N190" i="1"/>
  <c r="O190" i="1"/>
  <c r="O191" i="1"/>
  <c r="O192" i="1"/>
  <c r="N193" i="1"/>
  <c r="O193" i="1"/>
  <c r="O194" i="1"/>
  <c r="N195" i="1"/>
  <c r="O195" i="1"/>
  <c r="N196" i="1"/>
  <c r="O196" i="1"/>
  <c r="O197" i="1"/>
  <c r="N198" i="1"/>
  <c r="O198" i="1"/>
  <c r="N199" i="1"/>
  <c r="P201" i="1" s="1"/>
  <c r="O199" i="1"/>
  <c r="O200" i="1"/>
  <c r="N201" i="1"/>
  <c r="O201" i="1"/>
  <c r="N202" i="1"/>
  <c r="O202" i="1"/>
  <c r="N203" i="1"/>
  <c r="O203" i="1"/>
  <c r="N204" i="1"/>
  <c r="O204" i="1"/>
  <c r="O205" i="1"/>
  <c r="N206" i="1"/>
  <c r="O206" i="1"/>
  <c r="N207" i="1"/>
  <c r="O207" i="1"/>
  <c r="O208" i="1"/>
  <c r="N209" i="1"/>
  <c r="O209" i="1"/>
  <c r="N210" i="1"/>
  <c r="O210" i="1"/>
  <c r="N211" i="1"/>
  <c r="O211" i="1"/>
  <c r="N212" i="1"/>
  <c r="P217" i="1" s="1"/>
  <c r="O212" i="1"/>
  <c r="Q217" i="1" s="1"/>
  <c r="O213" i="1"/>
  <c r="N214" i="1"/>
  <c r="O214" i="1"/>
  <c r="N215" i="1"/>
  <c r="O215" i="1"/>
  <c r="O216" i="1"/>
  <c r="N217" i="1"/>
  <c r="O217" i="1"/>
  <c r="O218" i="1"/>
  <c r="N219" i="1"/>
  <c r="O219" i="1"/>
  <c r="N220" i="1"/>
  <c r="O220" i="1"/>
  <c r="O221" i="1"/>
  <c r="N222" i="1"/>
  <c r="P227" i="1" s="1"/>
  <c r="O222" i="1"/>
  <c r="N223" i="1"/>
  <c r="O223" i="1"/>
  <c r="O224" i="1"/>
  <c r="N225" i="1"/>
  <c r="O225" i="1"/>
  <c r="O226" i="1"/>
  <c r="N227" i="1"/>
  <c r="O227" i="1"/>
  <c r="N228" i="1"/>
  <c r="O228" i="1"/>
  <c r="Q233" i="1" s="1"/>
  <c r="O229" i="1"/>
  <c r="N230" i="1"/>
  <c r="O230" i="1"/>
  <c r="N231" i="1"/>
  <c r="O231" i="1"/>
  <c r="O232" i="1"/>
  <c r="N233" i="1"/>
  <c r="O233" i="1"/>
  <c r="N234" i="1"/>
  <c r="O234" i="1"/>
  <c r="N235" i="1"/>
  <c r="O235" i="1"/>
  <c r="N236" i="1"/>
  <c r="O236" i="1"/>
  <c r="O237" i="1"/>
  <c r="N238" i="1"/>
  <c r="O238" i="1"/>
  <c r="N239" i="1"/>
  <c r="O239" i="1"/>
  <c r="O240" i="1"/>
  <c r="N241" i="1"/>
  <c r="O241" i="1"/>
  <c r="N242" i="1"/>
  <c r="O242" i="1"/>
  <c r="N243" i="1"/>
  <c r="O243" i="1"/>
  <c r="N244" i="1"/>
  <c r="O244" i="1"/>
  <c r="Q249" i="1" s="1"/>
  <c r="O245" i="1"/>
  <c r="Q250" i="1" s="1"/>
  <c r="N246" i="1"/>
  <c r="O246" i="1"/>
  <c r="N247" i="1"/>
  <c r="O247" i="1"/>
  <c r="O248" i="1"/>
  <c r="N249" i="1"/>
  <c r="O249" i="1"/>
  <c r="O250" i="1"/>
  <c r="N251" i="1"/>
  <c r="O251" i="1"/>
  <c r="N252" i="1"/>
  <c r="O252" i="1"/>
  <c r="O253" i="1"/>
  <c r="N254" i="1"/>
  <c r="O254" i="1"/>
  <c r="N255" i="1"/>
  <c r="P260" i="1" s="1"/>
  <c r="O255" i="1"/>
  <c r="O256" i="1"/>
  <c r="N257" i="1"/>
  <c r="O257" i="1"/>
  <c r="O258" i="1"/>
  <c r="N259" i="1"/>
  <c r="O259" i="1"/>
  <c r="N260" i="1"/>
  <c r="P265" i="1" s="1"/>
  <c r="O260" i="1"/>
  <c r="Q265" i="1" s="1"/>
  <c r="O261" i="1"/>
  <c r="N262" i="1"/>
  <c r="O262" i="1"/>
  <c r="N263" i="1"/>
  <c r="O263" i="1"/>
  <c r="O264" i="1"/>
  <c r="N265" i="1"/>
  <c r="O265" i="1"/>
  <c r="N266" i="1"/>
  <c r="O266" i="1"/>
  <c r="N267" i="1"/>
  <c r="O267" i="1"/>
  <c r="N268" i="1"/>
  <c r="O268" i="1"/>
  <c r="O269" i="1"/>
  <c r="Q273" i="1" s="1"/>
  <c r="N270" i="1"/>
  <c r="O270" i="1"/>
  <c r="N271" i="1"/>
  <c r="O271" i="1"/>
  <c r="O272" i="1"/>
  <c r="N273" i="1"/>
  <c r="O273" i="1"/>
  <c r="N274" i="1"/>
  <c r="O274" i="1"/>
  <c r="N275" i="1"/>
  <c r="O275" i="1"/>
  <c r="N276" i="1"/>
  <c r="O276" i="1"/>
  <c r="O277" i="1"/>
  <c r="N278" i="1"/>
  <c r="O278" i="1"/>
  <c r="Q283" i="1" s="1"/>
  <c r="N279" i="1"/>
  <c r="P281" i="1" s="1"/>
  <c r="O279" i="1"/>
  <c r="O280" i="1"/>
  <c r="N281" i="1"/>
  <c r="O281" i="1"/>
  <c r="O282" i="1"/>
  <c r="N283" i="1"/>
  <c r="O283" i="1"/>
  <c r="Q288" i="1" s="1"/>
  <c r="N284" i="1"/>
  <c r="O284" i="1"/>
  <c r="O285" i="1"/>
  <c r="N286" i="1"/>
  <c r="O286" i="1"/>
  <c r="N287" i="1"/>
  <c r="O287" i="1"/>
  <c r="O288" i="1"/>
  <c r="N289" i="1"/>
  <c r="O289" i="1"/>
  <c r="O290" i="1"/>
  <c r="N291" i="1"/>
  <c r="O291" i="1"/>
  <c r="N292" i="1"/>
  <c r="O292" i="1"/>
  <c r="Q297" i="1" s="1"/>
  <c r="O293" i="1"/>
  <c r="N294" i="1"/>
  <c r="O294" i="1"/>
  <c r="N295" i="1"/>
  <c r="O295" i="1"/>
  <c r="O296" i="1"/>
  <c r="N297" i="1"/>
  <c r="O297" i="1"/>
  <c r="N298" i="1"/>
  <c r="O298" i="1"/>
  <c r="N299" i="1"/>
  <c r="O299" i="1"/>
  <c r="N300" i="1"/>
  <c r="O300" i="1"/>
  <c r="O301" i="1"/>
  <c r="N302" i="1"/>
  <c r="O302" i="1"/>
  <c r="N303" i="1"/>
  <c r="O303" i="1"/>
  <c r="O304" i="1"/>
  <c r="N305" i="1"/>
  <c r="O305" i="1"/>
  <c r="N306" i="1"/>
  <c r="O306" i="1"/>
  <c r="N307" i="1"/>
  <c r="O307" i="1"/>
  <c r="N308" i="1"/>
  <c r="O308" i="1"/>
  <c r="Q313" i="1" s="1"/>
  <c r="O309" i="1"/>
  <c r="N310" i="1"/>
  <c r="O310" i="1"/>
  <c r="N311" i="1"/>
  <c r="O311" i="1"/>
  <c r="O312" i="1"/>
  <c r="N313" i="1"/>
  <c r="O313" i="1"/>
  <c r="O314" i="1"/>
  <c r="N315" i="1"/>
  <c r="O315" i="1"/>
  <c r="N316" i="1"/>
  <c r="O316" i="1"/>
  <c r="O317" i="1"/>
  <c r="N318" i="1"/>
  <c r="O318" i="1"/>
  <c r="N319" i="1"/>
  <c r="O319" i="1"/>
  <c r="O320" i="1"/>
  <c r="N321" i="1"/>
  <c r="O321" i="1"/>
  <c r="O322" i="1"/>
  <c r="N323" i="1"/>
  <c r="O323" i="1"/>
  <c r="N324" i="1"/>
  <c r="O324" i="1"/>
  <c r="O325" i="1"/>
  <c r="N326" i="1"/>
  <c r="O326" i="1"/>
  <c r="N327" i="1"/>
  <c r="O327" i="1"/>
  <c r="O328" i="1"/>
  <c r="N329" i="1"/>
  <c r="O329" i="1"/>
  <c r="N330" i="1"/>
  <c r="O330" i="1"/>
  <c r="N331" i="1"/>
  <c r="O331" i="1"/>
  <c r="N332" i="1"/>
  <c r="O332" i="1"/>
  <c r="O333" i="1"/>
  <c r="N334" i="1"/>
  <c r="O334" i="1"/>
  <c r="N335" i="1"/>
  <c r="O335" i="1"/>
  <c r="O336" i="1"/>
  <c r="N5" i="1"/>
  <c r="O5" i="1"/>
  <c r="N6" i="1"/>
  <c r="O6" i="1"/>
  <c r="N7" i="1"/>
  <c r="O7" i="1"/>
  <c r="O8" i="1"/>
  <c r="N9" i="1"/>
  <c r="O9" i="1"/>
  <c r="O10" i="1"/>
  <c r="O11" i="1"/>
  <c r="N12" i="1"/>
  <c r="O12" i="1"/>
  <c r="O13" i="1"/>
  <c r="N14" i="1"/>
  <c r="P19" i="1" s="1"/>
  <c r="O14" i="1"/>
  <c r="N15" i="1"/>
  <c r="O15" i="1"/>
  <c r="O16" i="1"/>
  <c r="N17" i="1"/>
  <c r="O17" i="1"/>
  <c r="O18" i="1"/>
  <c r="O19" i="1"/>
  <c r="N20" i="1"/>
  <c r="O20" i="1"/>
  <c r="O4" i="1"/>
  <c r="N4" i="1"/>
  <c r="Q298" i="1" l="1"/>
  <c r="P279" i="1"/>
  <c r="P241" i="1"/>
  <c r="Q179" i="1"/>
  <c r="Q108" i="1"/>
  <c r="Q32" i="1"/>
  <c r="Q330" i="1"/>
  <c r="Q306" i="1"/>
  <c r="Q268" i="1"/>
  <c r="Q244" i="1"/>
  <c r="Q184" i="1"/>
  <c r="Q152" i="1"/>
  <c r="Q66" i="1"/>
  <c r="Q328" i="1"/>
  <c r="Q305" i="1"/>
  <c r="Q296" i="1"/>
  <c r="Q248" i="1"/>
  <c r="P225" i="1"/>
  <c r="Q200" i="1"/>
  <c r="Q170" i="1"/>
  <c r="Q138" i="1"/>
  <c r="Q57" i="1"/>
  <c r="Q336" i="1"/>
  <c r="Q257" i="1"/>
  <c r="Q232" i="1"/>
  <c r="Q331" i="1"/>
  <c r="P303" i="1"/>
  <c r="Q198" i="1"/>
  <c r="Q159" i="1"/>
  <c r="Q134" i="1"/>
  <c r="Q54" i="1"/>
  <c r="Q17" i="1"/>
  <c r="Q225" i="1"/>
  <c r="Q202" i="1"/>
  <c r="Q178" i="1"/>
  <c r="Q145" i="1"/>
  <c r="Q106" i="1"/>
  <c r="Q289" i="1"/>
  <c r="Q177" i="1"/>
  <c r="P99" i="1"/>
  <c r="Q321" i="1"/>
  <c r="Q236" i="1"/>
  <c r="Q203" i="1"/>
  <c r="Q128" i="1"/>
  <c r="Q88" i="1"/>
  <c r="Q68" i="1"/>
  <c r="Q40" i="1"/>
  <c r="Q320" i="1"/>
  <c r="Q282" i="1"/>
  <c r="Q322" i="1"/>
  <c r="Q280" i="1"/>
  <c r="Q258" i="1"/>
  <c r="Q161" i="1"/>
  <c r="Q144" i="1"/>
  <c r="Q105" i="1"/>
  <c r="Q65" i="1"/>
  <c r="Q312" i="1"/>
  <c r="Q92" i="1"/>
  <c r="P21" i="1"/>
  <c r="Q329" i="1"/>
  <c r="Q24" i="1"/>
  <c r="Q307" i="1"/>
  <c r="Q212" i="1"/>
  <c r="Q192" i="1"/>
  <c r="Q147" i="1"/>
  <c r="Q120" i="1"/>
  <c r="Q75" i="1"/>
  <c r="P292" i="1"/>
  <c r="Q164" i="1"/>
  <c r="Q272" i="1"/>
  <c r="P325" i="1"/>
  <c r="P305" i="1"/>
  <c r="Q209" i="1"/>
  <c r="P195" i="1"/>
  <c r="Q33" i="1"/>
  <c r="P177" i="1"/>
  <c r="P89" i="1"/>
  <c r="Q326" i="1"/>
  <c r="Q22" i="1"/>
  <c r="Q315" i="1"/>
  <c r="Q20" i="1"/>
  <c r="Q16" i="1"/>
  <c r="P324" i="1"/>
  <c r="Q319" i="1"/>
  <c r="Q317" i="1"/>
  <c r="Q318" i="1"/>
  <c r="Q300" i="1"/>
  <c r="P291" i="1"/>
  <c r="P286" i="1"/>
  <c r="Q276" i="1"/>
  <c r="Q267" i="1"/>
  <c r="Q261" i="1"/>
  <c r="Q262" i="1"/>
  <c r="Q260" i="1"/>
  <c r="Q252" i="1"/>
  <c r="Q243" i="1"/>
  <c r="P239" i="1"/>
  <c r="P237" i="1"/>
  <c r="Q229" i="1"/>
  <c r="Q228" i="1"/>
  <c r="Q221" i="1"/>
  <c r="Q222" i="1"/>
  <c r="Q219" i="1"/>
  <c r="P215" i="1"/>
  <c r="P213" i="1"/>
  <c r="Q195" i="1"/>
  <c r="Q189" i="1"/>
  <c r="Q188" i="1"/>
  <c r="Q181" i="1"/>
  <c r="Q182" i="1"/>
  <c r="Q180" i="1"/>
  <c r="Q174" i="1"/>
  <c r="Q165" i="1"/>
  <c r="Q166" i="1"/>
  <c r="Q157" i="1"/>
  <c r="Q156" i="1"/>
  <c r="Q149" i="1"/>
  <c r="Q150" i="1"/>
  <c r="Q148" i="1"/>
  <c r="Q143" i="1"/>
  <c r="Q142" i="1"/>
  <c r="Q131" i="1"/>
  <c r="Q125" i="1"/>
  <c r="Q124" i="1"/>
  <c r="Q102" i="1"/>
  <c r="Q104" i="1"/>
  <c r="Q94" i="1"/>
  <c r="Q96" i="1"/>
  <c r="Q85" i="1"/>
  <c r="Q84" i="1"/>
  <c r="Q77" i="1"/>
  <c r="Q78" i="1"/>
  <c r="Q76" i="1"/>
  <c r="Q71" i="1"/>
  <c r="Q69" i="1"/>
  <c r="Q70" i="1"/>
  <c r="Q62" i="1"/>
  <c r="Q64" i="1"/>
  <c r="Q51" i="1"/>
  <c r="Q44" i="1"/>
  <c r="Q34" i="1"/>
  <c r="Q37" i="1"/>
  <c r="Q36" i="1"/>
  <c r="P44" i="1"/>
  <c r="P124" i="1"/>
  <c r="P263" i="1"/>
  <c r="P287" i="1"/>
  <c r="Q304" i="1"/>
  <c r="Q256" i="1"/>
  <c r="Q240" i="1"/>
  <c r="Q224" i="1"/>
  <c r="Q208" i="1"/>
  <c r="Q176" i="1"/>
  <c r="Q160" i="1"/>
  <c r="Q121" i="1"/>
  <c r="Q98" i="1"/>
  <c r="Q314" i="1"/>
  <c r="Q266" i="1"/>
  <c r="Q234" i="1"/>
  <c r="Q218" i="1"/>
  <c r="Q186" i="1"/>
  <c r="Q154" i="1"/>
  <c r="Q97" i="1"/>
  <c r="Q74" i="1"/>
  <c r="Q293" i="1"/>
  <c r="Q292" i="1"/>
  <c r="P222" i="1"/>
  <c r="P221" i="1"/>
  <c r="Q173" i="1"/>
  <c r="Q172" i="1"/>
  <c r="Q141" i="1"/>
  <c r="Q140" i="1"/>
  <c r="Q101" i="1"/>
  <c r="Q100" i="1"/>
  <c r="Q61" i="1"/>
  <c r="Q60" i="1"/>
  <c r="Q47" i="1"/>
  <c r="Q46" i="1"/>
  <c r="Q26" i="1"/>
  <c r="Q25" i="1"/>
  <c r="Q264" i="1"/>
  <c r="Q216" i="1"/>
  <c r="Q168" i="1"/>
  <c r="Q130" i="1"/>
  <c r="Q89" i="1"/>
  <c r="Q23" i="1"/>
  <c r="Q335" i="1"/>
  <c r="P326" i="1"/>
  <c r="P316" i="1"/>
  <c r="Q311" i="1"/>
  <c r="P307" i="1"/>
  <c r="P288" i="1"/>
  <c r="P283" i="1"/>
  <c r="Q259" i="1"/>
  <c r="P236" i="1"/>
  <c r="Q231" i="1"/>
  <c r="P212" i="1"/>
  <c r="Q207" i="1"/>
  <c r="P203" i="1"/>
  <c r="P198" i="1"/>
  <c r="Q191" i="1"/>
  <c r="Q127" i="1"/>
  <c r="Q107" i="1"/>
  <c r="Q87" i="1"/>
  <c r="Q67" i="1"/>
  <c r="Q39" i="1"/>
  <c r="P50" i="1"/>
  <c r="P60" i="1"/>
  <c r="P108" i="1"/>
  <c r="P132" i="1"/>
  <c r="P164" i="1"/>
  <c r="Q290" i="1"/>
  <c r="Q274" i="1"/>
  <c r="Q242" i="1"/>
  <c r="Q226" i="1"/>
  <c r="Q210" i="1"/>
  <c r="Q194" i="1"/>
  <c r="Q162" i="1"/>
  <c r="Q146" i="1"/>
  <c r="Q129" i="1"/>
  <c r="Q48" i="1"/>
  <c r="Q316" i="1"/>
  <c r="Q287" i="1"/>
  <c r="P278" i="1"/>
  <c r="P277" i="1"/>
  <c r="P264" i="1"/>
  <c r="P259" i="1"/>
  <c r="P240" i="1"/>
  <c r="Q235" i="1"/>
  <c r="Q230" i="1"/>
  <c r="Q220" i="1"/>
  <c r="P216" i="1"/>
  <c r="Q211" i="1"/>
  <c r="Q197" i="1"/>
  <c r="Q190" i="1"/>
  <c r="Q171" i="1"/>
  <c r="Q158" i="1"/>
  <c r="Q139" i="1"/>
  <c r="Q133" i="1"/>
  <c r="Q126" i="1"/>
  <c r="Q119" i="1"/>
  <c r="Q112" i="1"/>
  <c r="Q99" i="1"/>
  <c r="Q86" i="1"/>
  <c r="Q80" i="1"/>
  <c r="Q59" i="1"/>
  <c r="Q53" i="1"/>
  <c r="P46" i="1"/>
  <c r="P45" i="1"/>
  <c r="Q38" i="1"/>
  <c r="Q31" i="1"/>
  <c r="P87" i="1"/>
  <c r="P98" i="1"/>
  <c r="P109" i="1"/>
  <c r="P149" i="1"/>
  <c r="P202" i="1"/>
  <c r="P226" i="1"/>
  <c r="P282" i="1"/>
  <c r="P306" i="1"/>
  <c r="Q241" i="1"/>
  <c r="Q193" i="1"/>
  <c r="Q82" i="1"/>
  <c r="Q42" i="1"/>
  <c r="Q21" i="1"/>
  <c r="Q255" i="1"/>
  <c r="Q254" i="1"/>
  <c r="Q325" i="1"/>
  <c r="P302" i="1"/>
  <c r="P301" i="1"/>
  <c r="Q333" i="1"/>
  <c r="Q334" i="1"/>
  <c r="Q332" i="1"/>
  <c r="Q324" i="1"/>
  <c r="P315" i="1"/>
  <c r="Q309" i="1"/>
  <c r="Q310" i="1"/>
  <c r="Q308" i="1"/>
  <c r="Q302" i="1"/>
  <c r="Q301" i="1"/>
  <c r="Q294" i="1"/>
  <c r="Q291" i="1"/>
  <c r="Q285" i="1"/>
  <c r="Q286" i="1"/>
  <c r="Q284" i="1"/>
  <c r="Q278" i="1"/>
  <c r="Q277" i="1"/>
  <c r="Q269" i="1"/>
  <c r="Q270" i="1"/>
  <c r="P268" i="1"/>
  <c r="Q263" i="1"/>
  <c r="Q253" i="1"/>
  <c r="Q245" i="1"/>
  <c r="Q246" i="1"/>
  <c r="P244" i="1"/>
  <c r="Q239" i="1"/>
  <c r="Q237" i="1"/>
  <c r="Q238" i="1"/>
  <c r="P235" i="1"/>
  <c r="P220" i="1"/>
  <c r="Q215" i="1"/>
  <c r="Q213" i="1"/>
  <c r="Q214" i="1"/>
  <c r="P211" i="1"/>
  <c r="Q205" i="1"/>
  <c r="Q206" i="1"/>
  <c r="Q204" i="1"/>
  <c r="Q196" i="1"/>
  <c r="Q183" i="1"/>
  <c r="Q163" i="1"/>
  <c r="Q151" i="1"/>
  <c r="Q136" i="1"/>
  <c r="Q132" i="1"/>
  <c r="Q117" i="1"/>
  <c r="Q118" i="1"/>
  <c r="Q116" i="1"/>
  <c r="Q111" i="1"/>
  <c r="Q109" i="1"/>
  <c r="Q110" i="1"/>
  <c r="Q93" i="1"/>
  <c r="P85" i="1"/>
  <c r="Q79" i="1"/>
  <c r="Q72" i="1"/>
  <c r="Q56" i="1"/>
  <c r="Q52" i="1"/>
  <c r="Q45" i="1"/>
  <c r="Q30" i="1"/>
  <c r="Q28" i="1"/>
  <c r="Q29" i="1"/>
  <c r="P63" i="1"/>
  <c r="P100" i="1"/>
  <c r="P261" i="1"/>
  <c r="P285" i="1"/>
  <c r="P289" i="1"/>
  <c r="Q122" i="1"/>
  <c r="Q58" i="1"/>
  <c r="Q41" i="1"/>
  <c r="P84" i="1"/>
  <c r="P148" i="1"/>
  <c r="P175" i="1"/>
  <c r="P199" i="1"/>
  <c r="P223" i="1"/>
  <c r="P327" i="1"/>
  <c r="Q18" i="1"/>
  <c r="Q15" i="1"/>
  <c r="Q323" i="1"/>
  <c r="P300" i="1"/>
  <c r="Q295" i="1"/>
  <c r="P276" i="1"/>
  <c r="Q271" i="1"/>
  <c r="P267" i="1"/>
  <c r="P262" i="1"/>
  <c r="P252" i="1"/>
  <c r="Q247" i="1"/>
  <c r="P243" i="1"/>
  <c r="P224" i="1"/>
  <c r="P219" i="1"/>
  <c r="P182" i="1"/>
  <c r="Q175" i="1"/>
  <c r="P150" i="1"/>
  <c r="P131" i="1"/>
  <c r="Q103" i="1"/>
  <c r="Q91" i="1"/>
  <c r="Q63" i="1"/>
  <c r="Q43" i="1"/>
  <c r="P183" i="1"/>
  <c r="P323" i="1"/>
  <c r="P304" i="1"/>
  <c r="Q275" i="1"/>
  <c r="P238" i="1"/>
  <c r="P228" i="1"/>
  <c r="Q223" i="1"/>
  <c r="P214" i="1"/>
  <c r="P200" i="1"/>
  <c r="Q187" i="1"/>
  <c r="Q167" i="1"/>
  <c r="Q155" i="1"/>
  <c r="Q123" i="1"/>
  <c r="Q83" i="1"/>
  <c r="Q35" i="1"/>
  <c r="P24" i="1"/>
  <c r="P36" i="1"/>
  <c r="P47" i="1"/>
  <c r="P196" i="1"/>
  <c r="P218" i="1"/>
  <c r="P242" i="1"/>
  <c r="P266" i="1"/>
  <c r="P290" i="1"/>
  <c r="P319" i="1"/>
  <c r="P20" i="1"/>
  <c r="Q299" i="1"/>
  <c r="P280" i="1"/>
  <c r="Q251" i="1"/>
  <c r="Q19" i="1"/>
  <c r="Q327" i="1"/>
  <c r="P308" i="1"/>
  <c r="Q303" i="1"/>
  <c r="P299" i="1"/>
  <c r="P284" i="1"/>
  <c r="Q279" i="1"/>
  <c r="P275" i="1"/>
  <c r="P256" i="1"/>
  <c r="P251" i="1"/>
  <c r="Q227" i="1"/>
  <c r="P204" i="1"/>
  <c r="Q199" i="1"/>
  <c r="P174" i="1"/>
  <c r="Q135" i="1"/>
  <c r="Q115" i="1"/>
  <c r="Q95" i="1"/>
  <c r="P83" i="1"/>
  <c r="Q55" i="1"/>
  <c r="Q27" i="1"/>
  <c r="P48" i="1"/>
  <c r="P197" i="1"/>
  <c r="Q14" i="1"/>
  <c r="J15" i="1"/>
  <c r="L15" i="1" s="1"/>
  <c r="J23" i="1"/>
  <c r="L23" i="1" s="1"/>
  <c r="J31" i="1"/>
  <c r="L31" i="1" s="1"/>
  <c r="J39" i="1"/>
  <c r="J47" i="1"/>
  <c r="L47" i="1" s="1"/>
  <c r="J55" i="1"/>
  <c r="L55" i="1" s="1"/>
  <c r="J74" i="1"/>
  <c r="L74" i="1" s="1"/>
  <c r="N61" i="1"/>
  <c r="P64" i="1" s="1"/>
  <c r="J63" i="1"/>
  <c r="L63" i="1" s="1"/>
  <c r="J71" i="1"/>
  <c r="L71" i="1" s="1"/>
  <c r="J90" i="1"/>
  <c r="L90" i="1" s="1"/>
  <c r="N77" i="1"/>
  <c r="J79" i="1"/>
  <c r="L79" i="1" s="1"/>
  <c r="J87" i="1"/>
  <c r="L87" i="1" s="1"/>
  <c r="J95" i="1"/>
  <c r="L95" i="1" s="1"/>
  <c r="J103" i="1"/>
  <c r="L103" i="1" s="1"/>
  <c r="J111" i="1"/>
  <c r="J119" i="1"/>
  <c r="L119" i="1" s="1"/>
  <c r="J138" i="1"/>
  <c r="N125" i="1"/>
  <c r="P127" i="1" s="1"/>
  <c r="J127" i="1"/>
  <c r="L127" i="1" s="1"/>
  <c r="J135" i="1"/>
  <c r="L135" i="1" s="1"/>
  <c r="N141" i="1"/>
  <c r="J154" i="1"/>
  <c r="L154" i="1" s="1"/>
  <c r="J143" i="1"/>
  <c r="L143" i="1" s="1"/>
  <c r="J151" i="1"/>
  <c r="L151" i="1" s="1"/>
  <c r="J159" i="1"/>
  <c r="L159" i="1" s="1"/>
  <c r="J167" i="1"/>
  <c r="L167" i="1" s="1"/>
  <c r="J175" i="1"/>
  <c r="L175" i="1" s="1"/>
  <c r="J183" i="1"/>
  <c r="J202" i="1"/>
  <c r="L202" i="1" s="1"/>
  <c r="N189" i="1"/>
  <c r="P192" i="1" s="1"/>
  <c r="J191" i="1"/>
  <c r="L191" i="1" s="1"/>
  <c r="J199" i="1"/>
  <c r="L199" i="1" s="1"/>
  <c r="N205" i="1"/>
  <c r="P207" i="1" s="1"/>
  <c r="J218" i="1"/>
  <c r="L218" i="1" s="1"/>
  <c r="J207" i="1"/>
  <c r="L207" i="1" s="1"/>
  <c r="J215" i="1"/>
  <c r="L215" i="1" s="1"/>
  <c r="J223" i="1"/>
  <c r="L223" i="1" s="1"/>
  <c r="J242" i="1"/>
  <c r="N229" i="1"/>
  <c r="P232" i="1" s="1"/>
  <c r="J231" i="1"/>
  <c r="L231" i="1" s="1"/>
  <c r="J239" i="1"/>
  <c r="J258" i="1"/>
  <c r="N245" i="1"/>
  <c r="P248" i="1" s="1"/>
  <c r="J247" i="1"/>
  <c r="J266" i="1"/>
  <c r="N253" i="1"/>
  <c r="P253" i="1" s="1"/>
  <c r="J255" i="1"/>
  <c r="J263" i="1"/>
  <c r="J282" i="1"/>
  <c r="N269" i="1"/>
  <c r="P274" i="1" s="1"/>
  <c r="J271" i="1"/>
  <c r="J279" i="1"/>
  <c r="J287" i="1"/>
  <c r="N293" i="1"/>
  <c r="P296" i="1" s="1"/>
  <c r="J306" i="1"/>
  <c r="J295" i="1"/>
  <c r="J303" i="1"/>
  <c r="J322" i="1"/>
  <c r="N309" i="1"/>
  <c r="P311" i="1" s="1"/>
  <c r="J311" i="1"/>
  <c r="J330" i="1"/>
  <c r="N317" i="1"/>
  <c r="P320" i="1" s="1"/>
  <c r="J319" i="1"/>
  <c r="J327" i="1"/>
  <c r="N333" i="1"/>
  <c r="P334" i="1" s="1"/>
  <c r="J335" i="1"/>
  <c r="N101" i="1"/>
  <c r="P101" i="1" s="1"/>
  <c r="J96" i="1"/>
  <c r="L96" i="1" s="1"/>
  <c r="J42" i="1"/>
  <c r="L42" i="1" s="1"/>
  <c r="J29" i="1"/>
  <c r="L29" i="1" s="1"/>
  <c r="J69" i="1"/>
  <c r="L69" i="1" s="1"/>
  <c r="N70" i="1"/>
  <c r="P74" i="1" s="1"/>
  <c r="N75" i="1"/>
  <c r="J88" i="1"/>
  <c r="L88" i="1" s="1"/>
  <c r="J93" i="1"/>
  <c r="N131" i="1"/>
  <c r="J144" i="1"/>
  <c r="L144" i="1" s="1"/>
  <c r="J133" i="1"/>
  <c r="L133" i="1" s="1"/>
  <c r="N134" i="1"/>
  <c r="P138" i="1" s="1"/>
  <c r="N139" i="1"/>
  <c r="J152" i="1"/>
  <c r="L152" i="1" s="1"/>
  <c r="J72" i="1"/>
  <c r="L72" i="1" s="1"/>
  <c r="N13" i="1"/>
  <c r="P18" i="1" s="1"/>
  <c r="N117" i="1"/>
  <c r="J160" i="1"/>
  <c r="L160" i="1" s="1"/>
  <c r="J122" i="1"/>
  <c r="L122" i="1" s="1"/>
  <c r="J16" i="1"/>
  <c r="L16" i="1" s="1"/>
  <c r="L14" i="1"/>
  <c r="J24" i="1"/>
  <c r="L24" i="1" s="1"/>
  <c r="N11" i="1"/>
  <c r="J37" i="1"/>
  <c r="L37" i="1" s="1"/>
  <c r="N38" i="1"/>
  <c r="P43" i="1" s="1"/>
  <c r="J45" i="1"/>
  <c r="L45" i="1" s="1"/>
  <c r="J53" i="1"/>
  <c r="L53" i="1" s="1"/>
  <c r="N54" i="1"/>
  <c r="P59" i="1" s="1"/>
  <c r="N67" i="1"/>
  <c r="P72" i="1" s="1"/>
  <c r="J80" i="1"/>
  <c r="L80" i="1" s="1"/>
  <c r="J77" i="1"/>
  <c r="L77" i="1" s="1"/>
  <c r="J109" i="1"/>
  <c r="L109" i="1" s="1"/>
  <c r="J149" i="1"/>
  <c r="L149" i="1" s="1"/>
  <c r="N150" i="1"/>
  <c r="P152" i="1" s="1"/>
  <c r="N165" i="1"/>
  <c r="P168" i="1" s="1"/>
  <c r="N37" i="1"/>
  <c r="P42" i="1" s="1"/>
  <c r="J314" i="1"/>
  <c r="J250" i="1"/>
  <c r="J186" i="1"/>
  <c r="L186" i="1" s="1"/>
  <c r="J106" i="1"/>
  <c r="L106" i="1" s="1"/>
  <c r="J32" i="1"/>
  <c r="L32" i="1" s="1"/>
  <c r="J21" i="1"/>
  <c r="N22" i="1"/>
  <c r="P26" i="1" s="1"/>
  <c r="N27" i="1"/>
  <c r="P32" i="1" s="1"/>
  <c r="J40" i="1"/>
  <c r="L40" i="1" s="1"/>
  <c r="N51" i="1"/>
  <c r="P52" i="1" s="1"/>
  <c r="J64" i="1"/>
  <c r="L64" i="1" s="1"/>
  <c r="J61" i="1"/>
  <c r="L61" i="1" s="1"/>
  <c r="J85" i="1"/>
  <c r="L85" i="1" s="1"/>
  <c r="N86" i="1"/>
  <c r="P86" i="1" s="1"/>
  <c r="N91" i="1"/>
  <c r="P96" i="1" s="1"/>
  <c r="J104" i="1"/>
  <c r="L104" i="1" s="1"/>
  <c r="J101" i="1"/>
  <c r="L101" i="1" s="1"/>
  <c r="N102" i="1"/>
  <c r="P107" i="1" s="1"/>
  <c r="N115" i="1"/>
  <c r="J128" i="1"/>
  <c r="L128" i="1" s="1"/>
  <c r="J117" i="1"/>
  <c r="L117" i="1" s="1"/>
  <c r="N118" i="1"/>
  <c r="P123" i="1" s="1"/>
  <c r="J125" i="1"/>
  <c r="L125" i="1" s="1"/>
  <c r="J141" i="1"/>
  <c r="L141" i="1" s="1"/>
  <c r="N155" i="1"/>
  <c r="P160" i="1" s="1"/>
  <c r="J168" i="1"/>
  <c r="L168" i="1" s="1"/>
  <c r="N142" i="1"/>
  <c r="P147" i="1" s="1"/>
  <c r="N110" i="1"/>
  <c r="P112" i="1" s="1"/>
  <c r="N30" i="1"/>
  <c r="P34" i="1" s="1"/>
  <c r="J298" i="1"/>
  <c r="J234" i="1"/>
  <c r="J170" i="1"/>
  <c r="L170" i="1" s="1"/>
  <c r="J120" i="1"/>
  <c r="J48" i="1"/>
  <c r="J20" i="1"/>
  <c r="L20" i="1" s="1"/>
  <c r="J28" i="1"/>
  <c r="L28" i="1" s="1"/>
  <c r="J36" i="1"/>
  <c r="L36" i="1" s="1"/>
  <c r="J44" i="1"/>
  <c r="L44" i="1" s="1"/>
  <c r="J52" i="1"/>
  <c r="L52" i="1" s="1"/>
  <c r="J60" i="1"/>
  <c r="L60" i="1" s="1"/>
  <c r="J68" i="1"/>
  <c r="L68" i="1" s="1"/>
  <c r="J76" i="1"/>
  <c r="L76" i="1" s="1"/>
  <c r="J84" i="1"/>
  <c r="J92" i="1"/>
  <c r="L92" i="1" s="1"/>
  <c r="J100" i="1"/>
  <c r="L100" i="1" s="1"/>
  <c r="J108" i="1"/>
  <c r="L108" i="1" s="1"/>
  <c r="J116" i="1"/>
  <c r="L116" i="1" s="1"/>
  <c r="J124" i="1"/>
  <c r="L124" i="1" s="1"/>
  <c r="J132" i="1"/>
  <c r="L132" i="1" s="1"/>
  <c r="J140" i="1"/>
  <c r="L140" i="1" s="1"/>
  <c r="J148" i="1"/>
  <c r="L148" i="1" s="1"/>
  <c r="J156" i="1"/>
  <c r="J164" i="1"/>
  <c r="L164" i="1" s="1"/>
  <c r="J172" i="1"/>
  <c r="L172" i="1" s="1"/>
  <c r="J180" i="1"/>
  <c r="L180" i="1" s="1"/>
  <c r="J188" i="1"/>
  <c r="L188" i="1" s="1"/>
  <c r="J196" i="1"/>
  <c r="L196" i="1" s="1"/>
  <c r="J204" i="1"/>
  <c r="L204" i="1" s="1"/>
  <c r="J212" i="1"/>
  <c r="L212" i="1" s="1"/>
  <c r="J220" i="1"/>
  <c r="L220" i="1" s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157" i="1"/>
  <c r="L157" i="1" s="1"/>
  <c r="N168" i="1"/>
  <c r="P171" i="1" s="1"/>
  <c r="J173" i="1"/>
  <c r="L173" i="1" s="1"/>
  <c r="N184" i="1"/>
  <c r="P186" i="1" s="1"/>
  <c r="J189" i="1"/>
  <c r="L189" i="1" s="1"/>
  <c r="J213" i="1"/>
  <c r="L213" i="1" s="1"/>
  <c r="J221" i="1"/>
  <c r="L221" i="1" s="1"/>
  <c r="J245" i="1"/>
  <c r="J253" i="1"/>
  <c r="J277" i="1"/>
  <c r="J293" i="1"/>
  <c r="J309" i="1"/>
  <c r="J317" i="1"/>
  <c r="J325" i="1"/>
  <c r="J192" i="1"/>
  <c r="J75" i="1"/>
  <c r="N160" i="1"/>
  <c r="P165" i="1" s="1"/>
  <c r="J165" i="1"/>
  <c r="N176" i="1"/>
  <c r="P181" i="1" s="1"/>
  <c r="J181" i="1"/>
  <c r="L181" i="1" s="1"/>
  <c r="J197" i="1"/>
  <c r="L197" i="1" s="1"/>
  <c r="J205" i="1"/>
  <c r="L205" i="1" s="1"/>
  <c r="J229" i="1"/>
  <c r="L229" i="1" s="1"/>
  <c r="J237" i="1"/>
  <c r="J261" i="1"/>
  <c r="J269" i="1"/>
  <c r="J285" i="1"/>
  <c r="J301" i="1"/>
  <c r="J333" i="1"/>
  <c r="N336" i="1"/>
  <c r="N328" i="1"/>
  <c r="P332" i="1" s="1"/>
  <c r="J99" i="1"/>
  <c r="L99" i="1" s="1"/>
  <c r="J35" i="1"/>
  <c r="L35" i="1" s="1"/>
  <c r="L224" i="1"/>
  <c r="L214" i="1"/>
  <c r="L211" i="1"/>
  <c r="L209" i="1"/>
  <c r="L208" i="1"/>
  <c r="L206" i="1"/>
  <c r="L203" i="1"/>
  <c r="L200" i="1"/>
  <c r="L198" i="1"/>
  <c r="L195" i="1"/>
  <c r="L194" i="1"/>
  <c r="L193" i="1"/>
  <c r="L190" i="1"/>
  <c r="L187" i="1"/>
  <c r="L185" i="1"/>
  <c r="L184" i="1"/>
  <c r="L182" i="1"/>
  <c r="L179" i="1"/>
  <c r="L178" i="1"/>
  <c r="L177" i="1"/>
  <c r="L176" i="1"/>
  <c r="L171" i="1"/>
  <c r="L62" i="1"/>
  <c r="L59" i="1"/>
  <c r="L58" i="1"/>
  <c r="L56" i="1"/>
  <c r="L54" i="1"/>
  <c r="L51" i="1"/>
  <c r="L50" i="1"/>
  <c r="L49" i="1"/>
  <c r="L46" i="1"/>
  <c r="L43" i="1"/>
  <c r="L41" i="1"/>
  <c r="L38" i="1"/>
  <c r="L34" i="1"/>
  <c r="L33" i="1"/>
  <c r="L27" i="1"/>
  <c r="L26" i="1"/>
  <c r="L25" i="1"/>
  <c r="L22" i="1"/>
  <c r="L19" i="1"/>
  <c r="L18" i="1"/>
  <c r="L17" i="1"/>
  <c r="L169" i="1"/>
  <c r="L166" i="1"/>
  <c r="L163" i="1"/>
  <c r="L162" i="1"/>
  <c r="L161" i="1"/>
  <c r="L158" i="1"/>
  <c r="L155" i="1"/>
  <c r="L153" i="1"/>
  <c r="L150" i="1"/>
  <c r="L146" i="1"/>
  <c r="L145" i="1"/>
  <c r="L142" i="1"/>
  <c r="L139" i="1"/>
  <c r="L137" i="1"/>
  <c r="L136" i="1"/>
  <c r="L134" i="1"/>
  <c r="L131" i="1"/>
  <c r="L130" i="1"/>
  <c r="L126" i="1"/>
  <c r="L123" i="1"/>
  <c r="L121" i="1"/>
  <c r="L118" i="1"/>
  <c r="L115" i="1"/>
  <c r="L114" i="1"/>
  <c r="L113" i="1"/>
  <c r="L112" i="1"/>
  <c r="L110" i="1"/>
  <c r="L107" i="1"/>
  <c r="L105" i="1"/>
  <c r="L98" i="1"/>
  <c r="L97" i="1"/>
  <c r="L94" i="1"/>
  <c r="L91" i="1"/>
  <c r="L89" i="1"/>
  <c r="L86" i="1"/>
  <c r="L83" i="1"/>
  <c r="L82" i="1"/>
  <c r="L81" i="1"/>
  <c r="L78" i="1"/>
  <c r="L73" i="1"/>
  <c r="L70" i="1"/>
  <c r="L67" i="1"/>
  <c r="L65" i="1"/>
  <c r="L232" i="1"/>
  <c r="L230" i="1"/>
  <c r="L227" i="1"/>
  <c r="L225" i="1"/>
  <c r="L233" i="1"/>
  <c r="L226" i="1"/>
  <c r="L222" i="1"/>
  <c r="L217" i="1"/>
  <c r="L216" i="1"/>
  <c r="P104" i="1" l="1"/>
  <c r="P17" i="1"/>
  <c r="P335" i="1"/>
  <c r="P120" i="1"/>
  <c r="P16" i="1"/>
  <c r="P162" i="1"/>
  <c r="P309" i="1"/>
  <c r="P88" i="1"/>
  <c r="P151" i="1"/>
  <c r="P187" i="1"/>
  <c r="P114" i="1"/>
  <c r="P205" i="1"/>
  <c r="P245" i="1"/>
  <c r="P90" i="1"/>
  <c r="P178" i="1"/>
  <c r="P255" i="1"/>
  <c r="P246" i="1"/>
  <c r="P179" i="1"/>
  <c r="P184" i="1"/>
  <c r="P22" i="1"/>
  <c r="P53" i="1"/>
  <c r="P206" i="1"/>
  <c r="P121" i="1"/>
  <c r="P135" i="1"/>
  <c r="P247" i="1"/>
  <c r="P161" i="1"/>
  <c r="P111" i="1"/>
  <c r="P310" i="1"/>
  <c r="P331" i="1"/>
  <c r="P130" i="1"/>
  <c r="P129" i="1"/>
  <c r="P82" i="1"/>
  <c r="P81" i="1"/>
  <c r="P68" i="1"/>
  <c r="P328" i="1"/>
  <c r="P55" i="1"/>
  <c r="P37" i="1"/>
  <c r="P125" i="1"/>
  <c r="P93" i="1"/>
  <c r="P57" i="1"/>
  <c r="P270" i="1"/>
  <c r="P56" i="1"/>
  <c r="P80" i="1"/>
  <c r="P77" i="1"/>
  <c r="P210" i="1"/>
  <c r="P209" i="1"/>
  <c r="P103" i="1"/>
  <c r="P191" i="1"/>
  <c r="P38" i="1"/>
  <c r="P126" i="1"/>
  <c r="P190" i="1"/>
  <c r="P133" i="1"/>
  <c r="P94" i="1"/>
  <c r="P176" i="1"/>
  <c r="P40" i="1"/>
  <c r="P134" i="1"/>
  <c r="P95" i="1"/>
  <c r="P76" i="1"/>
  <c r="P163" i="1"/>
  <c r="P312" i="1"/>
  <c r="P144" i="1"/>
  <c r="P141" i="1"/>
  <c r="P159" i="1"/>
  <c r="P139" i="1"/>
  <c r="P137" i="1"/>
  <c r="P116" i="1"/>
  <c r="P298" i="1"/>
  <c r="P297" i="1"/>
  <c r="P66" i="1"/>
  <c r="P65" i="1"/>
  <c r="P31" i="1"/>
  <c r="P54" i="1"/>
  <c r="P231" i="1"/>
  <c r="P272" i="1"/>
  <c r="P189" i="1"/>
  <c r="P185" i="1"/>
  <c r="P91" i="1"/>
  <c r="P155" i="1"/>
  <c r="P153" i="1"/>
  <c r="P146" i="1"/>
  <c r="P145" i="1"/>
  <c r="P92" i="1"/>
  <c r="P70" i="1"/>
  <c r="P39" i="1"/>
  <c r="P157" i="1"/>
  <c r="P317" i="1"/>
  <c r="P188" i="1"/>
  <c r="P61" i="1"/>
  <c r="P336" i="1"/>
  <c r="P29" i="1"/>
  <c r="P118" i="1"/>
  <c r="P75" i="1"/>
  <c r="P73" i="1"/>
  <c r="P142" i="1"/>
  <c r="P234" i="1"/>
  <c r="P233" i="1"/>
  <c r="P143" i="1"/>
  <c r="P230" i="1"/>
  <c r="P170" i="1"/>
  <c r="P169" i="1"/>
  <c r="P194" i="1"/>
  <c r="P193" i="1"/>
  <c r="P294" i="1"/>
  <c r="P117" i="1"/>
  <c r="P122" i="1"/>
  <c r="P136" i="1"/>
  <c r="P293" i="1"/>
  <c r="P79" i="1"/>
  <c r="P156" i="1"/>
  <c r="P295" i="1"/>
  <c r="P28" i="1"/>
  <c r="P158" i="1"/>
  <c r="P167" i="1"/>
  <c r="P51" i="1"/>
  <c r="P71" i="1"/>
  <c r="P154" i="1"/>
  <c r="P180" i="1"/>
  <c r="P30" i="1"/>
  <c r="P208" i="1"/>
  <c r="P41" i="1"/>
  <c r="P333" i="1"/>
  <c r="P329" i="1"/>
  <c r="P69" i="1"/>
  <c r="P27" i="1"/>
  <c r="P25" i="1"/>
  <c r="P322" i="1"/>
  <c r="P321" i="1"/>
  <c r="P258" i="1"/>
  <c r="P257" i="1"/>
  <c r="P62" i="1"/>
  <c r="P271" i="1"/>
  <c r="P23" i="1"/>
  <c r="P254" i="1"/>
  <c r="P119" i="1"/>
  <c r="P58" i="1"/>
  <c r="P35" i="1"/>
  <c r="P33" i="1"/>
  <c r="P172" i="1"/>
  <c r="P173" i="1"/>
  <c r="P115" i="1"/>
  <c r="P113" i="1"/>
  <c r="P106" i="1"/>
  <c r="P105" i="1"/>
  <c r="P314" i="1"/>
  <c r="P313" i="1"/>
  <c r="P250" i="1"/>
  <c r="P249" i="1"/>
  <c r="P128" i="1"/>
  <c r="P102" i="1"/>
  <c r="P318" i="1"/>
  <c r="P67" i="1"/>
  <c r="P110" i="1"/>
  <c r="P140" i="1"/>
  <c r="P78" i="1"/>
  <c r="P229" i="1"/>
  <c r="P330" i="1"/>
  <c r="P15" i="1"/>
  <c r="P166" i="1"/>
  <c r="P269" i="1"/>
  <c r="P273" i="1"/>
  <c r="P14" i="1"/>
  <c r="M20" i="1"/>
  <c r="M19" i="1"/>
  <c r="M18" i="1"/>
  <c r="L235" i="1"/>
  <c r="L240" i="1"/>
  <c r="L234" i="1"/>
  <c r="L236" i="1"/>
  <c r="L239" i="1"/>
  <c r="L241" i="1"/>
  <c r="L238" i="1"/>
  <c r="L242" i="1"/>
  <c r="L21" i="1"/>
  <c r="M21" i="1" s="1"/>
  <c r="M29" i="1" l="1"/>
  <c r="M28" i="1"/>
  <c r="M26" i="1"/>
  <c r="M22" i="1"/>
  <c r="M25" i="1"/>
  <c r="M24" i="1"/>
  <c r="M27" i="1"/>
  <c r="M23" i="1"/>
  <c r="R18" i="1"/>
  <c r="R19" i="1" s="1"/>
  <c r="S18" i="1"/>
  <c r="S19" i="1" s="1"/>
  <c r="S20" i="1" s="1"/>
  <c r="L30" i="1"/>
  <c r="L250" i="1"/>
  <c r="L248" i="1"/>
  <c r="L245" i="1"/>
  <c r="L243" i="1"/>
  <c r="L251" i="1"/>
  <c r="L247" i="1"/>
  <c r="L249" i="1"/>
  <c r="L244" i="1"/>
  <c r="M37" i="1" l="1"/>
  <c r="M38" i="1"/>
  <c r="M30" i="1"/>
  <c r="M32" i="1"/>
  <c r="M36" i="1"/>
  <c r="M33" i="1"/>
  <c r="M34" i="1"/>
  <c r="M31" i="1"/>
  <c r="M35" i="1"/>
  <c r="U17" i="1"/>
  <c r="U18" i="1" s="1"/>
  <c r="T17" i="1"/>
  <c r="T18" i="1" s="1"/>
  <c r="R20" i="1"/>
  <c r="S21" i="1"/>
  <c r="S22" i="1" s="1"/>
  <c r="S23" i="1" s="1"/>
  <c r="S24" i="1" s="1"/>
  <c r="S25" i="1" s="1"/>
  <c r="S26" i="1" s="1"/>
  <c r="S27" i="1" s="1"/>
  <c r="S28" i="1" s="1"/>
  <c r="S29" i="1" s="1"/>
  <c r="L258" i="1"/>
  <c r="L260" i="1"/>
  <c r="L254" i="1"/>
  <c r="L259" i="1"/>
  <c r="L39" i="1"/>
  <c r="L253" i="1"/>
  <c r="L256" i="1"/>
  <c r="L252" i="1"/>
  <c r="L257" i="1"/>
  <c r="M46" i="1" l="1"/>
  <c r="M47" i="1"/>
  <c r="M39" i="1"/>
  <c r="M41" i="1"/>
  <c r="M45" i="1"/>
  <c r="M42" i="1"/>
  <c r="M43" i="1"/>
  <c r="M40" i="1"/>
  <c r="M44" i="1"/>
  <c r="U19" i="1"/>
  <c r="T19" i="1"/>
  <c r="R21" i="1"/>
  <c r="S30" i="1"/>
  <c r="S31" i="1" s="1"/>
  <c r="S32" i="1" s="1"/>
  <c r="S33" i="1" s="1"/>
  <c r="S34" i="1" s="1"/>
  <c r="S35" i="1" s="1"/>
  <c r="S36" i="1" s="1"/>
  <c r="S37" i="1" s="1"/>
  <c r="S38" i="1" s="1"/>
  <c r="L266" i="1"/>
  <c r="L265" i="1"/>
  <c r="L48" i="1"/>
  <c r="L268" i="1"/>
  <c r="L269" i="1"/>
  <c r="L267" i="1"/>
  <c r="L261" i="1"/>
  <c r="L262" i="1"/>
  <c r="L263" i="1"/>
  <c r="M55" i="1" l="1"/>
  <c r="M56" i="1"/>
  <c r="M48" i="1"/>
  <c r="M50" i="1"/>
  <c r="M54" i="1"/>
  <c r="M51" i="1"/>
  <c r="M52" i="1"/>
  <c r="M49" i="1"/>
  <c r="M53" i="1"/>
  <c r="U20" i="1"/>
  <c r="T20" i="1"/>
  <c r="R22" i="1"/>
  <c r="S39" i="1"/>
  <c r="S40" i="1" s="1"/>
  <c r="S41" i="1" s="1"/>
  <c r="S42" i="1" s="1"/>
  <c r="S43" i="1" s="1"/>
  <c r="S44" i="1" s="1"/>
  <c r="S45" i="1" s="1"/>
  <c r="S46" i="1" s="1"/>
  <c r="S47" i="1" s="1"/>
  <c r="L272" i="1"/>
  <c r="L270" i="1"/>
  <c r="L278" i="1"/>
  <c r="L277" i="1"/>
  <c r="L274" i="1"/>
  <c r="L275" i="1"/>
  <c r="L271" i="1"/>
  <c r="L276" i="1"/>
  <c r="L57" i="1"/>
  <c r="M64" i="1" l="1"/>
  <c r="M65" i="1"/>
  <c r="M57" i="1"/>
  <c r="M59" i="1"/>
  <c r="M63" i="1"/>
  <c r="M60" i="1"/>
  <c r="M61" i="1"/>
  <c r="M58" i="1"/>
  <c r="M62" i="1"/>
  <c r="T21" i="1"/>
  <c r="U21" i="1"/>
  <c r="R23" i="1"/>
  <c r="S48" i="1"/>
  <c r="S49" i="1" s="1"/>
  <c r="S50" i="1" s="1"/>
  <c r="S51" i="1" s="1"/>
  <c r="S52" i="1" s="1"/>
  <c r="S53" i="1" s="1"/>
  <c r="S54" i="1" s="1"/>
  <c r="S55" i="1" s="1"/>
  <c r="S56" i="1" s="1"/>
  <c r="L66" i="1"/>
  <c r="L280" i="1"/>
  <c r="L283" i="1"/>
  <c r="L286" i="1"/>
  <c r="L279" i="1"/>
  <c r="L281" i="1"/>
  <c r="L285" i="1"/>
  <c r="L284" i="1"/>
  <c r="L287" i="1"/>
  <c r="S57" i="1" l="1"/>
  <c r="S58" i="1" s="1"/>
  <c r="S59" i="1" s="1"/>
  <c r="S60" i="1" s="1"/>
  <c r="S61" i="1" s="1"/>
  <c r="S62" i="1" s="1"/>
  <c r="S63" i="1" s="1"/>
  <c r="S64" i="1" s="1"/>
  <c r="S65" i="1" s="1"/>
  <c r="R24" i="1"/>
  <c r="R25" i="1" s="1"/>
  <c r="R26" i="1" s="1"/>
  <c r="R27" i="1" s="1"/>
  <c r="R28" i="1" s="1"/>
  <c r="R29" i="1" s="1"/>
  <c r="R30" i="1" s="1"/>
  <c r="R31" i="1" s="1"/>
  <c r="M73" i="1"/>
  <c r="M74" i="1"/>
  <c r="M66" i="1"/>
  <c r="M70" i="1"/>
  <c r="M67" i="1"/>
  <c r="M71" i="1"/>
  <c r="M68" i="1"/>
  <c r="M72" i="1"/>
  <c r="M69" i="1"/>
  <c r="U22" i="1"/>
  <c r="T22" i="1"/>
  <c r="L296" i="1"/>
  <c r="L294" i="1"/>
  <c r="L288" i="1"/>
  <c r="L295" i="1"/>
  <c r="L289" i="1"/>
  <c r="L75" i="1"/>
  <c r="L293" i="1"/>
  <c r="L290" i="1"/>
  <c r="L292" i="1"/>
  <c r="T23" i="1" l="1"/>
  <c r="T24" i="1" s="1"/>
  <c r="U23" i="1"/>
  <c r="U24" i="1" s="1"/>
  <c r="V24" i="1"/>
  <c r="V25" i="1" s="1"/>
  <c r="V26" i="1" s="1"/>
  <c r="V27" i="1" s="1"/>
  <c r="V28" i="1" s="1"/>
  <c r="V29" i="1" s="1"/>
  <c r="V30" i="1" s="1"/>
  <c r="V31" i="1" s="1"/>
  <c r="R32" i="1"/>
  <c r="R33" i="1" s="1"/>
  <c r="W24" i="1"/>
  <c r="W25" i="1" s="1"/>
  <c r="W26" i="1" s="1"/>
  <c r="W27" i="1" s="1"/>
  <c r="W28" i="1" s="1"/>
  <c r="W29" i="1" s="1"/>
  <c r="W30" i="1" s="1"/>
  <c r="W31" i="1" s="1"/>
  <c r="W32" i="1" s="1"/>
  <c r="M82" i="1"/>
  <c r="M83" i="1"/>
  <c r="M75" i="1"/>
  <c r="M79" i="1"/>
  <c r="M76" i="1"/>
  <c r="M80" i="1"/>
  <c r="M77" i="1"/>
  <c r="M81" i="1"/>
  <c r="M78" i="1"/>
  <c r="S66" i="1"/>
  <c r="S67" i="1" s="1"/>
  <c r="S68" i="1" s="1"/>
  <c r="S69" i="1" s="1"/>
  <c r="S70" i="1" s="1"/>
  <c r="S71" i="1" s="1"/>
  <c r="S72" i="1" s="1"/>
  <c r="S73" i="1" s="1"/>
  <c r="S74" i="1" s="1"/>
  <c r="L301" i="1"/>
  <c r="L302" i="1"/>
  <c r="L298" i="1"/>
  <c r="L304" i="1"/>
  <c r="L303" i="1"/>
  <c r="L305" i="1"/>
  <c r="L299" i="1"/>
  <c r="L84" i="1"/>
  <c r="L297" i="1"/>
  <c r="U25" i="1" l="1"/>
  <c r="Y25" i="1" s="1"/>
  <c r="Y24" i="1"/>
  <c r="T25" i="1"/>
  <c r="X24" i="1"/>
  <c r="Z24" i="1" s="1"/>
  <c r="AA24" i="1" s="1"/>
  <c r="T26" i="1"/>
  <c r="X26" i="1" s="1"/>
  <c r="R34" i="1"/>
  <c r="R35" i="1" s="1"/>
  <c r="V32" i="1"/>
  <c r="V33" i="1" s="1"/>
  <c r="U26" i="1"/>
  <c r="Y26" i="1" s="1"/>
  <c r="M91" i="1"/>
  <c r="M92" i="1"/>
  <c r="M84" i="1"/>
  <c r="M88" i="1"/>
  <c r="M85" i="1"/>
  <c r="M89" i="1"/>
  <c r="M86" i="1"/>
  <c r="M90" i="1"/>
  <c r="M87" i="1"/>
  <c r="W33" i="1"/>
  <c r="S75" i="1"/>
  <c r="S76" i="1" s="1"/>
  <c r="S77" i="1" s="1"/>
  <c r="S78" i="1" s="1"/>
  <c r="S79" i="1" s="1"/>
  <c r="S80" i="1" s="1"/>
  <c r="S81" i="1" s="1"/>
  <c r="S82" i="1" s="1"/>
  <c r="S83" i="1" s="1"/>
  <c r="L306" i="1"/>
  <c r="L308" i="1"/>
  <c r="L312" i="1"/>
  <c r="L313" i="1"/>
  <c r="L311" i="1"/>
  <c r="L310" i="1"/>
  <c r="L93" i="1"/>
  <c r="L314" i="1"/>
  <c r="L307" i="1"/>
  <c r="X25" i="1" l="1"/>
  <c r="Z25" i="1" s="1"/>
  <c r="AA25" i="1" s="1"/>
  <c r="T27" i="1"/>
  <c r="X27" i="1" s="1"/>
  <c r="W34" i="1"/>
  <c r="W35" i="1" s="1"/>
  <c r="V34" i="1"/>
  <c r="V35" i="1" s="1"/>
  <c r="Z26" i="1"/>
  <c r="U27" i="1"/>
  <c r="Y27" i="1" s="1"/>
  <c r="M100" i="1"/>
  <c r="M101" i="1"/>
  <c r="M93" i="1"/>
  <c r="M97" i="1"/>
  <c r="M94" i="1"/>
  <c r="M98" i="1"/>
  <c r="M95" i="1"/>
  <c r="M99" i="1"/>
  <c r="M96" i="1"/>
  <c r="R36" i="1"/>
  <c r="S84" i="1"/>
  <c r="S85" i="1" s="1"/>
  <c r="S86" i="1" s="1"/>
  <c r="S87" i="1" s="1"/>
  <c r="S88" i="1" s="1"/>
  <c r="S89" i="1" s="1"/>
  <c r="S90" i="1" s="1"/>
  <c r="S91" i="1" s="1"/>
  <c r="S92" i="1" s="1"/>
  <c r="L316" i="1"/>
  <c r="L102" i="1"/>
  <c r="L320" i="1"/>
  <c r="L322" i="1"/>
  <c r="L317" i="1"/>
  <c r="L315" i="1"/>
  <c r="L323" i="1"/>
  <c r="L319" i="1"/>
  <c r="L321" i="1"/>
  <c r="AA26" i="1" l="1"/>
  <c r="T28" i="1"/>
  <c r="X28" i="1" s="1"/>
  <c r="Z27" i="1"/>
  <c r="AA27" i="1" s="1"/>
  <c r="U28" i="1"/>
  <c r="M109" i="1"/>
  <c r="M110" i="1"/>
  <c r="M102" i="1"/>
  <c r="M106" i="1"/>
  <c r="M103" i="1"/>
  <c r="M107" i="1"/>
  <c r="M104" i="1"/>
  <c r="M108" i="1"/>
  <c r="M105" i="1"/>
  <c r="T29" i="1"/>
  <c r="X29" i="1" s="1"/>
  <c r="W36" i="1"/>
  <c r="V36" i="1"/>
  <c r="R37" i="1"/>
  <c r="S93" i="1"/>
  <c r="S94" i="1" s="1"/>
  <c r="S95" i="1" s="1"/>
  <c r="S96" i="1" s="1"/>
  <c r="S97" i="1" s="1"/>
  <c r="S98" i="1" s="1"/>
  <c r="S99" i="1" s="1"/>
  <c r="S100" i="1" s="1"/>
  <c r="S101" i="1" s="1"/>
  <c r="L330" i="1"/>
  <c r="L328" i="1"/>
  <c r="L332" i="1"/>
  <c r="L324" i="1"/>
  <c r="L326" i="1"/>
  <c r="L331" i="1"/>
  <c r="L329" i="1"/>
  <c r="L111" i="1"/>
  <c r="L325" i="1"/>
  <c r="U29" i="1" l="1"/>
  <c r="Y29" i="1" s="1"/>
  <c r="Y28" i="1"/>
  <c r="U30" i="1"/>
  <c r="Z28" i="1"/>
  <c r="AA28" i="1" s="1"/>
  <c r="M118" i="1"/>
  <c r="M119" i="1"/>
  <c r="M111" i="1"/>
  <c r="M115" i="1"/>
  <c r="M112" i="1"/>
  <c r="M116" i="1"/>
  <c r="M113" i="1"/>
  <c r="M117" i="1"/>
  <c r="M114" i="1"/>
  <c r="T30" i="1"/>
  <c r="Z29" i="1"/>
  <c r="V37" i="1"/>
  <c r="W37" i="1"/>
  <c r="R38" i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S102" i="1"/>
  <c r="S103" i="1" s="1"/>
  <c r="S104" i="1" s="1"/>
  <c r="S105" i="1" s="1"/>
  <c r="S106" i="1" s="1"/>
  <c r="S107" i="1" s="1"/>
  <c r="S108" i="1" s="1"/>
  <c r="S109" i="1" s="1"/>
  <c r="S110" i="1" s="1"/>
  <c r="L334" i="1"/>
  <c r="L120" i="1"/>
  <c r="L335" i="1"/>
  <c r="L333" i="1"/>
  <c r="U31" i="1" l="1"/>
  <c r="Y30" i="1"/>
  <c r="T31" i="1"/>
  <c r="X30" i="1"/>
  <c r="AA29" i="1"/>
  <c r="M127" i="1"/>
  <c r="M128" i="1"/>
  <c r="M120" i="1"/>
  <c r="M124" i="1"/>
  <c r="M121" i="1"/>
  <c r="M125" i="1"/>
  <c r="M122" i="1"/>
  <c r="M126" i="1"/>
  <c r="M123" i="1"/>
  <c r="V38" i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W38" i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R54" i="1"/>
  <c r="S111" i="1"/>
  <c r="S112" i="1" s="1"/>
  <c r="S113" i="1" s="1"/>
  <c r="S114" i="1" s="1"/>
  <c r="S115" i="1" s="1"/>
  <c r="S116" i="1" s="1"/>
  <c r="S117" i="1" s="1"/>
  <c r="S118" i="1" s="1"/>
  <c r="S119" i="1" s="1"/>
  <c r="L129" i="1"/>
  <c r="U32" i="1" l="1"/>
  <c r="Y31" i="1"/>
  <c r="T32" i="1"/>
  <c r="X31" i="1"/>
  <c r="Z31" i="1" s="1"/>
  <c r="M136" i="1"/>
  <c r="M137" i="1"/>
  <c r="M129" i="1"/>
  <c r="M133" i="1"/>
  <c r="M130" i="1"/>
  <c r="M134" i="1"/>
  <c r="M131" i="1"/>
  <c r="M135" i="1"/>
  <c r="M132" i="1"/>
  <c r="V54" i="1"/>
  <c r="W54" i="1"/>
  <c r="Z30" i="1"/>
  <c r="AA30" i="1" s="1"/>
  <c r="R55" i="1"/>
  <c r="S120" i="1"/>
  <c r="S121" i="1" s="1"/>
  <c r="S122" i="1" s="1"/>
  <c r="S123" i="1" s="1"/>
  <c r="S124" i="1" s="1"/>
  <c r="S125" i="1" s="1"/>
  <c r="S126" i="1" s="1"/>
  <c r="S127" i="1" s="1"/>
  <c r="S128" i="1" s="1"/>
  <c r="L138" i="1"/>
  <c r="Y32" i="1" l="1"/>
  <c r="U33" i="1"/>
  <c r="X32" i="1"/>
  <c r="T33" i="1"/>
  <c r="M145" i="1"/>
  <c r="M146" i="1"/>
  <c r="M138" i="1"/>
  <c r="M142" i="1"/>
  <c r="M139" i="1"/>
  <c r="M143" i="1"/>
  <c r="M140" i="1"/>
  <c r="M144" i="1"/>
  <c r="M141" i="1"/>
  <c r="S129" i="1"/>
  <c r="S130" i="1" s="1"/>
  <c r="S131" i="1" s="1"/>
  <c r="S132" i="1" s="1"/>
  <c r="S133" i="1" s="1"/>
  <c r="S134" i="1" s="1"/>
  <c r="S135" i="1" s="1"/>
  <c r="S136" i="1" s="1"/>
  <c r="S137" i="1" s="1"/>
  <c r="V55" i="1"/>
  <c r="W55" i="1"/>
  <c r="AA31" i="1"/>
  <c r="Z32" i="1"/>
  <c r="R56" i="1"/>
  <c r="L147" i="1"/>
  <c r="U34" i="1" l="1"/>
  <c r="Y33" i="1"/>
  <c r="X33" i="1"/>
  <c r="T34" i="1"/>
  <c r="S138" i="1"/>
  <c r="S139" i="1" s="1"/>
  <c r="S140" i="1" s="1"/>
  <c r="S141" i="1" s="1"/>
  <c r="S142" i="1" s="1"/>
  <c r="S143" i="1" s="1"/>
  <c r="S144" i="1" s="1"/>
  <c r="S145" i="1" s="1"/>
  <c r="S146" i="1" s="1"/>
  <c r="M154" i="1"/>
  <c r="M155" i="1"/>
  <c r="M147" i="1"/>
  <c r="M151" i="1"/>
  <c r="M148" i="1"/>
  <c r="M152" i="1"/>
  <c r="M149" i="1"/>
  <c r="M153" i="1"/>
  <c r="M150" i="1"/>
  <c r="V56" i="1"/>
  <c r="AA32" i="1"/>
  <c r="W56" i="1"/>
  <c r="Z33" i="1"/>
  <c r="R57" i="1"/>
  <c r="L156" i="1"/>
  <c r="Y34" i="1" l="1"/>
  <c r="U35" i="1"/>
  <c r="X34" i="1"/>
  <c r="T35" i="1"/>
  <c r="AA33" i="1"/>
  <c r="M163" i="1"/>
  <c r="M164" i="1"/>
  <c r="M156" i="1"/>
  <c r="M160" i="1"/>
  <c r="M157" i="1"/>
  <c r="M161" i="1"/>
  <c r="M158" i="1"/>
  <c r="M162" i="1"/>
  <c r="M159" i="1"/>
  <c r="V57" i="1"/>
  <c r="W57" i="1"/>
  <c r="Z34" i="1"/>
  <c r="R58" i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S147" i="1"/>
  <c r="S148" i="1" s="1"/>
  <c r="S149" i="1" s="1"/>
  <c r="S150" i="1" s="1"/>
  <c r="S151" i="1" s="1"/>
  <c r="S152" i="1" s="1"/>
  <c r="S153" i="1" s="1"/>
  <c r="S154" i="1" s="1"/>
  <c r="S155" i="1" s="1"/>
  <c r="L165" i="1"/>
  <c r="Y35" i="1" l="1"/>
  <c r="U36" i="1"/>
  <c r="X35" i="1"/>
  <c r="T36" i="1"/>
  <c r="AA34" i="1"/>
  <c r="T88" i="1"/>
  <c r="U88" i="1"/>
  <c r="M172" i="1"/>
  <c r="M173" i="1"/>
  <c r="M165" i="1"/>
  <c r="M169" i="1"/>
  <c r="M166" i="1"/>
  <c r="M167" i="1"/>
  <c r="M170" i="1"/>
  <c r="M168" i="1"/>
  <c r="M171" i="1"/>
  <c r="V58" i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W58" i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Z35" i="1"/>
  <c r="R95" i="1"/>
  <c r="R96" i="1" s="1"/>
  <c r="R97" i="1" s="1"/>
  <c r="R98" i="1" s="1"/>
  <c r="S156" i="1"/>
  <c r="S157" i="1" s="1"/>
  <c r="S158" i="1" s="1"/>
  <c r="S159" i="1" s="1"/>
  <c r="S160" i="1" s="1"/>
  <c r="S161" i="1" s="1"/>
  <c r="S162" i="1" s="1"/>
  <c r="S163" i="1" s="1"/>
  <c r="S164" i="1" s="1"/>
  <c r="L174" i="1"/>
  <c r="U89" i="1" l="1"/>
  <c r="U37" i="1"/>
  <c r="Y36" i="1"/>
  <c r="T89" i="1"/>
  <c r="T37" i="1"/>
  <c r="X36" i="1"/>
  <c r="AA35" i="1"/>
  <c r="U42" i="1"/>
  <c r="S165" i="1"/>
  <c r="S166" i="1" s="1"/>
  <c r="S167" i="1" s="1"/>
  <c r="S168" i="1" s="1"/>
  <c r="S169" i="1" s="1"/>
  <c r="S170" i="1" s="1"/>
  <c r="S171" i="1" s="1"/>
  <c r="S172" i="1" s="1"/>
  <c r="S173" i="1" s="1"/>
  <c r="R99" i="1"/>
  <c r="M181" i="1"/>
  <c r="M182" i="1"/>
  <c r="M174" i="1"/>
  <c r="M177" i="1"/>
  <c r="M178" i="1"/>
  <c r="M175" i="1"/>
  <c r="M179" i="1"/>
  <c r="M176" i="1"/>
  <c r="M180" i="1"/>
  <c r="V95" i="1"/>
  <c r="V96" i="1" s="1"/>
  <c r="V97" i="1" s="1"/>
  <c r="V98" i="1" s="1"/>
  <c r="W95" i="1"/>
  <c r="W96" i="1" s="1"/>
  <c r="W97" i="1" s="1"/>
  <c r="W98" i="1" s="1"/>
  <c r="Z36" i="1"/>
  <c r="L183" i="1"/>
  <c r="Y37" i="1" l="1"/>
  <c r="U38" i="1"/>
  <c r="U90" i="1"/>
  <c r="Y89" i="1"/>
  <c r="X37" i="1"/>
  <c r="Z37" i="1" s="1"/>
  <c r="AA37" i="1" s="1"/>
  <c r="T38" i="1"/>
  <c r="AA36" i="1"/>
  <c r="T90" i="1"/>
  <c r="X89" i="1"/>
  <c r="T42" i="1"/>
  <c r="U43" i="1"/>
  <c r="Y43" i="1" s="1"/>
  <c r="U93" i="1"/>
  <c r="T93" i="1"/>
  <c r="Z89" i="1"/>
  <c r="W99" i="1"/>
  <c r="V99" i="1"/>
  <c r="R100" i="1"/>
  <c r="M190" i="1"/>
  <c r="M191" i="1"/>
  <c r="M183" i="1"/>
  <c r="M186" i="1"/>
  <c r="M187" i="1"/>
  <c r="M184" i="1"/>
  <c r="M188" i="1"/>
  <c r="M185" i="1"/>
  <c r="M189" i="1"/>
  <c r="S174" i="1"/>
  <c r="S175" i="1" s="1"/>
  <c r="S176" i="1" s="1"/>
  <c r="S177" i="1" s="1"/>
  <c r="S178" i="1" s="1"/>
  <c r="S179" i="1" s="1"/>
  <c r="S180" i="1" s="1"/>
  <c r="S181" i="1" s="1"/>
  <c r="S182" i="1" s="1"/>
  <c r="L192" i="1"/>
  <c r="U91" i="1" l="1"/>
  <c r="Y90" i="1"/>
  <c r="Y38" i="1"/>
  <c r="U39" i="1"/>
  <c r="T91" i="1"/>
  <c r="X90" i="1"/>
  <c r="Z90" i="1" s="1"/>
  <c r="X38" i="1"/>
  <c r="T39" i="1"/>
  <c r="U44" i="1"/>
  <c r="Y44" i="1" s="1"/>
  <c r="T43" i="1"/>
  <c r="X43" i="1" s="1"/>
  <c r="T94" i="1"/>
  <c r="X94" i="1" s="1"/>
  <c r="U94" i="1"/>
  <c r="Y94" i="1" s="1"/>
  <c r="W100" i="1"/>
  <c r="M199" i="1"/>
  <c r="M200" i="1"/>
  <c r="R101" i="1"/>
  <c r="V100" i="1"/>
  <c r="M192" i="1"/>
  <c r="M195" i="1"/>
  <c r="M196" i="1"/>
  <c r="M193" i="1"/>
  <c r="M197" i="1"/>
  <c r="M194" i="1"/>
  <c r="M198" i="1"/>
  <c r="S183" i="1"/>
  <c r="S184" i="1" s="1"/>
  <c r="S185" i="1" s="1"/>
  <c r="S186" i="1" s="1"/>
  <c r="S187" i="1" s="1"/>
  <c r="S188" i="1" s="1"/>
  <c r="S189" i="1" s="1"/>
  <c r="S190" i="1" s="1"/>
  <c r="S191" i="1" s="1"/>
  <c r="L201" i="1"/>
  <c r="U40" i="1" l="1"/>
  <c r="Y39" i="1"/>
  <c r="Y91" i="1"/>
  <c r="U92" i="1"/>
  <c r="X91" i="1"/>
  <c r="Z91" i="1" s="1"/>
  <c r="T92" i="1"/>
  <c r="T40" i="1"/>
  <c r="X39" i="1"/>
  <c r="Z39" i="1" s="1"/>
  <c r="T44" i="1"/>
  <c r="X44" i="1" s="1"/>
  <c r="Z43" i="1"/>
  <c r="U45" i="1"/>
  <c r="Y45" i="1" s="1"/>
  <c r="U95" i="1"/>
  <c r="Y95" i="1" s="1"/>
  <c r="T95" i="1"/>
  <c r="X95" i="1" s="1"/>
  <c r="W101" i="1"/>
  <c r="R102" i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S192" i="1"/>
  <c r="S193" i="1" s="1"/>
  <c r="S194" i="1" s="1"/>
  <c r="S195" i="1" s="1"/>
  <c r="S196" i="1" s="1"/>
  <c r="S197" i="1" s="1"/>
  <c r="S198" i="1" s="1"/>
  <c r="S199" i="1" s="1"/>
  <c r="S200" i="1" s="1"/>
  <c r="V101" i="1"/>
  <c r="M208" i="1"/>
  <c r="M209" i="1"/>
  <c r="M201" i="1"/>
  <c r="M204" i="1"/>
  <c r="M205" i="1"/>
  <c r="M202" i="1"/>
  <c r="M206" i="1"/>
  <c r="M203" i="1"/>
  <c r="M207" i="1"/>
  <c r="R152" i="1"/>
  <c r="R153" i="1" s="1"/>
  <c r="R154" i="1" s="1"/>
  <c r="R155" i="1" s="1"/>
  <c r="R156" i="1" s="1"/>
  <c r="Z38" i="1"/>
  <c r="AA38" i="1" s="1"/>
  <c r="L210" i="1"/>
  <c r="Y92" i="1" l="1"/>
  <c r="Y93" i="1"/>
  <c r="Y40" i="1"/>
  <c r="U41" i="1"/>
  <c r="X40" i="1"/>
  <c r="Z40" i="1" s="1"/>
  <c r="T41" i="1"/>
  <c r="X92" i="1"/>
  <c r="Z92" i="1" s="1"/>
  <c r="X93" i="1"/>
  <c r="Z93" i="1" s="1"/>
  <c r="U46" i="1"/>
  <c r="Y46" i="1" s="1"/>
  <c r="T45" i="1"/>
  <c r="X45" i="1" s="1"/>
  <c r="Z44" i="1"/>
  <c r="R119" i="1"/>
  <c r="Z94" i="1"/>
  <c r="W102" i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T96" i="1"/>
  <c r="X96" i="1" s="1"/>
  <c r="U96" i="1"/>
  <c r="Y96" i="1" s="1"/>
  <c r="V102" i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T53" i="1"/>
  <c r="U53" i="1"/>
  <c r="R157" i="1"/>
  <c r="M217" i="1"/>
  <c r="M218" i="1"/>
  <c r="M210" i="1"/>
  <c r="M213" i="1"/>
  <c r="M216" i="1"/>
  <c r="M211" i="1"/>
  <c r="M215" i="1"/>
  <c r="M212" i="1"/>
  <c r="M214" i="1"/>
  <c r="AA39" i="1"/>
  <c r="AA40" i="1" s="1"/>
  <c r="S201" i="1"/>
  <c r="S202" i="1" s="1"/>
  <c r="S203" i="1" s="1"/>
  <c r="S204" i="1" s="1"/>
  <c r="S205" i="1" s="1"/>
  <c r="S206" i="1" s="1"/>
  <c r="S207" i="1" s="1"/>
  <c r="S208" i="1" s="1"/>
  <c r="S209" i="1" s="1"/>
  <c r="L219" i="1"/>
  <c r="Y41" i="1" l="1"/>
  <c r="Y42" i="1"/>
  <c r="X41" i="1"/>
  <c r="Z41" i="1" s="1"/>
  <c r="AA41" i="1" s="1"/>
  <c r="X42" i="1"/>
  <c r="Z42" i="1" s="1"/>
  <c r="V119" i="1"/>
  <c r="T46" i="1"/>
  <c r="X46" i="1" s="1"/>
  <c r="Z45" i="1"/>
  <c r="U47" i="1"/>
  <c r="W119" i="1"/>
  <c r="R120" i="1"/>
  <c r="Z95" i="1"/>
  <c r="U97" i="1"/>
  <c r="Y97" i="1" s="1"/>
  <c r="T97" i="1"/>
  <c r="X97" i="1" s="1"/>
  <c r="R158" i="1"/>
  <c r="U54" i="1"/>
  <c r="T54" i="1"/>
  <c r="S210" i="1"/>
  <c r="S211" i="1" s="1"/>
  <c r="S212" i="1" s="1"/>
  <c r="S213" i="1" s="1"/>
  <c r="S214" i="1" s="1"/>
  <c r="S215" i="1" s="1"/>
  <c r="S216" i="1" s="1"/>
  <c r="S217" i="1" s="1"/>
  <c r="S218" i="1" s="1"/>
  <c r="M226" i="1"/>
  <c r="M227" i="1"/>
  <c r="M219" i="1"/>
  <c r="M222" i="1"/>
  <c r="M221" i="1"/>
  <c r="M220" i="1"/>
  <c r="M225" i="1"/>
  <c r="M223" i="1"/>
  <c r="M224" i="1"/>
  <c r="L228" i="1"/>
  <c r="U55" i="1" l="1"/>
  <c r="Y55" i="1" s="1"/>
  <c r="Y54" i="1"/>
  <c r="AA42" i="1"/>
  <c r="AA43" i="1" s="1"/>
  <c r="AA44" i="1" s="1"/>
  <c r="U48" i="1"/>
  <c r="Y47" i="1"/>
  <c r="AA45" i="1"/>
  <c r="V120" i="1"/>
  <c r="T55" i="1"/>
  <c r="X55" i="1" s="1"/>
  <c r="X54" i="1"/>
  <c r="U56" i="1"/>
  <c r="T47" i="1"/>
  <c r="Z46" i="1"/>
  <c r="R121" i="1"/>
  <c r="W120" i="1"/>
  <c r="Z96" i="1"/>
  <c r="T98" i="1"/>
  <c r="X98" i="1" s="1"/>
  <c r="U98" i="1"/>
  <c r="Y98" i="1" s="1"/>
  <c r="R159" i="1"/>
  <c r="M235" i="1"/>
  <c r="M236" i="1"/>
  <c r="M228" i="1"/>
  <c r="M231" i="1"/>
  <c r="M230" i="1"/>
  <c r="M229" i="1"/>
  <c r="M233" i="1"/>
  <c r="M232" i="1"/>
  <c r="M234" i="1"/>
  <c r="S219" i="1"/>
  <c r="S220" i="1" s="1"/>
  <c r="S221" i="1" s="1"/>
  <c r="S222" i="1" s="1"/>
  <c r="S223" i="1" s="1"/>
  <c r="S224" i="1" s="1"/>
  <c r="S225" i="1" s="1"/>
  <c r="S226" i="1" s="1"/>
  <c r="S227" i="1" s="1"/>
  <c r="L237" i="1"/>
  <c r="AA46" i="1" l="1"/>
  <c r="U57" i="1"/>
  <c r="Y57" i="1" s="1"/>
  <c r="Y56" i="1"/>
  <c r="U49" i="1"/>
  <c r="Y48" i="1"/>
  <c r="T48" i="1"/>
  <c r="X47" i="1"/>
  <c r="Z47" i="1" s="1"/>
  <c r="AA47" i="1" s="1"/>
  <c r="T56" i="1"/>
  <c r="W121" i="1"/>
  <c r="R122" i="1"/>
  <c r="V121" i="1"/>
  <c r="U99" i="1"/>
  <c r="Y99" i="1" s="1"/>
  <c r="Z97" i="1"/>
  <c r="T99" i="1"/>
  <c r="X99" i="1" s="1"/>
  <c r="Z55" i="1"/>
  <c r="Z54" i="1"/>
  <c r="R160" i="1"/>
  <c r="M244" i="1"/>
  <c r="M245" i="1"/>
  <c r="M237" i="1"/>
  <c r="M242" i="1"/>
  <c r="M238" i="1"/>
  <c r="M241" i="1"/>
  <c r="M240" i="1"/>
  <c r="M239" i="1"/>
  <c r="M243" i="1"/>
  <c r="S228" i="1"/>
  <c r="S229" i="1" s="1"/>
  <c r="S230" i="1" s="1"/>
  <c r="S231" i="1" s="1"/>
  <c r="S232" i="1" s="1"/>
  <c r="S233" i="1" s="1"/>
  <c r="S234" i="1" s="1"/>
  <c r="S235" i="1" s="1"/>
  <c r="S236" i="1" s="1"/>
  <c r="L246" i="1"/>
  <c r="U50" i="1" l="1"/>
  <c r="Y49" i="1"/>
  <c r="U58" i="1"/>
  <c r="Y58" i="1" s="1"/>
  <c r="T57" i="1"/>
  <c r="X56" i="1"/>
  <c r="T49" i="1"/>
  <c r="X48" i="1"/>
  <c r="Z48" i="1" s="1"/>
  <c r="AA48" i="1" s="1"/>
  <c r="Z56" i="1"/>
  <c r="V122" i="1"/>
  <c r="R123" i="1"/>
  <c r="W122" i="1"/>
  <c r="Z98" i="1"/>
  <c r="T100" i="1"/>
  <c r="X100" i="1" s="1"/>
  <c r="U100" i="1"/>
  <c r="Y100" i="1" s="1"/>
  <c r="R161" i="1"/>
  <c r="M253" i="1"/>
  <c r="M254" i="1"/>
  <c r="M246" i="1"/>
  <c r="M251" i="1"/>
  <c r="M250" i="1"/>
  <c r="M247" i="1"/>
  <c r="M248" i="1"/>
  <c r="M249" i="1"/>
  <c r="M252" i="1"/>
  <c r="S237" i="1"/>
  <c r="S238" i="1" s="1"/>
  <c r="S239" i="1" s="1"/>
  <c r="S240" i="1" s="1"/>
  <c r="S241" i="1" s="1"/>
  <c r="S242" i="1" s="1"/>
  <c r="S243" i="1" s="1"/>
  <c r="S244" i="1" s="1"/>
  <c r="S245" i="1" s="1"/>
  <c r="L255" i="1"/>
  <c r="U59" i="1" l="1"/>
  <c r="Y59" i="1" s="1"/>
  <c r="Y50" i="1"/>
  <c r="U51" i="1"/>
  <c r="T50" i="1"/>
  <c r="X49" i="1"/>
  <c r="Z49" i="1" s="1"/>
  <c r="AA49" i="1" s="1"/>
  <c r="X57" i="1"/>
  <c r="Z57" i="1" s="1"/>
  <c r="T58" i="1"/>
  <c r="U60" i="1"/>
  <c r="W123" i="1"/>
  <c r="R124" i="1"/>
  <c r="V123" i="1"/>
  <c r="U101" i="1"/>
  <c r="Y101" i="1" s="1"/>
  <c r="T101" i="1"/>
  <c r="X101" i="1" s="1"/>
  <c r="Z99" i="1"/>
  <c r="R162" i="1"/>
  <c r="M262" i="1"/>
  <c r="M263" i="1"/>
  <c r="M255" i="1"/>
  <c r="M260" i="1"/>
  <c r="M256" i="1"/>
  <c r="M258" i="1"/>
  <c r="M257" i="1"/>
  <c r="M259" i="1"/>
  <c r="M261" i="1"/>
  <c r="S246" i="1"/>
  <c r="S247" i="1" s="1"/>
  <c r="S248" i="1" s="1"/>
  <c r="S249" i="1" s="1"/>
  <c r="S250" i="1" s="1"/>
  <c r="S251" i="1" s="1"/>
  <c r="S252" i="1" s="1"/>
  <c r="S253" i="1" s="1"/>
  <c r="S254" i="1" s="1"/>
  <c r="L264" i="1"/>
  <c r="U61" i="1" l="1"/>
  <c r="Y61" i="1" s="1"/>
  <c r="Y60" i="1"/>
  <c r="U52" i="1"/>
  <c r="Y51" i="1"/>
  <c r="X58" i="1"/>
  <c r="Z58" i="1" s="1"/>
  <c r="T59" i="1"/>
  <c r="X50" i="1"/>
  <c r="Z50" i="1" s="1"/>
  <c r="AA50" i="1" s="1"/>
  <c r="T51" i="1"/>
  <c r="U62" i="1"/>
  <c r="V124" i="1"/>
  <c r="T73" i="1"/>
  <c r="U73" i="1"/>
  <c r="R125" i="1"/>
  <c r="R126" i="1" s="1"/>
  <c r="R127" i="1" s="1"/>
  <c r="W124" i="1"/>
  <c r="Z100" i="1"/>
  <c r="U102" i="1"/>
  <c r="Y102" i="1" s="1"/>
  <c r="T102" i="1"/>
  <c r="X102" i="1" s="1"/>
  <c r="R163" i="1"/>
  <c r="M271" i="1"/>
  <c r="M272" i="1"/>
  <c r="M264" i="1"/>
  <c r="M268" i="1"/>
  <c r="M269" i="1"/>
  <c r="M267" i="1"/>
  <c r="M265" i="1"/>
  <c r="M266" i="1"/>
  <c r="M270" i="1"/>
  <c r="S255" i="1"/>
  <c r="S256" i="1" s="1"/>
  <c r="S257" i="1" s="1"/>
  <c r="S258" i="1" s="1"/>
  <c r="S259" i="1" s="1"/>
  <c r="S260" i="1" s="1"/>
  <c r="S261" i="1" s="1"/>
  <c r="S262" i="1" s="1"/>
  <c r="S263" i="1" s="1"/>
  <c r="L273" i="1"/>
  <c r="U74" i="1" l="1"/>
  <c r="Y74" i="1" s="1"/>
  <c r="Y52" i="1"/>
  <c r="Y53" i="1"/>
  <c r="U63" i="1"/>
  <c r="Y62" i="1"/>
  <c r="T74" i="1"/>
  <c r="X74" i="1" s="1"/>
  <c r="X59" i="1"/>
  <c r="Z59" i="1" s="1"/>
  <c r="T60" i="1"/>
  <c r="T52" i="1"/>
  <c r="X51" i="1"/>
  <c r="Z51" i="1" s="1"/>
  <c r="AA51" i="1" s="1"/>
  <c r="W125" i="1"/>
  <c r="W126" i="1" s="1"/>
  <c r="W127" i="1" s="1"/>
  <c r="V125" i="1"/>
  <c r="V126" i="1" s="1"/>
  <c r="V127" i="1" s="1"/>
  <c r="R128" i="1"/>
  <c r="U75" i="1"/>
  <c r="Y75" i="1" s="1"/>
  <c r="Z101" i="1"/>
  <c r="T103" i="1"/>
  <c r="U103" i="1"/>
  <c r="R164" i="1"/>
  <c r="R191" i="1"/>
  <c r="M280" i="1"/>
  <c r="M281" i="1"/>
  <c r="M273" i="1"/>
  <c r="M275" i="1"/>
  <c r="M278" i="1"/>
  <c r="M276" i="1"/>
  <c r="M274" i="1"/>
  <c r="M277" i="1"/>
  <c r="M279" i="1"/>
  <c r="S264" i="1"/>
  <c r="S265" i="1" s="1"/>
  <c r="S266" i="1" s="1"/>
  <c r="S267" i="1" s="1"/>
  <c r="S268" i="1" s="1"/>
  <c r="S269" i="1" s="1"/>
  <c r="S270" i="1" s="1"/>
  <c r="S271" i="1" s="1"/>
  <c r="S272" i="1" s="1"/>
  <c r="L282" i="1"/>
  <c r="T75" i="1" l="1"/>
  <c r="X75" i="1" s="1"/>
  <c r="U64" i="1"/>
  <c r="Y63" i="1"/>
  <c r="U104" i="1"/>
  <c r="Y103" i="1"/>
  <c r="X52" i="1"/>
  <c r="Z52" i="1" s="1"/>
  <c r="AA52" i="1" s="1"/>
  <c r="AA53" i="1" s="1"/>
  <c r="AA54" i="1" s="1"/>
  <c r="AA55" i="1" s="1"/>
  <c r="AA56" i="1" s="1"/>
  <c r="AA57" i="1" s="1"/>
  <c r="AA58" i="1" s="1"/>
  <c r="AA59" i="1" s="1"/>
  <c r="X53" i="1"/>
  <c r="Z53" i="1" s="1"/>
  <c r="T61" i="1"/>
  <c r="X60" i="1"/>
  <c r="Z60" i="1" s="1"/>
  <c r="T104" i="1"/>
  <c r="X103" i="1"/>
  <c r="U67" i="1"/>
  <c r="T67" i="1"/>
  <c r="V128" i="1"/>
  <c r="W128" i="1"/>
  <c r="R129" i="1"/>
  <c r="U76" i="1"/>
  <c r="T76" i="1"/>
  <c r="Z102" i="1"/>
  <c r="R192" i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165" i="1"/>
  <c r="S273" i="1"/>
  <c r="S274" i="1" s="1"/>
  <c r="S275" i="1" s="1"/>
  <c r="S276" i="1" s="1"/>
  <c r="S277" i="1" s="1"/>
  <c r="S278" i="1" s="1"/>
  <c r="S279" i="1" s="1"/>
  <c r="S280" i="1" s="1"/>
  <c r="S281" i="1" s="1"/>
  <c r="T111" i="1"/>
  <c r="M289" i="1"/>
  <c r="M290" i="1"/>
  <c r="U111" i="1"/>
  <c r="M282" i="1"/>
  <c r="M285" i="1"/>
  <c r="M287" i="1"/>
  <c r="M284" i="1"/>
  <c r="M286" i="1"/>
  <c r="M283" i="1"/>
  <c r="M288" i="1"/>
  <c r="L291" i="1"/>
  <c r="U105" i="1" l="1"/>
  <c r="Y104" i="1"/>
  <c r="U77" i="1"/>
  <c r="Y76" i="1"/>
  <c r="U65" i="1"/>
  <c r="Y64" i="1"/>
  <c r="T105" i="1"/>
  <c r="X104" i="1"/>
  <c r="AA60" i="1"/>
  <c r="X61" i="1"/>
  <c r="Z61" i="1" s="1"/>
  <c r="T62" i="1"/>
  <c r="T77" i="1"/>
  <c r="X76" i="1"/>
  <c r="T68" i="1"/>
  <c r="X68" i="1" s="1"/>
  <c r="U68" i="1"/>
  <c r="Y68" i="1" s="1"/>
  <c r="U108" i="1"/>
  <c r="T108" i="1"/>
  <c r="W129" i="1"/>
  <c r="Z104" i="1"/>
  <c r="Z103" i="1"/>
  <c r="R130" i="1"/>
  <c r="V129" i="1"/>
  <c r="R166" i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208" i="1"/>
  <c r="T112" i="1"/>
  <c r="M298" i="1"/>
  <c r="M299" i="1"/>
  <c r="U112" i="1"/>
  <c r="M291" i="1"/>
  <c r="M293" i="1"/>
  <c r="M294" i="1"/>
  <c r="M292" i="1"/>
  <c r="M296" i="1"/>
  <c r="M295" i="1"/>
  <c r="M297" i="1"/>
  <c r="S282" i="1"/>
  <c r="S283" i="1" s="1"/>
  <c r="S284" i="1" s="1"/>
  <c r="S285" i="1" s="1"/>
  <c r="S286" i="1" s="1"/>
  <c r="S287" i="1" s="1"/>
  <c r="S288" i="1" s="1"/>
  <c r="S289" i="1" s="1"/>
  <c r="S290" i="1" s="1"/>
  <c r="L300" i="1"/>
  <c r="U113" i="1" l="1"/>
  <c r="Y113" i="1" s="1"/>
  <c r="Y112" i="1"/>
  <c r="Y65" i="1"/>
  <c r="U66" i="1"/>
  <c r="U106" i="1"/>
  <c r="Y105" i="1"/>
  <c r="U78" i="1"/>
  <c r="Y77" i="1"/>
  <c r="U109" i="1"/>
  <c r="T109" i="1"/>
  <c r="T78" i="1"/>
  <c r="X77" i="1"/>
  <c r="Z77" i="1" s="1"/>
  <c r="T63" i="1"/>
  <c r="X62" i="1"/>
  <c r="Z62" i="1" s="1"/>
  <c r="AA61" i="1"/>
  <c r="T113" i="1"/>
  <c r="X113" i="1" s="1"/>
  <c r="X112" i="1"/>
  <c r="T106" i="1"/>
  <c r="X105" i="1"/>
  <c r="U69" i="1"/>
  <c r="Z68" i="1"/>
  <c r="T69" i="1"/>
  <c r="U81" i="1"/>
  <c r="T81" i="1"/>
  <c r="V130" i="1"/>
  <c r="Z76" i="1"/>
  <c r="R131" i="1"/>
  <c r="W130" i="1"/>
  <c r="U114" i="1"/>
  <c r="T114" i="1"/>
  <c r="S291" i="1"/>
  <c r="S292" i="1" s="1"/>
  <c r="S293" i="1" s="1"/>
  <c r="S294" i="1" s="1"/>
  <c r="S295" i="1" s="1"/>
  <c r="S296" i="1" s="1"/>
  <c r="S297" i="1" s="1"/>
  <c r="S298" i="1" s="1"/>
  <c r="S299" i="1" s="1"/>
  <c r="R209" i="1"/>
  <c r="M307" i="1"/>
  <c r="M308" i="1"/>
  <c r="M300" i="1"/>
  <c r="M301" i="1"/>
  <c r="M305" i="1"/>
  <c r="M302" i="1"/>
  <c r="M303" i="1"/>
  <c r="M304" i="1"/>
  <c r="M306" i="1"/>
  <c r="L309" i="1"/>
  <c r="U82" i="1" l="1"/>
  <c r="Y82" i="1" s="1"/>
  <c r="U115" i="1"/>
  <c r="Y115" i="1" s="1"/>
  <c r="Y114" i="1"/>
  <c r="AA62" i="1"/>
  <c r="Y78" i="1"/>
  <c r="U79" i="1"/>
  <c r="U70" i="1"/>
  <c r="Y69" i="1"/>
  <c r="Y106" i="1"/>
  <c r="U107" i="1"/>
  <c r="Z105" i="1"/>
  <c r="Y66" i="1"/>
  <c r="Y67" i="1"/>
  <c r="U110" i="1"/>
  <c r="Y109" i="1"/>
  <c r="T115" i="1"/>
  <c r="X115" i="1" s="1"/>
  <c r="X114" i="1"/>
  <c r="T70" i="1"/>
  <c r="X69" i="1"/>
  <c r="Z69" i="1" s="1"/>
  <c r="T82" i="1"/>
  <c r="X82" i="1" s="1"/>
  <c r="X78" i="1"/>
  <c r="Z78" i="1" s="1"/>
  <c r="T79" i="1"/>
  <c r="T64" i="1"/>
  <c r="X63" i="1"/>
  <c r="Z63" i="1" s="1"/>
  <c r="X106" i="1"/>
  <c r="Z106" i="1" s="1"/>
  <c r="T107" i="1"/>
  <c r="T110" i="1"/>
  <c r="X109" i="1"/>
  <c r="Z109" i="1" s="1"/>
  <c r="U83" i="1"/>
  <c r="Y83" i="1" s="1"/>
  <c r="T83" i="1"/>
  <c r="V131" i="1"/>
  <c r="R132" i="1"/>
  <c r="W131" i="1"/>
  <c r="U116" i="1"/>
  <c r="Y116" i="1" s="1"/>
  <c r="T116" i="1"/>
  <c r="X116" i="1" s="1"/>
  <c r="Z113" i="1"/>
  <c r="R210" i="1"/>
  <c r="M316" i="1"/>
  <c r="M317" i="1"/>
  <c r="Z112" i="1"/>
  <c r="M309" i="1"/>
  <c r="M314" i="1"/>
  <c r="M313" i="1"/>
  <c r="M312" i="1"/>
  <c r="M310" i="1"/>
  <c r="M311" i="1"/>
  <c r="M315" i="1"/>
  <c r="Z74" i="1"/>
  <c r="Z75" i="1"/>
  <c r="S300" i="1"/>
  <c r="S301" i="1" s="1"/>
  <c r="S302" i="1" s="1"/>
  <c r="S303" i="1" s="1"/>
  <c r="S304" i="1" s="1"/>
  <c r="S305" i="1" s="1"/>
  <c r="S306" i="1" s="1"/>
  <c r="S307" i="1" s="1"/>
  <c r="S308" i="1" s="1"/>
  <c r="L318" i="1"/>
  <c r="U71" i="1" l="1"/>
  <c r="Y70" i="1"/>
  <c r="Y110" i="1"/>
  <c r="Y111" i="1"/>
  <c r="U80" i="1"/>
  <c r="Y79" i="1"/>
  <c r="Y107" i="1"/>
  <c r="Y108" i="1"/>
  <c r="AA63" i="1"/>
  <c r="T80" i="1"/>
  <c r="X79" i="1"/>
  <c r="X83" i="1"/>
  <c r="T71" i="1"/>
  <c r="X70" i="1"/>
  <c r="Z70" i="1" s="1"/>
  <c r="X110" i="1"/>
  <c r="Z110" i="1" s="1"/>
  <c r="X111" i="1"/>
  <c r="Z111" i="1" s="1"/>
  <c r="X107" i="1"/>
  <c r="Z107" i="1" s="1"/>
  <c r="X108" i="1"/>
  <c r="Z108" i="1" s="1"/>
  <c r="T65" i="1"/>
  <c r="X64" i="1"/>
  <c r="Z64" i="1" s="1"/>
  <c r="AA64" i="1" s="1"/>
  <c r="Z82" i="1"/>
  <c r="T84" i="1"/>
  <c r="X84" i="1" s="1"/>
  <c r="U84" i="1"/>
  <c r="Y84" i="1" s="1"/>
  <c r="R133" i="1"/>
  <c r="V132" i="1"/>
  <c r="W132" i="1"/>
  <c r="Z114" i="1"/>
  <c r="T117" i="1"/>
  <c r="Z115" i="1"/>
  <c r="U117" i="1"/>
  <c r="R211" i="1"/>
  <c r="R212" i="1" s="1"/>
  <c r="R213" i="1" s="1"/>
  <c r="R214" i="1" s="1"/>
  <c r="R215" i="1" s="1"/>
  <c r="M325" i="1"/>
  <c r="M326" i="1"/>
  <c r="M318" i="1"/>
  <c r="M321" i="1"/>
  <c r="M320" i="1"/>
  <c r="M323" i="1"/>
  <c r="M319" i="1"/>
  <c r="M322" i="1"/>
  <c r="M324" i="1"/>
  <c r="S309" i="1"/>
  <c r="S310" i="1" s="1"/>
  <c r="S311" i="1" s="1"/>
  <c r="S312" i="1" s="1"/>
  <c r="S313" i="1" s="1"/>
  <c r="S314" i="1" s="1"/>
  <c r="S315" i="1" s="1"/>
  <c r="S316" i="1" s="1"/>
  <c r="S317" i="1" s="1"/>
  <c r="L327" i="1"/>
  <c r="Z79" i="1" l="1"/>
  <c r="Y80" i="1"/>
  <c r="Y81" i="1"/>
  <c r="U118" i="1"/>
  <c r="Y118" i="1" s="1"/>
  <c r="Y117" i="1"/>
  <c r="Y71" i="1"/>
  <c r="U72" i="1"/>
  <c r="T118" i="1"/>
  <c r="X118" i="1" s="1"/>
  <c r="X117" i="1"/>
  <c r="X65" i="1"/>
  <c r="Z65" i="1" s="1"/>
  <c r="AA65" i="1" s="1"/>
  <c r="T66" i="1"/>
  <c r="X71" i="1"/>
  <c r="T72" i="1"/>
  <c r="X80" i="1"/>
  <c r="Z80" i="1" s="1"/>
  <c r="X81" i="1"/>
  <c r="Z81" i="1" s="1"/>
  <c r="Z83" i="1"/>
  <c r="U85" i="1"/>
  <c r="Y85" i="1" s="1"/>
  <c r="T85" i="1"/>
  <c r="X85" i="1" s="1"/>
  <c r="T119" i="1"/>
  <c r="V133" i="1"/>
  <c r="R134" i="1"/>
  <c r="W133" i="1"/>
  <c r="Z116" i="1"/>
  <c r="R216" i="1"/>
  <c r="M334" i="1"/>
  <c r="M335" i="1"/>
  <c r="M327" i="1"/>
  <c r="M329" i="1"/>
  <c r="M332" i="1"/>
  <c r="M331" i="1"/>
  <c r="M328" i="1"/>
  <c r="M330" i="1"/>
  <c r="M333" i="1"/>
  <c r="S318" i="1"/>
  <c r="S319" i="1" s="1"/>
  <c r="S320" i="1" s="1"/>
  <c r="S321" i="1" s="1"/>
  <c r="S322" i="1" s="1"/>
  <c r="S323" i="1" s="1"/>
  <c r="S324" i="1" s="1"/>
  <c r="S325" i="1" s="1"/>
  <c r="S326" i="1" s="1"/>
  <c r="L336" i="1"/>
  <c r="U119" i="1" l="1"/>
  <c r="Z71" i="1"/>
  <c r="Y72" i="1"/>
  <c r="Y73" i="1"/>
  <c r="X72" i="1"/>
  <c r="Z72" i="1" s="1"/>
  <c r="X73" i="1"/>
  <c r="Z73" i="1" s="1"/>
  <c r="T120" i="1"/>
  <c r="X120" i="1" s="1"/>
  <c r="X119" i="1"/>
  <c r="X66" i="1"/>
  <c r="Z66" i="1" s="1"/>
  <c r="AA66" i="1" s="1"/>
  <c r="X67" i="1"/>
  <c r="Z67" i="1" s="1"/>
  <c r="AA67" i="1" s="1"/>
  <c r="AA68" i="1" s="1"/>
  <c r="AA69" i="1" s="1"/>
  <c r="AA70" i="1" s="1"/>
  <c r="AA71" i="1" s="1"/>
  <c r="Z84" i="1"/>
  <c r="T86" i="1"/>
  <c r="X86" i="1" s="1"/>
  <c r="U86" i="1"/>
  <c r="Y86" i="1" s="1"/>
  <c r="T121" i="1"/>
  <c r="X121" i="1" s="1"/>
  <c r="Z118" i="1"/>
  <c r="V134" i="1"/>
  <c r="W134" i="1"/>
  <c r="R135" i="1"/>
  <c r="R217" i="1"/>
  <c r="Z117" i="1"/>
  <c r="M336" i="1"/>
  <c r="S327" i="1"/>
  <c r="S328" i="1" s="1"/>
  <c r="S329" i="1" s="1"/>
  <c r="S330" i="1" s="1"/>
  <c r="S331" i="1" s="1"/>
  <c r="S332" i="1" s="1"/>
  <c r="S333" i="1" s="1"/>
  <c r="S334" i="1" s="1"/>
  <c r="S335" i="1" s="1"/>
  <c r="AA72" i="1" l="1"/>
  <c r="U120" i="1"/>
  <c r="Y119" i="1"/>
  <c r="AA73" i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Z119" i="1"/>
  <c r="Z85" i="1"/>
  <c r="T87" i="1"/>
  <c r="U87" i="1"/>
  <c r="T122" i="1"/>
  <c r="X122" i="1" s="1"/>
  <c r="W135" i="1"/>
  <c r="R136" i="1"/>
  <c r="V135" i="1"/>
  <c r="R218" i="1"/>
  <c r="R219" i="1" s="1"/>
  <c r="R220" i="1" s="1"/>
  <c r="S336" i="1"/>
  <c r="Y120" i="1" l="1"/>
  <c r="Z120" i="1" s="1"/>
  <c r="U121" i="1"/>
  <c r="Y87" i="1"/>
  <c r="Y88" i="1"/>
  <c r="X87" i="1"/>
  <c r="X88" i="1"/>
  <c r="AA85" i="1"/>
  <c r="Z86" i="1"/>
  <c r="AA86" i="1" s="1"/>
  <c r="T123" i="1"/>
  <c r="X123" i="1" s="1"/>
  <c r="V136" i="1"/>
  <c r="W136" i="1"/>
  <c r="R137" i="1"/>
  <c r="R221" i="1"/>
  <c r="Y121" i="1" l="1"/>
  <c r="Z121" i="1" s="1"/>
  <c r="U122" i="1"/>
  <c r="Z87" i="1"/>
  <c r="AA87" i="1" s="1"/>
  <c r="Z88" i="1"/>
  <c r="T124" i="1"/>
  <c r="X124" i="1" s="1"/>
  <c r="R138" i="1"/>
  <c r="V137" i="1"/>
  <c r="W137" i="1"/>
  <c r="R222" i="1"/>
  <c r="Y122" i="1" l="1"/>
  <c r="Z122" i="1" s="1"/>
  <c r="U123" i="1"/>
  <c r="AA88" i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T125" i="1"/>
  <c r="R139" i="1"/>
  <c r="V138" i="1"/>
  <c r="W138" i="1"/>
  <c r="R223" i="1"/>
  <c r="R224" i="1" s="1"/>
  <c r="R225" i="1" s="1"/>
  <c r="R226" i="1" s="1"/>
  <c r="R227" i="1" s="1"/>
  <c r="R228" i="1" s="1"/>
  <c r="R229" i="1" s="1"/>
  <c r="Y123" i="1" l="1"/>
  <c r="Z123" i="1" s="1"/>
  <c r="AA123" i="1" s="1"/>
  <c r="U124" i="1"/>
  <c r="T126" i="1"/>
  <c r="X125" i="1"/>
  <c r="V139" i="1"/>
  <c r="R140" i="1"/>
  <c r="T139" i="1"/>
  <c r="U139" i="1"/>
  <c r="R230" i="1"/>
  <c r="W139" i="1"/>
  <c r="T179" i="1"/>
  <c r="U179" i="1"/>
  <c r="Y124" i="1" l="1"/>
  <c r="Z124" i="1" s="1"/>
  <c r="AA124" i="1" s="1"/>
  <c r="U125" i="1"/>
  <c r="U180" i="1"/>
  <c r="T180" i="1"/>
  <c r="T127" i="1"/>
  <c r="X126" i="1"/>
  <c r="Z126" i="1" s="1"/>
  <c r="V140" i="1"/>
  <c r="W140" i="1"/>
  <c r="R231" i="1"/>
  <c r="R141" i="1"/>
  <c r="U140" i="1"/>
  <c r="Y140" i="1" s="1"/>
  <c r="T140" i="1"/>
  <c r="X140" i="1" s="1"/>
  <c r="R272" i="1"/>
  <c r="U181" i="1" l="1"/>
  <c r="Y180" i="1"/>
  <c r="U126" i="1"/>
  <c r="Y125" i="1"/>
  <c r="Z125" i="1" s="1"/>
  <c r="AA125" i="1" s="1"/>
  <c r="X127" i="1"/>
  <c r="Z127" i="1" s="1"/>
  <c r="T128" i="1"/>
  <c r="T181" i="1"/>
  <c r="X180" i="1"/>
  <c r="Z180" i="1" s="1"/>
  <c r="AA126" i="1"/>
  <c r="AA127" i="1" s="1"/>
  <c r="Z140" i="1"/>
  <c r="R142" i="1"/>
  <c r="U141" i="1"/>
  <c r="Y141" i="1" s="1"/>
  <c r="T141" i="1"/>
  <c r="X141" i="1" s="1"/>
  <c r="R232" i="1"/>
  <c r="W141" i="1"/>
  <c r="V141" i="1"/>
  <c r="R273" i="1"/>
  <c r="U127" i="1" l="1"/>
  <c r="Y126" i="1"/>
  <c r="Y181" i="1"/>
  <c r="U182" i="1"/>
  <c r="X181" i="1"/>
  <c r="Z181" i="1" s="1"/>
  <c r="T182" i="1"/>
  <c r="T129" i="1"/>
  <c r="X128" i="1"/>
  <c r="Z141" i="1"/>
  <c r="V142" i="1"/>
  <c r="W142" i="1"/>
  <c r="R233" i="1"/>
  <c r="R234" i="1" s="1"/>
  <c r="R235" i="1" s="1"/>
  <c r="R143" i="1"/>
  <c r="T142" i="1"/>
  <c r="X142" i="1" s="1"/>
  <c r="U142" i="1"/>
  <c r="Y142" i="1" s="1"/>
  <c r="R248" i="1"/>
  <c r="R274" i="1"/>
  <c r="Y182" i="1" l="1"/>
  <c r="U183" i="1"/>
  <c r="Y127" i="1"/>
  <c r="U128" i="1"/>
  <c r="T130" i="1"/>
  <c r="X129" i="1"/>
  <c r="X182" i="1"/>
  <c r="Z182" i="1" s="1"/>
  <c r="T183" i="1"/>
  <c r="T134" i="1"/>
  <c r="U134" i="1"/>
  <c r="W143" i="1"/>
  <c r="R236" i="1"/>
  <c r="T235" i="1"/>
  <c r="U235" i="1"/>
  <c r="V143" i="1"/>
  <c r="Z142" i="1"/>
  <c r="U185" i="1"/>
  <c r="T185" i="1"/>
  <c r="R144" i="1"/>
  <c r="T143" i="1"/>
  <c r="X143" i="1" s="1"/>
  <c r="U143" i="1"/>
  <c r="Y143" i="1" s="1"/>
  <c r="R275" i="1"/>
  <c r="R249" i="1"/>
  <c r="R336" i="1"/>
  <c r="U129" i="1" l="1"/>
  <c r="Y128" i="1"/>
  <c r="Z128" i="1" s="1"/>
  <c r="AA128" i="1" s="1"/>
  <c r="Y185" i="1"/>
  <c r="Y183" i="1"/>
  <c r="U184" i="1"/>
  <c r="Y184" i="1" s="1"/>
  <c r="X183" i="1"/>
  <c r="T184" i="1"/>
  <c r="X184" i="1" s="1"/>
  <c r="X185" i="1"/>
  <c r="X130" i="1"/>
  <c r="T131" i="1"/>
  <c r="U135" i="1"/>
  <c r="Y135" i="1" s="1"/>
  <c r="T135" i="1"/>
  <c r="X135" i="1" s="1"/>
  <c r="V144" i="1"/>
  <c r="Z143" i="1"/>
  <c r="U236" i="1"/>
  <c r="Y236" i="1" s="1"/>
  <c r="R237" i="1"/>
  <c r="T236" i="1"/>
  <c r="X236" i="1" s="1"/>
  <c r="U186" i="1"/>
  <c r="Y186" i="1" s="1"/>
  <c r="R145" i="1"/>
  <c r="T144" i="1"/>
  <c r="X144" i="1" s="1"/>
  <c r="U144" i="1"/>
  <c r="Y144" i="1" s="1"/>
  <c r="W144" i="1"/>
  <c r="T186" i="1"/>
  <c r="X186" i="1" s="1"/>
  <c r="R250" i="1"/>
  <c r="R276" i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U130" i="1" l="1"/>
  <c r="Y129" i="1"/>
  <c r="Z129" i="1" s="1"/>
  <c r="AA129" i="1" s="1"/>
  <c r="Z184" i="1"/>
  <c r="Z183" i="1"/>
  <c r="X131" i="1"/>
  <c r="T132" i="1"/>
  <c r="T136" i="1"/>
  <c r="X136" i="1" s="1"/>
  <c r="U136" i="1"/>
  <c r="Y136" i="1" s="1"/>
  <c r="V145" i="1"/>
  <c r="U237" i="1"/>
  <c r="Y237" i="1" s="1"/>
  <c r="T237" i="1"/>
  <c r="X237" i="1" s="1"/>
  <c r="R238" i="1"/>
  <c r="R239" i="1" s="1"/>
  <c r="R240" i="1" s="1"/>
  <c r="R241" i="1" s="1"/>
  <c r="R242" i="1" s="1"/>
  <c r="R243" i="1" s="1"/>
  <c r="R244" i="1" s="1"/>
  <c r="R245" i="1" s="1"/>
  <c r="R246" i="1" s="1"/>
  <c r="R247" i="1" s="1"/>
  <c r="T248" i="1" s="1"/>
  <c r="W145" i="1"/>
  <c r="Z236" i="1"/>
  <c r="Z144" i="1"/>
  <c r="R146" i="1"/>
  <c r="U145" i="1"/>
  <c r="Y145" i="1" s="1"/>
  <c r="T145" i="1"/>
  <c r="X145" i="1" s="1"/>
  <c r="T187" i="1"/>
  <c r="U187" i="1"/>
  <c r="Z185" i="1"/>
  <c r="R251" i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88" i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U188" i="1" l="1"/>
  <c r="Y188" i="1" s="1"/>
  <c r="Y187" i="1"/>
  <c r="Y130" i="1"/>
  <c r="Z130" i="1" s="1"/>
  <c r="AA130" i="1" s="1"/>
  <c r="U131" i="1"/>
  <c r="X132" i="1"/>
  <c r="T133" i="1"/>
  <c r="T188" i="1"/>
  <c r="X188" i="1" s="1"/>
  <c r="X187" i="1"/>
  <c r="Z136" i="1"/>
  <c r="U137" i="1"/>
  <c r="Y137" i="1" s="1"/>
  <c r="T137" i="1"/>
  <c r="X137" i="1" s="1"/>
  <c r="Z135" i="1"/>
  <c r="U248" i="1"/>
  <c r="U189" i="1"/>
  <c r="T189" i="1"/>
  <c r="V146" i="1"/>
  <c r="Z237" i="1"/>
  <c r="Z186" i="1"/>
  <c r="U238" i="1"/>
  <c r="Y238" i="1" s="1"/>
  <c r="T238" i="1"/>
  <c r="X238" i="1" s="1"/>
  <c r="Z145" i="1"/>
  <c r="R147" i="1"/>
  <c r="U146" i="1"/>
  <c r="Y146" i="1" s="1"/>
  <c r="T146" i="1"/>
  <c r="X146" i="1" s="1"/>
  <c r="W146" i="1"/>
  <c r="T249" i="1"/>
  <c r="X249" i="1" s="1"/>
  <c r="R306" i="1"/>
  <c r="U190" i="1" l="1"/>
  <c r="Y190" i="1" s="1"/>
  <c r="Y189" i="1"/>
  <c r="Y131" i="1"/>
  <c r="Z131" i="1" s="1"/>
  <c r="AA131" i="1" s="1"/>
  <c r="U132" i="1"/>
  <c r="U249" i="1"/>
  <c r="Y249" i="1" s="1"/>
  <c r="T190" i="1"/>
  <c r="X190" i="1" s="1"/>
  <c r="X189" i="1"/>
  <c r="X133" i="1"/>
  <c r="X134" i="1"/>
  <c r="T138" i="1"/>
  <c r="U138" i="1"/>
  <c r="V147" i="1"/>
  <c r="T191" i="1"/>
  <c r="X191" i="1" s="1"/>
  <c r="U191" i="1"/>
  <c r="Y191" i="1" s="1"/>
  <c r="Z187" i="1"/>
  <c r="U239" i="1"/>
  <c r="Y239" i="1" s="1"/>
  <c r="Z238" i="1"/>
  <c r="T239" i="1"/>
  <c r="X239" i="1" s="1"/>
  <c r="Z188" i="1"/>
  <c r="Z146" i="1"/>
  <c r="W147" i="1"/>
  <c r="R148" i="1"/>
  <c r="R149" i="1" s="1"/>
  <c r="R150" i="1" s="1"/>
  <c r="R151" i="1" s="1"/>
  <c r="U147" i="1"/>
  <c r="Y147" i="1" s="1"/>
  <c r="T147" i="1"/>
  <c r="X147" i="1" s="1"/>
  <c r="U250" i="1"/>
  <c r="Y250" i="1" s="1"/>
  <c r="T250" i="1"/>
  <c r="X250" i="1" s="1"/>
  <c r="U244" i="1"/>
  <c r="R307" i="1"/>
  <c r="Y132" i="1" l="1"/>
  <c r="Z132" i="1" s="1"/>
  <c r="AA132" i="1" s="1"/>
  <c r="U133" i="1"/>
  <c r="Y138" i="1"/>
  <c r="Y139" i="1"/>
  <c r="X138" i="1"/>
  <c r="Z138" i="1" s="1"/>
  <c r="X139" i="1"/>
  <c r="Z139" i="1" s="1"/>
  <c r="U240" i="1"/>
  <c r="Z137" i="1"/>
  <c r="Z189" i="1"/>
  <c r="U192" i="1"/>
  <c r="Y192" i="1" s="1"/>
  <c r="Z190" i="1"/>
  <c r="T192" i="1"/>
  <c r="X192" i="1" s="1"/>
  <c r="T240" i="1"/>
  <c r="X240" i="1" s="1"/>
  <c r="Z239" i="1"/>
  <c r="T148" i="1"/>
  <c r="X148" i="1" s="1"/>
  <c r="U148" i="1"/>
  <c r="Y148" i="1" s="1"/>
  <c r="W148" i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V148" i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Z249" i="1"/>
  <c r="U251" i="1"/>
  <c r="T251" i="1"/>
  <c r="U245" i="1"/>
  <c r="R308" i="1"/>
  <c r="U252" i="1" l="1"/>
  <c r="Y251" i="1"/>
  <c r="U246" i="1"/>
  <c r="Y245" i="1"/>
  <c r="U241" i="1"/>
  <c r="Y241" i="1" s="1"/>
  <c r="Y240" i="1"/>
  <c r="Z240" i="1" s="1"/>
  <c r="Y133" i="1"/>
  <c r="Z133" i="1" s="1"/>
  <c r="AA133" i="1" s="1"/>
  <c r="Y134" i="1"/>
  <c r="Z134" i="1" s="1"/>
  <c r="T252" i="1"/>
  <c r="X251" i="1"/>
  <c r="AA138" i="1"/>
  <c r="AA139" i="1" s="1"/>
  <c r="AA140" i="1" s="1"/>
  <c r="AA141" i="1" s="1"/>
  <c r="AA142" i="1" s="1"/>
  <c r="AA143" i="1" s="1"/>
  <c r="AA144" i="1" s="1"/>
  <c r="AA145" i="1" s="1"/>
  <c r="AA146" i="1" s="1"/>
  <c r="Z191" i="1"/>
  <c r="T241" i="1"/>
  <c r="X241" i="1" s="1"/>
  <c r="U193" i="1"/>
  <c r="Y193" i="1" s="1"/>
  <c r="T193" i="1"/>
  <c r="X193" i="1" s="1"/>
  <c r="U149" i="1"/>
  <c r="Y149" i="1" s="1"/>
  <c r="Z148" i="1"/>
  <c r="T149" i="1"/>
  <c r="X149" i="1" s="1"/>
  <c r="Z147" i="1"/>
  <c r="T150" i="1"/>
  <c r="X150" i="1" s="1"/>
  <c r="Z250" i="1"/>
  <c r="U255" i="1"/>
  <c r="V308" i="1"/>
  <c r="R309" i="1"/>
  <c r="W308" i="1"/>
  <c r="T255" i="1"/>
  <c r="U242" i="1" l="1"/>
  <c r="U247" i="1"/>
  <c r="Y246" i="1"/>
  <c r="AA134" i="1"/>
  <c r="AA135" i="1" s="1"/>
  <c r="AA136" i="1" s="1"/>
  <c r="AA137" i="1" s="1"/>
  <c r="U253" i="1"/>
  <c r="Y252" i="1"/>
  <c r="T242" i="1"/>
  <c r="X242" i="1" s="1"/>
  <c r="T253" i="1"/>
  <c r="X252" i="1"/>
  <c r="AA147" i="1"/>
  <c r="AA148" i="1" s="1"/>
  <c r="Z192" i="1"/>
  <c r="U150" i="1"/>
  <c r="Y150" i="1" s="1"/>
  <c r="Z149" i="1"/>
  <c r="T194" i="1"/>
  <c r="X194" i="1" s="1"/>
  <c r="U194" i="1"/>
  <c r="Y194" i="1" s="1"/>
  <c r="Z241" i="1"/>
  <c r="T209" i="1"/>
  <c r="U209" i="1"/>
  <c r="U151" i="1"/>
  <c r="Z150" i="1"/>
  <c r="T151" i="1"/>
  <c r="X151" i="1" s="1"/>
  <c r="Z251" i="1"/>
  <c r="R310" i="1"/>
  <c r="W309" i="1"/>
  <c r="V309" i="1"/>
  <c r="U256" i="1"/>
  <c r="T256" i="1"/>
  <c r="Y151" i="1" l="1"/>
  <c r="U257" i="1"/>
  <c r="Y256" i="1"/>
  <c r="Y247" i="1"/>
  <c r="Y248" i="1"/>
  <c r="U254" i="1"/>
  <c r="Y253" i="1"/>
  <c r="Z252" i="1"/>
  <c r="T243" i="1"/>
  <c r="X243" i="1" s="1"/>
  <c r="U243" i="1"/>
  <c r="Y242" i="1"/>
  <c r="Z242" i="1" s="1"/>
  <c r="T257" i="1"/>
  <c r="X256" i="1"/>
  <c r="T254" i="1"/>
  <c r="X253" i="1"/>
  <c r="Z253" i="1" s="1"/>
  <c r="AA149" i="1"/>
  <c r="AA150" i="1" s="1"/>
  <c r="U195" i="1"/>
  <c r="Z193" i="1"/>
  <c r="T195" i="1"/>
  <c r="T244" i="1"/>
  <c r="X244" i="1" s="1"/>
  <c r="T152" i="1"/>
  <c r="X152" i="1" s="1"/>
  <c r="U152" i="1"/>
  <c r="Y152" i="1" s="1"/>
  <c r="U210" i="1"/>
  <c r="Y210" i="1" s="1"/>
  <c r="T210" i="1"/>
  <c r="X210" i="1" s="1"/>
  <c r="W310" i="1"/>
  <c r="V310" i="1"/>
  <c r="R311" i="1"/>
  <c r="Y254" i="1" l="1"/>
  <c r="Y255" i="1"/>
  <c r="Y243" i="1"/>
  <c r="Z243" i="1" s="1"/>
  <c r="Y244" i="1"/>
  <c r="Z244" i="1" s="1"/>
  <c r="U196" i="1"/>
  <c r="Y195" i="1"/>
  <c r="U258" i="1"/>
  <c r="Y257" i="1"/>
  <c r="T196" i="1"/>
  <c r="X195" i="1"/>
  <c r="X254" i="1"/>
  <c r="Z254" i="1" s="1"/>
  <c r="X255" i="1"/>
  <c r="Z255" i="1" s="1"/>
  <c r="T258" i="1"/>
  <c r="X257" i="1"/>
  <c r="Z194" i="1"/>
  <c r="T245" i="1"/>
  <c r="X245" i="1" s="1"/>
  <c r="U211" i="1"/>
  <c r="Y211" i="1" s="1"/>
  <c r="Z151" i="1"/>
  <c r="AA151" i="1" s="1"/>
  <c r="U153" i="1"/>
  <c r="T211" i="1"/>
  <c r="X211" i="1" s="1"/>
  <c r="T153" i="1"/>
  <c r="X153" i="1" s="1"/>
  <c r="W311" i="1"/>
  <c r="Z256" i="1"/>
  <c r="R312" i="1"/>
  <c r="V311" i="1"/>
  <c r="Y258" i="1" l="1"/>
  <c r="U259" i="1"/>
  <c r="Z257" i="1"/>
  <c r="U197" i="1"/>
  <c r="Y196" i="1"/>
  <c r="U154" i="1"/>
  <c r="Y154" i="1" s="1"/>
  <c r="Y153" i="1"/>
  <c r="X258" i="1"/>
  <c r="Z258" i="1" s="1"/>
  <c r="T259" i="1"/>
  <c r="T197" i="1"/>
  <c r="X196" i="1"/>
  <c r="U155" i="1"/>
  <c r="Z196" i="1"/>
  <c r="Z195" i="1"/>
  <c r="T246" i="1"/>
  <c r="X246" i="1" s="1"/>
  <c r="Z245" i="1"/>
  <c r="Z210" i="1"/>
  <c r="T212" i="1"/>
  <c r="X212" i="1" s="1"/>
  <c r="T154" i="1"/>
  <c r="Z152" i="1"/>
  <c r="AA152" i="1" s="1"/>
  <c r="U212" i="1"/>
  <c r="Y212" i="1" s="1"/>
  <c r="W312" i="1"/>
  <c r="R313" i="1"/>
  <c r="R314" i="1" s="1"/>
  <c r="R315" i="1" s="1"/>
  <c r="R316" i="1" s="1"/>
  <c r="V312" i="1"/>
  <c r="U156" i="1" l="1"/>
  <c r="Y156" i="1" s="1"/>
  <c r="Y155" i="1"/>
  <c r="U198" i="1"/>
  <c r="Y197" i="1"/>
  <c r="Y259" i="1"/>
  <c r="U260" i="1"/>
  <c r="T198" i="1"/>
  <c r="X197" i="1"/>
  <c r="Z197" i="1" s="1"/>
  <c r="T155" i="1"/>
  <c r="X154" i="1"/>
  <c r="Z154" i="1" s="1"/>
  <c r="X259" i="1"/>
  <c r="T260" i="1"/>
  <c r="U157" i="1"/>
  <c r="Y157" i="1" s="1"/>
  <c r="R317" i="1"/>
  <c r="T247" i="1"/>
  <c r="Z246" i="1"/>
  <c r="Z153" i="1"/>
  <c r="AA153" i="1" s="1"/>
  <c r="U213" i="1"/>
  <c r="T213" i="1"/>
  <c r="Z211" i="1"/>
  <c r="U297" i="1"/>
  <c r="T262" i="1"/>
  <c r="V313" i="1"/>
  <c r="V314" i="1" s="1"/>
  <c r="V315" i="1" s="1"/>
  <c r="V316" i="1" s="1"/>
  <c r="T297" i="1"/>
  <c r="U262" i="1"/>
  <c r="W313" i="1"/>
  <c r="W314" i="1" s="1"/>
  <c r="W315" i="1" s="1"/>
  <c r="W316" i="1" s="1"/>
  <c r="Z259" i="1" l="1"/>
  <c r="U199" i="1"/>
  <c r="Y198" i="1"/>
  <c r="U214" i="1"/>
  <c r="Y213" i="1"/>
  <c r="Y262" i="1"/>
  <c r="Y260" i="1"/>
  <c r="U261" i="1"/>
  <c r="Y261" i="1" s="1"/>
  <c r="X247" i="1"/>
  <c r="X248" i="1"/>
  <c r="X260" i="1"/>
  <c r="Z260" i="1" s="1"/>
  <c r="T261" i="1"/>
  <c r="X261" i="1" s="1"/>
  <c r="Z261" i="1" s="1"/>
  <c r="T156" i="1"/>
  <c r="X155" i="1"/>
  <c r="Z155" i="1" s="1"/>
  <c r="T214" i="1"/>
  <c r="X213" i="1"/>
  <c r="T199" i="1"/>
  <c r="X198" i="1"/>
  <c r="Z198" i="1" s="1"/>
  <c r="V317" i="1"/>
  <c r="W317" i="1"/>
  <c r="U158" i="1"/>
  <c r="Y158" i="1" s="1"/>
  <c r="R318" i="1"/>
  <c r="T216" i="1"/>
  <c r="U216" i="1"/>
  <c r="Z212" i="1"/>
  <c r="Z247" i="1"/>
  <c r="Z248" i="1"/>
  <c r="AA154" i="1"/>
  <c r="U263" i="1"/>
  <c r="Y263" i="1" s="1"/>
  <c r="T263" i="1"/>
  <c r="X263" i="1" s="1"/>
  <c r="T298" i="1"/>
  <c r="X298" i="1" s="1"/>
  <c r="U298" i="1"/>
  <c r="Y298" i="1" s="1"/>
  <c r="U215" i="1" l="1"/>
  <c r="Y215" i="1" s="1"/>
  <c r="Y214" i="1"/>
  <c r="Y199" i="1"/>
  <c r="U200" i="1"/>
  <c r="T215" i="1"/>
  <c r="X215" i="1" s="1"/>
  <c r="Z215" i="1" s="1"/>
  <c r="X214" i="1"/>
  <c r="X199" i="1"/>
  <c r="T200" i="1"/>
  <c r="X156" i="1"/>
  <c r="Z156" i="1" s="1"/>
  <c r="T157" i="1"/>
  <c r="X262" i="1"/>
  <c r="Z262" i="1" s="1"/>
  <c r="W318" i="1"/>
  <c r="AA155" i="1"/>
  <c r="U159" i="1"/>
  <c r="Y159" i="1" s="1"/>
  <c r="R319" i="1"/>
  <c r="V318" i="1"/>
  <c r="Z213" i="1"/>
  <c r="U217" i="1"/>
  <c r="Y217" i="1" s="1"/>
  <c r="T217" i="1"/>
  <c r="X217" i="1" s="1"/>
  <c r="Z214" i="1"/>
  <c r="T299" i="1"/>
  <c r="X299" i="1" s="1"/>
  <c r="T264" i="1"/>
  <c r="X264" i="1" s="1"/>
  <c r="U299" i="1"/>
  <c r="Y299" i="1" s="1"/>
  <c r="U264" i="1"/>
  <c r="Y264" i="1" s="1"/>
  <c r="Z199" i="1" l="1"/>
  <c r="Y200" i="1"/>
  <c r="U201" i="1"/>
  <c r="Y216" i="1"/>
  <c r="AA156" i="1"/>
  <c r="X216" i="1"/>
  <c r="X200" i="1"/>
  <c r="Z200" i="1" s="1"/>
  <c r="T201" i="1"/>
  <c r="X157" i="1"/>
  <c r="Z157" i="1" s="1"/>
  <c r="T158" i="1"/>
  <c r="W319" i="1"/>
  <c r="U160" i="1"/>
  <c r="Y160" i="1" s="1"/>
  <c r="R320" i="1"/>
  <c r="V319" i="1"/>
  <c r="Z216" i="1"/>
  <c r="T218" i="1"/>
  <c r="U218" i="1"/>
  <c r="Z298" i="1"/>
  <c r="T265" i="1"/>
  <c r="X265" i="1" s="1"/>
  <c r="Z263" i="1"/>
  <c r="T300" i="1"/>
  <c r="X300" i="1" s="1"/>
  <c r="U265" i="1"/>
  <c r="Y265" i="1" s="1"/>
  <c r="U300" i="1"/>
  <c r="Y300" i="1" s="1"/>
  <c r="W320" i="1" l="1"/>
  <c r="Y201" i="1"/>
  <c r="U202" i="1"/>
  <c r="U219" i="1"/>
  <c r="Y218" i="1"/>
  <c r="AA157" i="1"/>
  <c r="X201" i="1"/>
  <c r="Z201" i="1" s="1"/>
  <c r="T202" i="1"/>
  <c r="V320" i="1"/>
  <c r="T219" i="1"/>
  <c r="X218" i="1"/>
  <c r="X158" i="1"/>
  <c r="Z158" i="1" s="1"/>
  <c r="T159" i="1"/>
  <c r="U161" i="1"/>
  <c r="Y161" i="1" s="1"/>
  <c r="T161" i="1"/>
  <c r="R321" i="1"/>
  <c r="R322" i="1" s="1"/>
  <c r="U320" i="1"/>
  <c r="T320" i="1"/>
  <c r="Z217" i="1"/>
  <c r="Z299" i="1"/>
  <c r="Z264" i="1"/>
  <c r="T301" i="1"/>
  <c r="X301" i="1" s="1"/>
  <c r="U266" i="1"/>
  <c r="Y266" i="1" s="1"/>
  <c r="U301" i="1"/>
  <c r="Y301" i="1" s="1"/>
  <c r="T266" i="1"/>
  <c r="X266" i="1" s="1"/>
  <c r="U203" i="1" l="1"/>
  <c r="Y202" i="1"/>
  <c r="AA158" i="1"/>
  <c r="U220" i="1"/>
  <c r="Y219" i="1"/>
  <c r="X159" i="1"/>
  <c r="Z159" i="1" s="1"/>
  <c r="AA159" i="1" s="1"/>
  <c r="T160" i="1"/>
  <c r="X160" i="1" s="1"/>
  <c r="T203" i="1"/>
  <c r="X202" i="1"/>
  <c r="Z202" i="1" s="1"/>
  <c r="T220" i="1"/>
  <c r="X219" i="1"/>
  <c r="Z160" i="1"/>
  <c r="T162" i="1"/>
  <c r="X162" i="1" s="1"/>
  <c r="V321" i="1"/>
  <c r="V322" i="1" s="1"/>
  <c r="U162" i="1"/>
  <c r="Y162" i="1" s="1"/>
  <c r="W321" i="1"/>
  <c r="W322" i="1" s="1"/>
  <c r="U321" i="1"/>
  <c r="Y321" i="1" s="1"/>
  <c r="R323" i="1"/>
  <c r="T321" i="1"/>
  <c r="X321" i="1" s="1"/>
  <c r="Z218" i="1"/>
  <c r="Z265" i="1"/>
  <c r="U302" i="1"/>
  <c r="U267" i="1"/>
  <c r="Y267" i="1" s="1"/>
  <c r="Z300" i="1"/>
  <c r="T267" i="1"/>
  <c r="X267" i="1" s="1"/>
  <c r="T302" i="1"/>
  <c r="AA160" i="1" l="1"/>
  <c r="Y220" i="1"/>
  <c r="U221" i="1"/>
  <c r="U204" i="1"/>
  <c r="Y203" i="1"/>
  <c r="Z219" i="1"/>
  <c r="U303" i="1"/>
  <c r="Y302" i="1"/>
  <c r="X161" i="1"/>
  <c r="X220" i="1"/>
  <c r="Z220" i="1" s="1"/>
  <c r="T221" i="1"/>
  <c r="T303" i="1"/>
  <c r="X302" i="1"/>
  <c r="T204" i="1"/>
  <c r="X203" i="1"/>
  <c r="Z203" i="1" s="1"/>
  <c r="Z321" i="1"/>
  <c r="U322" i="1"/>
  <c r="Y322" i="1" s="1"/>
  <c r="W323" i="1"/>
  <c r="V323" i="1"/>
  <c r="T225" i="1"/>
  <c r="T163" i="1"/>
  <c r="X163" i="1" s="1"/>
  <c r="Z162" i="1"/>
  <c r="U163" i="1"/>
  <c r="Y163" i="1" s="1"/>
  <c r="Z161" i="1"/>
  <c r="AA161" i="1" s="1"/>
  <c r="U223" i="1"/>
  <c r="T322" i="1"/>
  <c r="R324" i="1"/>
  <c r="U323" i="1"/>
  <c r="Y323" i="1" s="1"/>
  <c r="Z301" i="1"/>
  <c r="Z266" i="1"/>
  <c r="U268" i="1"/>
  <c r="Y268" i="1" s="1"/>
  <c r="T268" i="1"/>
  <c r="X268" i="1" s="1"/>
  <c r="U304" i="1" l="1"/>
  <c r="Y303" i="1"/>
  <c r="Y221" i="1"/>
  <c r="U222" i="1"/>
  <c r="Y222" i="1" s="1"/>
  <c r="Y204" i="1"/>
  <c r="U205" i="1"/>
  <c r="U224" i="1"/>
  <c r="Y224" i="1" s="1"/>
  <c r="Y223" i="1"/>
  <c r="T304" i="1"/>
  <c r="X303" i="1"/>
  <c r="X204" i="1"/>
  <c r="Z204" i="1" s="1"/>
  <c r="T205" i="1"/>
  <c r="X322" i="1"/>
  <c r="Z322" i="1" s="1"/>
  <c r="X221" i="1"/>
  <c r="Z221" i="1" s="1"/>
  <c r="T222" i="1"/>
  <c r="W324" i="1"/>
  <c r="T323" i="1"/>
  <c r="U164" i="1"/>
  <c r="U225" i="1"/>
  <c r="Y225" i="1" s="1"/>
  <c r="T164" i="1"/>
  <c r="T226" i="1"/>
  <c r="AA162" i="1"/>
  <c r="R325" i="1"/>
  <c r="T324" i="1"/>
  <c r="X324" i="1" s="1"/>
  <c r="U324" i="1"/>
  <c r="Y324" i="1" s="1"/>
  <c r="V324" i="1"/>
  <c r="Z267" i="1"/>
  <c r="Z303" i="1"/>
  <c r="Z302" i="1"/>
  <c r="U269" i="1"/>
  <c r="Y269" i="1" s="1"/>
  <c r="T269" i="1"/>
  <c r="X269" i="1" s="1"/>
  <c r="W325" i="1" l="1"/>
  <c r="U165" i="1"/>
  <c r="Y164" i="1"/>
  <c r="Y205" i="1"/>
  <c r="U206" i="1"/>
  <c r="U305" i="1"/>
  <c r="Y304" i="1"/>
  <c r="T227" i="1"/>
  <c r="X226" i="1"/>
  <c r="T165" i="1"/>
  <c r="X164" i="1"/>
  <c r="X205" i="1"/>
  <c r="Z205" i="1" s="1"/>
  <c r="T206" i="1"/>
  <c r="Z323" i="1"/>
  <c r="X323" i="1"/>
  <c r="T223" i="1"/>
  <c r="X222" i="1"/>
  <c r="Z222" i="1" s="1"/>
  <c r="T305" i="1"/>
  <c r="X304" i="1"/>
  <c r="Z304" i="1" s="1"/>
  <c r="U167" i="1"/>
  <c r="T167" i="1"/>
  <c r="Z163" i="1"/>
  <c r="AA163" i="1" s="1"/>
  <c r="V325" i="1"/>
  <c r="Z324" i="1"/>
  <c r="U226" i="1"/>
  <c r="R326" i="1"/>
  <c r="R327" i="1" s="1"/>
  <c r="T325" i="1"/>
  <c r="X325" i="1" s="1"/>
  <c r="U325" i="1"/>
  <c r="Y325" i="1" s="1"/>
  <c r="Z268" i="1"/>
  <c r="T270" i="1"/>
  <c r="X270" i="1" s="1"/>
  <c r="U270" i="1"/>
  <c r="Y270" i="1" s="1"/>
  <c r="Y206" i="1" l="1"/>
  <c r="U207" i="1"/>
  <c r="U306" i="1"/>
  <c r="Y305" i="1"/>
  <c r="U166" i="1"/>
  <c r="Y166" i="1" s="1"/>
  <c r="Y165" i="1"/>
  <c r="Y167" i="1"/>
  <c r="U227" i="1"/>
  <c r="Y226" i="1"/>
  <c r="X206" i="1"/>
  <c r="Z206" i="1" s="1"/>
  <c r="T207" i="1"/>
  <c r="T224" i="1"/>
  <c r="X223" i="1"/>
  <c r="Z223" i="1" s="1"/>
  <c r="T166" i="1"/>
  <c r="X166" i="1" s="1"/>
  <c r="Z166" i="1" s="1"/>
  <c r="X165" i="1"/>
  <c r="T306" i="1"/>
  <c r="X305" i="1"/>
  <c r="Z305" i="1" s="1"/>
  <c r="T228" i="1"/>
  <c r="X227" i="1"/>
  <c r="U168" i="1"/>
  <c r="Y168" i="1" s="1"/>
  <c r="T168" i="1"/>
  <c r="X168" i="1" s="1"/>
  <c r="Z165" i="1"/>
  <c r="W326" i="1"/>
  <c r="W327" i="1" s="1"/>
  <c r="V326" i="1"/>
  <c r="V327" i="1" s="1"/>
  <c r="Z226" i="1"/>
  <c r="Z164" i="1"/>
  <c r="AA164" i="1" s="1"/>
  <c r="R328" i="1"/>
  <c r="R329" i="1" s="1"/>
  <c r="U326" i="1"/>
  <c r="Y326" i="1" s="1"/>
  <c r="T326" i="1"/>
  <c r="X326" i="1" s="1"/>
  <c r="T271" i="1"/>
  <c r="X271" i="1" s="1"/>
  <c r="U271" i="1"/>
  <c r="Y271" i="1" s="1"/>
  <c r="Z269" i="1"/>
  <c r="U228" i="1" l="1"/>
  <c r="Y227" i="1"/>
  <c r="Y207" i="1"/>
  <c r="U208" i="1"/>
  <c r="U307" i="1"/>
  <c r="Y306" i="1"/>
  <c r="T307" i="1"/>
  <c r="X306" i="1"/>
  <c r="Z306" i="1" s="1"/>
  <c r="X224" i="1"/>
  <c r="Z224" i="1" s="1"/>
  <c r="X225" i="1"/>
  <c r="Z225" i="1" s="1"/>
  <c r="X228" i="1"/>
  <c r="T229" i="1"/>
  <c r="X207" i="1"/>
  <c r="Z207" i="1" s="1"/>
  <c r="T208" i="1"/>
  <c r="AA165" i="1"/>
  <c r="AA166" i="1" s="1"/>
  <c r="X167" i="1"/>
  <c r="Z167" i="1" s="1"/>
  <c r="AA167" i="1" s="1"/>
  <c r="Z227" i="1"/>
  <c r="T169" i="1"/>
  <c r="X169" i="1" s="1"/>
  <c r="U327" i="1"/>
  <c r="Y327" i="1" s="1"/>
  <c r="U169" i="1"/>
  <c r="Y169" i="1" s="1"/>
  <c r="T231" i="1"/>
  <c r="Z326" i="1"/>
  <c r="Z325" i="1"/>
  <c r="V328" i="1"/>
  <c r="V329" i="1" s="1"/>
  <c r="T327" i="1"/>
  <c r="X327" i="1" s="1"/>
  <c r="R330" i="1"/>
  <c r="W328" i="1"/>
  <c r="W329" i="1" s="1"/>
  <c r="U272" i="1"/>
  <c r="T272" i="1"/>
  <c r="Z270" i="1"/>
  <c r="U273" i="1" l="1"/>
  <c r="Y272" i="1"/>
  <c r="U308" i="1"/>
  <c r="Y307" i="1"/>
  <c r="Y208" i="1"/>
  <c r="Y209" i="1"/>
  <c r="Y228" i="1"/>
  <c r="Z228" i="1" s="1"/>
  <c r="U229" i="1"/>
  <c r="X229" i="1"/>
  <c r="T230" i="1"/>
  <c r="X230" i="1" s="1"/>
  <c r="U328" i="1"/>
  <c r="Y328" i="1" s="1"/>
  <c r="T273" i="1"/>
  <c r="X272" i="1"/>
  <c r="T232" i="1"/>
  <c r="X231" i="1"/>
  <c r="X208" i="1"/>
  <c r="Z208" i="1" s="1"/>
  <c r="X209" i="1"/>
  <c r="Z209" i="1" s="1"/>
  <c r="T308" i="1"/>
  <c r="X307" i="1"/>
  <c r="Z307" i="1" s="1"/>
  <c r="V330" i="1"/>
  <c r="U170" i="1"/>
  <c r="Y170" i="1" s="1"/>
  <c r="T170" i="1"/>
  <c r="X170" i="1" s="1"/>
  <c r="U231" i="1"/>
  <c r="Z168" i="1"/>
  <c r="AA168" i="1" s="1"/>
  <c r="U329" i="1"/>
  <c r="Y329" i="1" s="1"/>
  <c r="R331" i="1"/>
  <c r="T328" i="1"/>
  <c r="X328" i="1" s="1"/>
  <c r="Z327" i="1"/>
  <c r="W330" i="1"/>
  <c r="Z271" i="1"/>
  <c r="U275" i="1"/>
  <c r="T275" i="1"/>
  <c r="Y308" i="1" l="1"/>
  <c r="U309" i="1"/>
  <c r="U232" i="1"/>
  <c r="Y231" i="1"/>
  <c r="Y229" i="1"/>
  <c r="Z229" i="1" s="1"/>
  <c r="U230" i="1"/>
  <c r="Y230" i="1" s="1"/>
  <c r="Z230" i="1" s="1"/>
  <c r="U274" i="1"/>
  <c r="Y274" i="1" s="1"/>
  <c r="Y273" i="1"/>
  <c r="T233" i="1"/>
  <c r="X232" i="1"/>
  <c r="V331" i="1"/>
  <c r="X308" i="1"/>
  <c r="Z308" i="1" s="1"/>
  <c r="T309" i="1"/>
  <c r="T274" i="1"/>
  <c r="X274" i="1" s="1"/>
  <c r="X273" i="1"/>
  <c r="Z273" i="1" s="1"/>
  <c r="Z169" i="1"/>
  <c r="AA169" i="1" s="1"/>
  <c r="U317" i="1"/>
  <c r="Z231" i="1"/>
  <c r="T171" i="1"/>
  <c r="X171" i="1" s="1"/>
  <c r="T317" i="1"/>
  <c r="U330" i="1"/>
  <c r="Y330" i="1" s="1"/>
  <c r="U171" i="1"/>
  <c r="Y171" i="1" s="1"/>
  <c r="W331" i="1"/>
  <c r="Z328" i="1"/>
  <c r="T329" i="1"/>
  <c r="X329" i="1" s="1"/>
  <c r="R332" i="1"/>
  <c r="T276" i="1"/>
  <c r="X276" i="1" s="1"/>
  <c r="U276" i="1"/>
  <c r="Y276" i="1" s="1"/>
  <c r="Z272" i="1"/>
  <c r="Z274" i="1" l="1"/>
  <c r="U318" i="1"/>
  <c r="Y309" i="1"/>
  <c r="U310" i="1"/>
  <c r="U331" i="1"/>
  <c r="Y331" i="1" s="1"/>
  <c r="U233" i="1"/>
  <c r="Y232" i="1"/>
  <c r="Z232" i="1" s="1"/>
  <c r="Y275" i="1"/>
  <c r="X309" i="1"/>
  <c r="T310" i="1"/>
  <c r="X275" i="1"/>
  <c r="Z275" i="1" s="1"/>
  <c r="X233" i="1"/>
  <c r="T234" i="1"/>
  <c r="T318" i="1"/>
  <c r="Z170" i="1"/>
  <c r="AA170" i="1" s="1"/>
  <c r="U172" i="1"/>
  <c r="Y172" i="1" s="1"/>
  <c r="T172" i="1"/>
  <c r="X172" i="1" s="1"/>
  <c r="Z329" i="1"/>
  <c r="T330" i="1"/>
  <c r="R333" i="1"/>
  <c r="R334" i="1" s="1"/>
  <c r="R335" i="1" s="1"/>
  <c r="U332" i="1"/>
  <c r="Y332" i="1" s="1"/>
  <c r="W332" i="1"/>
  <c r="V332" i="1"/>
  <c r="U277" i="1"/>
  <c r="Y277" i="1" s="1"/>
  <c r="T277" i="1"/>
  <c r="X277" i="1" s="1"/>
  <c r="Y233" i="1" l="1"/>
  <c r="Z233" i="1" s="1"/>
  <c r="U234" i="1"/>
  <c r="Z309" i="1"/>
  <c r="U319" i="1"/>
  <c r="Y318" i="1"/>
  <c r="Y310" i="1"/>
  <c r="U311" i="1"/>
  <c r="X234" i="1"/>
  <c r="X235" i="1"/>
  <c r="T331" i="1"/>
  <c r="T332" i="1" s="1"/>
  <c r="X332" i="1" s="1"/>
  <c r="X330" i="1"/>
  <c r="Z330" i="1" s="1"/>
  <c r="T319" i="1"/>
  <c r="X318" i="1"/>
  <c r="Z318" i="1" s="1"/>
  <c r="X310" i="1"/>
  <c r="T311" i="1"/>
  <c r="W333" i="1"/>
  <c r="W334" i="1" s="1"/>
  <c r="W335" i="1" s="1"/>
  <c r="W336" i="1" s="1"/>
  <c r="Z171" i="1"/>
  <c r="AA171" i="1" s="1"/>
  <c r="V333" i="1"/>
  <c r="V334" i="1" s="1"/>
  <c r="V335" i="1" s="1"/>
  <c r="V336" i="1" s="1"/>
  <c r="T173" i="1"/>
  <c r="U173" i="1"/>
  <c r="T333" i="1"/>
  <c r="U333" i="1"/>
  <c r="Y333" i="1" s="1"/>
  <c r="U278" i="1"/>
  <c r="T278" i="1"/>
  <c r="Z276" i="1"/>
  <c r="U312" i="1" l="1"/>
  <c r="Y311" i="1"/>
  <c r="U174" i="1"/>
  <c r="Y173" i="1"/>
  <c r="Y319" i="1"/>
  <c r="Y320" i="1"/>
  <c r="U279" i="1"/>
  <c r="Y278" i="1"/>
  <c r="Y234" i="1"/>
  <c r="Z234" i="1" s="1"/>
  <c r="Y235" i="1"/>
  <c r="Z235" i="1" s="1"/>
  <c r="Z310" i="1"/>
  <c r="X333" i="1"/>
  <c r="Z333" i="1" s="1"/>
  <c r="X319" i="1"/>
  <c r="Z319" i="1" s="1"/>
  <c r="X320" i="1"/>
  <c r="Z320" i="1" s="1"/>
  <c r="T279" i="1"/>
  <c r="X278" i="1"/>
  <c r="T174" i="1"/>
  <c r="X173" i="1"/>
  <c r="T312" i="1"/>
  <c r="X311" i="1"/>
  <c r="Z311" i="1" s="1"/>
  <c r="X331" i="1"/>
  <c r="Z331" i="1" s="1"/>
  <c r="T334" i="1"/>
  <c r="X334" i="1" s="1"/>
  <c r="Z172" i="1"/>
  <c r="AA172" i="1" s="1"/>
  <c r="U334" i="1"/>
  <c r="Y334" i="1" s="1"/>
  <c r="T335" i="1"/>
  <c r="Z277" i="1"/>
  <c r="Z332" i="1"/>
  <c r="U335" i="1"/>
  <c r="Y335" i="1" s="1"/>
  <c r="U280" i="1" l="1"/>
  <c r="Y279" i="1"/>
  <c r="U175" i="1"/>
  <c r="Y174" i="1"/>
  <c r="X335" i="1"/>
  <c r="Z335" i="1" s="1"/>
  <c r="Y312" i="1"/>
  <c r="U313" i="1"/>
  <c r="T175" i="1"/>
  <c r="X174" i="1"/>
  <c r="X312" i="1"/>
  <c r="T313" i="1"/>
  <c r="T280" i="1"/>
  <c r="X279" i="1"/>
  <c r="Z279" i="1" s="1"/>
  <c r="Z173" i="1"/>
  <c r="AA173" i="1" s="1"/>
  <c r="Z174" i="1"/>
  <c r="Z334" i="1"/>
  <c r="U336" i="1"/>
  <c r="Y336" i="1" s="1"/>
  <c r="T336" i="1"/>
  <c r="X336" i="1" s="1"/>
  <c r="Z278" i="1"/>
  <c r="U314" i="1" l="1"/>
  <c r="Y313" i="1"/>
  <c r="Y175" i="1"/>
  <c r="U176" i="1"/>
  <c r="Z312" i="1"/>
  <c r="Y280" i="1"/>
  <c r="U281" i="1"/>
  <c r="T314" i="1"/>
  <c r="X313" i="1"/>
  <c r="Z313" i="1" s="1"/>
  <c r="X280" i="1"/>
  <c r="T281" i="1"/>
  <c r="X175" i="1"/>
  <c r="Z175" i="1" s="1"/>
  <c r="T176" i="1"/>
  <c r="AA174" i="1"/>
  <c r="Z336" i="1"/>
  <c r="T283" i="1"/>
  <c r="U283" i="1"/>
  <c r="Y281" i="1" l="1"/>
  <c r="U282" i="1"/>
  <c r="Y282" i="1" s="1"/>
  <c r="Y176" i="1"/>
  <c r="U177" i="1"/>
  <c r="Y283" i="1"/>
  <c r="Z280" i="1"/>
  <c r="Y314" i="1"/>
  <c r="U315" i="1"/>
  <c r="X281" i="1"/>
  <c r="Z281" i="1" s="1"/>
  <c r="T282" i="1"/>
  <c r="X282" i="1" s="1"/>
  <c r="Z282" i="1" s="1"/>
  <c r="AA175" i="1"/>
  <c r="X176" i="1"/>
  <c r="Z176" i="1" s="1"/>
  <c r="AA176" i="1" s="1"/>
  <c r="T177" i="1"/>
  <c r="X283" i="1"/>
  <c r="X314" i="1"/>
  <c r="Z314" i="1" s="1"/>
  <c r="T315" i="1"/>
  <c r="U284" i="1"/>
  <c r="T284" i="1"/>
  <c r="Y315" i="1" l="1"/>
  <c r="U316" i="1"/>
  <c r="Y177" i="1"/>
  <c r="U178" i="1"/>
  <c r="U285" i="1"/>
  <c r="Y284" i="1"/>
  <c r="T285" i="1"/>
  <c r="X284" i="1"/>
  <c r="X315" i="1"/>
  <c r="Z315" i="1" s="1"/>
  <c r="T316" i="1"/>
  <c r="X177" i="1"/>
  <c r="Z177" i="1" s="1"/>
  <c r="AA177" i="1" s="1"/>
  <c r="T178" i="1"/>
  <c r="Z283" i="1"/>
  <c r="Y178" i="1" l="1"/>
  <c r="Y179" i="1"/>
  <c r="Y316" i="1"/>
  <c r="Y317" i="1"/>
  <c r="U286" i="1"/>
  <c r="Y285" i="1"/>
  <c r="X178" i="1"/>
  <c r="Z178" i="1" s="1"/>
  <c r="AA178" i="1" s="1"/>
  <c r="X179" i="1"/>
  <c r="Z179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X316" i="1"/>
  <c r="X317" i="1"/>
  <c r="Z317" i="1" s="1"/>
  <c r="T286" i="1"/>
  <c r="X285" i="1"/>
  <c r="Z285" i="1"/>
  <c r="Z284" i="1"/>
  <c r="Y286" i="1" l="1"/>
  <c r="U287" i="1"/>
  <c r="Z316" i="1"/>
  <c r="X286" i="1"/>
  <c r="Z286" i="1" s="1"/>
  <c r="T287" i="1"/>
  <c r="AA284" i="1"/>
  <c r="AA285" i="1"/>
  <c r="AA286" i="1" s="1"/>
  <c r="T289" i="1"/>
  <c r="U289" i="1"/>
  <c r="Y287" i="1" l="1"/>
  <c r="U288" i="1"/>
  <c r="Y288" i="1" s="1"/>
  <c r="U290" i="1"/>
  <c r="Y290" i="1" s="1"/>
  <c r="T290" i="1"/>
  <c r="X290" i="1" s="1"/>
  <c r="X287" i="1"/>
  <c r="Z287" i="1" s="1"/>
  <c r="T288" i="1"/>
  <c r="X288" i="1" s="1"/>
  <c r="Z288" i="1" s="1"/>
  <c r="AA288" i="1" s="1"/>
  <c r="AA287" i="1"/>
  <c r="U291" i="1"/>
  <c r="Y291" i="1" s="1"/>
  <c r="T291" i="1"/>
  <c r="X291" i="1" s="1"/>
  <c r="Y289" i="1" l="1"/>
  <c r="X289" i="1"/>
  <c r="T292" i="1"/>
  <c r="U292" i="1"/>
  <c r="Z290" i="1"/>
  <c r="U293" i="1" l="1"/>
  <c r="Y293" i="1" s="1"/>
  <c r="Y292" i="1"/>
  <c r="Z289" i="1"/>
  <c r="AA289" i="1" s="1"/>
  <c r="AA290" i="1" s="1"/>
  <c r="T293" i="1"/>
  <c r="X293" i="1" s="1"/>
  <c r="Z293" i="1" s="1"/>
  <c r="X292" i="1"/>
  <c r="Z292" i="1" s="1"/>
  <c r="U294" i="1"/>
  <c r="T294" i="1"/>
  <c r="Z291" i="1"/>
  <c r="AA291" i="1" s="1"/>
  <c r="X294" i="1" l="1"/>
  <c r="Y294" i="1"/>
  <c r="AA292" i="1"/>
  <c r="AA293" i="1" s="1"/>
  <c r="T295" i="1"/>
  <c r="U295" i="1"/>
  <c r="U296" i="1" l="1"/>
  <c r="Y295" i="1"/>
  <c r="T296" i="1"/>
  <c r="X295" i="1"/>
  <c r="Z295" i="1" s="1"/>
  <c r="Z294" i="1"/>
  <c r="AA294" i="1" s="1"/>
  <c r="Y296" i="1" l="1"/>
  <c r="Y297" i="1"/>
  <c r="X296" i="1"/>
  <c r="X297" i="1"/>
  <c r="Z297" i="1" s="1"/>
  <c r="AA295" i="1"/>
  <c r="Z296" i="1" l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</calcChain>
</file>

<file path=xl/sharedStrings.xml><?xml version="1.0" encoding="utf-8"?>
<sst xmlns="http://schemas.openxmlformats.org/spreadsheetml/2006/main" count="43" uniqueCount="29">
  <si>
    <t>Date</t>
  </si>
  <si>
    <t>High</t>
  </si>
  <si>
    <t>Low</t>
  </si>
  <si>
    <t>Close</t>
  </si>
  <si>
    <t>Stochastic</t>
  </si>
  <si>
    <t>Diff</t>
  </si>
  <si>
    <t>Stress</t>
  </si>
  <si>
    <t>True range</t>
  </si>
  <si>
    <t>Average True Range</t>
  </si>
  <si>
    <t>Trading Signals</t>
  </si>
  <si>
    <t>Buy</t>
  </si>
  <si>
    <t>Sell</t>
  </si>
  <si>
    <t>Position Size</t>
  </si>
  <si>
    <t>Entry Price</t>
  </si>
  <si>
    <t>FOREX</t>
  </si>
  <si>
    <t>Leg 1</t>
  </si>
  <si>
    <t>Leg 2</t>
  </si>
  <si>
    <t>Daily Profit/Loss</t>
  </si>
  <si>
    <t>Net</t>
  </si>
  <si>
    <t>Total</t>
  </si>
  <si>
    <t>Prof/Loss</t>
  </si>
  <si>
    <t>Hewlett-Packard</t>
  </si>
  <si>
    <t>Sun Microsystems</t>
  </si>
  <si>
    <t>HPQ</t>
  </si>
  <si>
    <t>SUN</t>
  </si>
  <si>
    <t>&lt; Calc per</t>
  </si>
  <si>
    <t>Buy zone</t>
  </si>
  <si>
    <t>Sell zone</t>
  </si>
  <si>
    <t>Conversion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</si>
</sst>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1" xfId="0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0" fillId="7" borderId="0" xfId="0" applyFill="1"/>
    <xf numFmtId="0" fontId="0" fillId="7" borderId="2" xfId="0" applyFill="1" applyBorder="1"/>
    <xf numFmtId="0" fontId="0" fillId="7" borderId="3" xfId="0" applyFill="1" applyBorder="1"/>
    <xf numFmtId="1" fontId="0" fillId="6" borderId="0" xfId="0" applyNumberFormat="1" applyFill="1"/>
    <xf numFmtId="165" fontId="0" fillId="3" borderId="0" xfId="0" applyNumberFormat="1" applyFill="1"/>
    <xf numFmtId="0" fontId="0" fillId="7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7" borderId="4" xfId="0" applyFill="1" applyBorder="1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Sheet1!$A$18:$A$336</c:f>
              <c:numCache>
                <c:formatCode>m/d/yyyy</c:formatCode>
                <c:ptCount val="319"/>
                <c:pt idx="0">
                  <c:v>40204</c:v>
                </c:pt>
                <c:pt idx="1">
                  <c:v>40205</c:v>
                </c:pt>
                <c:pt idx="2">
                  <c:v>40206</c:v>
                </c:pt>
                <c:pt idx="3">
                  <c:v>40207</c:v>
                </c:pt>
                <c:pt idx="4">
                  <c:v>40210</c:v>
                </c:pt>
                <c:pt idx="5">
                  <c:v>40211</c:v>
                </c:pt>
                <c:pt idx="6">
                  <c:v>40212</c:v>
                </c:pt>
                <c:pt idx="7">
                  <c:v>40213</c:v>
                </c:pt>
                <c:pt idx="8">
                  <c:v>40214</c:v>
                </c:pt>
                <c:pt idx="9">
                  <c:v>40217</c:v>
                </c:pt>
                <c:pt idx="10">
                  <c:v>40218</c:v>
                </c:pt>
                <c:pt idx="11">
                  <c:v>40219</c:v>
                </c:pt>
                <c:pt idx="12">
                  <c:v>40220</c:v>
                </c:pt>
                <c:pt idx="13">
                  <c:v>40221</c:v>
                </c:pt>
                <c:pt idx="14">
                  <c:v>40225</c:v>
                </c:pt>
                <c:pt idx="15">
                  <c:v>40226</c:v>
                </c:pt>
                <c:pt idx="16">
                  <c:v>40227</c:v>
                </c:pt>
                <c:pt idx="17">
                  <c:v>40228</c:v>
                </c:pt>
                <c:pt idx="18">
                  <c:v>40231</c:v>
                </c:pt>
                <c:pt idx="19">
                  <c:v>40232</c:v>
                </c:pt>
                <c:pt idx="20">
                  <c:v>40233</c:v>
                </c:pt>
                <c:pt idx="21">
                  <c:v>40234</c:v>
                </c:pt>
                <c:pt idx="22">
                  <c:v>40235</c:v>
                </c:pt>
                <c:pt idx="23">
                  <c:v>40238</c:v>
                </c:pt>
                <c:pt idx="24">
                  <c:v>40239</c:v>
                </c:pt>
                <c:pt idx="25">
                  <c:v>40240</c:v>
                </c:pt>
                <c:pt idx="26">
                  <c:v>40241</c:v>
                </c:pt>
                <c:pt idx="27">
                  <c:v>40242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40252</c:v>
                </c:pt>
                <c:pt idx="34">
                  <c:v>40253</c:v>
                </c:pt>
                <c:pt idx="35">
                  <c:v>40254</c:v>
                </c:pt>
                <c:pt idx="36">
                  <c:v>40255</c:v>
                </c:pt>
                <c:pt idx="37">
                  <c:v>40256</c:v>
                </c:pt>
                <c:pt idx="38">
                  <c:v>40259</c:v>
                </c:pt>
                <c:pt idx="39">
                  <c:v>40260</c:v>
                </c:pt>
                <c:pt idx="40">
                  <c:v>40261</c:v>
                </c:pt>
                <c:pt idx="41">
                  <c:v>40262</c:v>
                </c:pt>
                <c:pt idx="42">
                  <c:v>40263</c:v>
                </c:pt>
                <c:pt idx="43">
                  <c:v>40266</c:v>
                </c:pt>
                <c:pt idx="44">
                  <c:v>40267</c:v>
                </c:pt>
                <c:pt idx="45">
                  <c:v>40268</c:v>
                </c:pt>
                <c:pt idx="46">
                  <c:v>40269</c:v>
                </c:pt>
                <c:pt idx="47">
                  <c:v>40273</c:v>
                </c:pt>
                <c:pt idx="48">
                  <c:v>40274</c:v>
                </c:pt>
                <c:pt idx="49">
                  <c:v>40275</c:v>
                </c:pt>
                <c:pt idx="50">
                  <c:v>40276</c:v>
                </c:pt>
                <c:pt idx="51">
                  <c:v>40277</c:v>
                </c:pt>
                <c:pt idx="52">
                  <c:v>40280</c:v>
                </c:pt>
                <c:pt idx="53">
                  <c:v>40281</c:v>
                </c:pt>
                <c:pt idx="54">
                  <c:v>40282</c:v>
                </c:pt>
                <c:pt idx="55">
                  <c:v>40283</c:v>
                </c:pt>
                <c:pt idx="56">
                  <c:v>40284</c:v>
                </c:pt>
                <c:pt idx="57">
                  <c:v>40287</c:v>
                </c:pt>
                <c:pt idx="58">
                  <c:v>40288</c:v>
                </c:pt>
                <c:pt idx="59">
                  <c:v>40289</c:v>
                </c:pt>
                <c:pt idx="60">
                  <c:v>40290</c:v>
                </c:pt>
                <c:pt idx="61">
                  <c:v>40291</c:v>
                </c:pt>
                <c:pt idx="62">
                  <c:v>40294</c:v>
                </c:pt>
                <c:pt idx="63">
                  <c:v>40295</c:v>
                </c:pt>
                <c:pt idx="64">
                  <c:v>40296</c:v>
                </c:pt>
                <c:pt idx="65">
                  <c:v>40297</c:v>
                </c:pt>
                <c:pt idx="66">
                  <c:v>40298</c:v>
                </c:pt>
                <c:pt idx="67">
                  <c:v>40301</c:v>
                </c:pt>
                <c:pt idx="68">
                  <c:v>40302</c:v>
                </c:pt>
                <c:pt idx="69">
                  <c:v>40303</c:v>
                </c:pt>
                <c:pt idx="70">
                  <c:v>40304</c:v>
                </c:pt>
                <c:pt idx="71">
                  <c:v>40305</c:v>
                </c:pt>
                <c:pt idx="72">
                  <c:v>40308</c:v>
                </c:pt>
                <c:pt idx="73">
                  <c:v>40309</c:v>
                </c:pt>
                <c:pt idx="74">
                  <c:v>40310</c:v>
                </c:pt>
                <c:pt idx="75">
                  <c:v>40311</c:v>
                </c:pt>
                <c:pt idx="76">
                  <c:v>40312</c:v>
                </c:pt>
                <c:pt idx="77">
                  <c:v>40315</c:v>
                </c:pt>
                <c:pt idx="78">
                  <c:v>40316</c:v>
                </c:pt>
                <c:pt idx="79">
                  <c:v>40317</c:v>
                </c:pt>
                <c:pt idx="80">
                  <c:v>40318</c:v>
                </c:pt>
                <c:pt idx="81">
                  <c:v>40319</c:v>
                </c:pt>
                <c:pt idx="82">
                  <c:v>40322</c:v>
                </c:pt>
                <c:pt idx="83">
                  <c:v>40323</c:v>
                </c:pt>
                <c:pt idx="84">
                  <c:v>40324</c:v>
                </c:pt>
                <c:pt idx="85">
                  <c:v>40325</c:v>
                </c:pt>
                <c:pt idx="86">
                  <c:v>40326</c:v>
                </c:pt>
                <c:pt idx="87">
                  <c:v>40330</c:v>
                </c:pt>
                <c:pt idx="88">
                  <c:v>40331</c:v>
                </c:pt>
                <c:pt idx="89">
                  <c:v>40332</c:v>
                </c:pt>
                <c:pt idx="90">
                  <c:v>40333</c:v>
                </c:pt>
                <c:pt idx="91">
                  <c:v>40336</c:v>
                </c:pt>
                <c:pt idx="92">
                  <c:v>40337</c:v>
                </c:pt>
                <c:pt idx="93">
                  <c:v>40338</c:v>
                </c:pt>
                <c:pt idx="94">
                  <c:v>40339</c:v>
                </c:pt>
                <c:pt idx="95">
                  <c:v>40340</c:v>
                </c:pt>
                <c:pt idx="96">
                  <c:v>40343</c:v>
                </c:pt>
                <c:pt idx="97">
                  <c:v>40344</c:v>
                </c:pt>
                <c:pt idx="98">
                  <c:v>40345</c:v>
                </c:pt>
                <c:pt idx="99">
                  <c:v>40346</c:v>
                </c:pt>
                <c:pt idx="100">
                  <c:v>40347</c:v>
                </c:pt>
                <c:pt idx="101">
                  <c:v>40350</c:v>
                </c:pt>
                <c:pt idx="102">
                  <c:v>40351</c:v>
                </c:pt>
                <c:pt idx="103">
                  <c:v>40352</c:v>
                </c:pt>
                <c:pt idx="104">
                  <c:v>40353</c:v>
                </c:pt>
                <c:pt idx="105">
                  <c:v>40354</c:v>
                </c:pt>
                <c:pt idx="106">
                  <c:v>40357</c:v>
                </c:pt>
                <c:pt idx="107">
                  <c:v>40358</c:v>
                </c:pt>
                <c:pt idx="108">
                  <c:v>40359</c:v>
                </c:pt>
                <c:pt idx="109">
                  <c:v>40360</c:v>
                </c:pt>
                <c:pt idx="110">
                  <c:v>40361</c:v>
                </c:pt>
                <c:pt idx="111">
                  <c:v>40365</c:v>
                </c:pt>
                <c:pt idx="112">
                  <c:v>40366</c:v>
                </c:pt>
                <c:pt idx="113">
                  <c:v>40367</c:v>
                </c:pt>
                <c:pt idx="114">
                  <c:v>40368</c:v>
                </c:pt>
                <c:pt idx="115">
                  <c:v>40371</c:v>
                </c:pt>
                <c:pt idx="116">
                  <c:v>40372</c:v>
                </c:pt>
                <c:pt idx="117">
                  <c:v>40373</c:v>
                </c:pt>
                <c:pt idx="118">
                  <c:v>40374</c:v>
                </c:pt>
                <c:pt idx="119">
                  <c:v>40375</c:v>
                </c:pt>
                <c:pt idx="120">
                  <c:v>40378</c:v>
                </c:pt>
                <c:pt idx="121">
                  <c:v>40379</c:v>
                </c:pt>
                <c:pt idx="122">
                  <c:v>40380</c:v>
                </c:pt>
                <c:pt idx="123">
                  <c:v>40381</c:v>
                </c:pt>
                <c:pt idx="124">
                  <c:v>40382</c:v>
                </c:pt>
                <c:pt idx="125">
                  <c:v>40385</c:v>
                </c:pt>
                <c:pt idx="126">
                  <c:v>40386</c:v>
                </c:pt>
                <c:pt idx="127">
                  <c:v>40387</c:v>
                </c:pt>
                <c:pt idx="128">
                  <c:v>40388</c:v>
                </c:pt>
                <c:pt idx="129">
                  <c:v>40389</c:v>
                </c:pt>
                <c:pt idx="130">
                  <c:v>40392</c:v>
                </c:pt>
                <c:pt idx="131">
                  <c:v>40393</c:v>
                </c:pt>
                <c:pt idx="132">
                  <c:v>40394</c:v>
                </c:pt>
                <c:pt idx="133">
                  <c:v>40395</c:v>
                </c:pt>
                <c:pt idx="134">
                  <c:v>40396</c:v>
                </c:pt>
                <c:pt idx="135">
                  <c:v>40399</c:v>
                </c:pt>
                <c:pt idx="136">
                  <c:v>40400</c:v>
                </c:pt>
                <c:pt idx="137">
                  <c:v>40401</c:v>
                </c:pt>
                <c:pt idx="138">
                  <c:v>40402</c:v>
                </c:pt>
                <c:pt idx="139">
                  <c:v>40403</c:v>
                </c:pt>
                <c:pt idx="140">
                  <c:v>40406</c:v>
                </c:pt>
                <c:pt idx="141">
                  <c:v>40407</c:v>
                </c:pt>
                <c:pt idx="142">
                  <c:v>40408</c:v>
                </c:pt>
                <c:pt idx="143">
                  <c:v>40409</c:v>
                </c:pt>
                <c:pt idx="144">
                  <c:v>40410</c:v>
                </c:pt>
                <c:pt idx="145">
                  <c:v>40413</c:v>
                </c:pt>
                <c:pt idx="146">
                  <c:v>40414</c:v>
                </c:pt>
                <c:pt idx="147">
                  <c:v>40415</c:v>
                </c:pt>
                <c:pt idx="148">
                  <c:v>40416</c:v>
                </c:pt>
                <c:pt idx="149">
                  <c:v>40417</c:v>
                </c:pt>
                <c:pt idx="150">
                  <c:v>40420</c:v>
                </c:pt>
                <c:pt idx="151">
                  <c:v>40421</c:v>
                </c:pt>
                <c:pt idx="152">
                  <c:v>40422</c:v>
                </c:pt>
                <c:pt idx="153">
                  <c:v>40423</c:v>
                </c:pt>
                <c:pt idx="154">
                  <c:v>40424</c:v>
                </c:pt>
                <c:pt idx="155">
                  <c:v>40428</c:v>
                </c:pt>
                <c:pt idx="156">
                  <c:v>40429</c:v>
                </c:pt>
                <c:pt idx="157">
                  <c:v>40430</c:v>
                </c:pt>
                <c:pt idx="158">
                  <c:v>40431</c:v>
                </c:pt>
                <c:pt idx="159">
                  <c:v>40434</c:v>
                </c:pt>
                <c:pt idx="160">
                  <c:v>40435</c:v>
                </c:pt>
                <c:pt idx="161">
                  <c:v>40436</c:v>
                </c:pt>
                <c:pt idx="162">
                  <c:v>40437</c:v>
                </c:pt>
                <c:pt idx="163">
                  <c:v>40438</c:v>
                </c:pt>
                <c:pt idx="164">
                  <c:v>40441</c:v>
                </c:pt>
                <c:pt idx="165">
                  <c:v>40442</c:v>
                </c:pt>
                <c:pt idx="166">
                  <c:v>40443</c:v>
                </c:pt>
                <c:pt idx="167">
                  <c:v>40444</c:v>
                </c:pt>
                <c:pt idx="168">
                  <c:v>40445</c:v>
                </c:pt>
                <c:pt idx="169">
                  <c:v>40448</c:v>
                </c:pt>
                <c:pt idx="170">
                  <c:v>40449</c:v>
                </c:pt>
                <c:pt idx="171">
                  <c:v>40450</c:v>
                </c:pt>
                <c:pt idx="172">
                  <c:v>40451</c:v>
                </c:pt>
                <c:pt idx="173">
                  <c:v>40452</c:v>
                </c:pt>
                <c:pt idx="174">
                  <c:v>40455</c:v>
                </c:pt>
                <c:pt idx="175">
                  <c:v>40456</c:v>
                </c:pt>
                <c:pt idx="176">
                  <c:v>40457</c:v>
                </c:pt>
                <c:pt idx="177">
                  <c:v>40458</c:v>
                </c:pt>
                <c:pt idx="178">
                  <c:v>40459</c:v>
                </c:pt>
                <c:pt idx="179">
                  <c:v>40462</c:v>
                </c:pt>
                <c:pt idx="180">
                  <c:v>40463</c:v>
                </c:pt>
                <c:pt idx="181">
                  <c:v>40464</c:v>
                </c:pt>
                <c:pt idx="182">
                  <c:v>40465</c:v>
                </c:pt>
                <c:pt idx="183">
                  <c:v>40466</c:v>
                </c:pt>
                <c:pt idx="184">
                  <c:v>40469</c:v>
                </c:pt>
                <c:pt idx="185">
                  <c:v>40470</c:v>
                </c:pt>
                <c:pt idx="186">
                  <c:v>40471</c:v>
                </c:pt>
                <c:pt idx="187">
                  <c:v>40472</c:v>
                </c:pt>
                <c:pt idx="188">
                  <c:v>40473</c:v>
                </c:pt>
                <c:pt idx="189">
                  <c:v>40476</c:v>
                </c:pt>
                <c:pt idx="190">
                  <c:v>40477</c:v>
                </c:pt>
                <c:pt idx="191">
                  <c:v>40478</c:v>
                </c:pt>
                <c:pt idx="192">
                  <c:v>40479</c:v>
                </c:pt>
                <c:pt idx="193">
                  <c:v>40480</c:v>
                </c:pt>
                <c:pt idx="194">
                  <c:v>40483</c:v>
                </c:pt>
                <c:pt idx="195">
                  <c:v>40484</c:v>
                </c:pt>
                <c:pt idx="196">
                  <c:v>40485</c:v>
                </c:pt>
                <c:pt idx="197">
                  <c:v>40486</c:v>
                </c:pt>
                <c:pt idx="198">
                  <c:v>40487</c:v>
                </c:pt>
                <c:pt idx="199">
                  <c:v>40490</c:v>
                </c:pt>
                <c:pt idx="200">
                  <c:v>40491</c:v>
                </c:pt>
                <c:pt idx="201">
                  <c:v>40492</c:v>
                </c:pt>
                <c:pt idx="202">
                  <c:v>40493</c:v>
                </c:pt>
                <c:pt idx="203">
                  <c:v>40494</c:v>
                </c:pt>
                <c:pt idx="204">
                  <c:v>40497</c:v>
                </c:pt>
                <c:pt idx="205">
                  <c:v>40498</c:v>
                </c:pt>
                <c:pt idx="206">
                  <c:v>40499</c:v>
                </c:pt>
                <c:pt idx="207">
                  <c:v>40500</c:v>
                </c:pt>
                <c:pt idx="208">
                  <c:v>40501</c:v>
                </c:pt>
                <c:pt idx="209">
                  <c:v>40504</c:v>
                </c:pt>
                <c:pt idx="210">
                  <c:v>40505</c:v>
                </c:pt>
                <c:pt idx="211">
                  <c:v>40506</c:v>
                </c:pt>
                <c:pt idx="212">
                  <c:v>40508</c:v>
                </c:pt>
                <c:pt idx="213">
                  <c:v>40511</c:v>
                </c:pt>
                <c:pt idx="214">
                  <c:v>40512</c:v>
                </c:pt>
                <c:pt idx="215">
                  <c:v>40513</c:v>
                </c:pt>
                <c:pt idx="216">
                  <c:v>40514</c:v>
                </c:pt>
                <c:pt idx="217">
                  <c:v>40515</c:v>
                </c:pt>
                <c:pt idx="218">
                  <c:v>40518</c:v>
                </c:pt>
                <c:pt idx="219">
                  <c:v>40519</c:v>
                </c:pt>
                <c:pt idx="220">
                  <c:v>40520</c:v>
                </c:pt>
                <c:pt idx="221">
                  <c:v>40521</c:v>
                </c:pt>
                <c:pt idx="222">
                  <c:v>40522</c:v>
                </c:pt>
                <c:pt idx="223">
                  <c:v>40525</c:v>
                </c:pt>
                <c:pt idx="224">
                  <c:v>40526</c:v>
                </c:pt>
                <c:pt idx="225">
                  <c:v>40527</c:v>
                </c:pt>
                <c:pt idx="226">
                  <c:v>40528</c:v>
                </c:pt>
                <c:pt idx="227">
                  <c:v>40529</c:v>
                </c:pt>
                <c:pt idx="228">
                  <c:v>40532</c:v>
                </c:pt>
                <c:pt idx="229">
                  <c:v>40533</c:v>
                </c:pt>
                <c:pt idx="230">
                  <c:v>40534</c:v>
                </c:pt>
                <c:pt idx="231">
                  <c:v>40535</c:v>
                </c:pt>
                <c:pt idx="232">
                  <c:v>40539</c:v>
                </c:pt>
                <c:pt idx="233">
                  <c:v>40540</c:v>
                </c:pt>
                <c:pt idx="234">
                  <c:v>40541</c:v>
                </c:pt>
                <c:pt idx="235">
                  <c:v>40542</c:v>
                </c:pt>
                <c:pt idx="236">
                  <c:v>40543</c:v>
                </c:pt>
                <c:pt idx="237">
                  <c:v>40546</c:v>
                </c:pt>
                <c:pt idx="238">
                  <c:v>40547</c:v>
                </c:pt>
                <c:pt idx="239">
                  <c:v>40548</c:v>
                </c:pt>
                <c:pt idx="240">
                  <c:v>40549</c:v>
                </c:pt>
                <c:pt idx="241">
                  <c:v>40550</c:v>
                </c:pt>
                <c:pt idx="242">
                  <c:v>40553</c:v>
                </c:pt>
                <c:pt idx="243">
                  <c:v>40554</c:v>
                </c:pt>
                <c:pt idx="244">
                  <c:v>40555</c:v>
                </c:pt>
                <c:pt idx="245">
                  <c:v>40556</c:v>
                </c:pt>
                <c:pt idx="246">
                  <c:v>40557</c:v>
                </c:pt>
                <c:pt idx="247">
                  <c:v>40561</c:v>
                </c:pt>
                <c:pt idx="248">
                  <c:v>40562</c:v>
                </c:pt>
                <c:pt idx="249">
                  <c:v>40563</c:v>
                </c:pt>
                <c:pt idx="250">
                  <c:v>40564</c:v>
                </c:pt>
                <c:pt idx="251">
                  <c:v>40567</c:v>
                </c:pt>
                <c:pt idx="252">
                  <c:v>40568</c:v>
                </c:pt>
                <c:pt idx="253">
                  <c:v>40569</c:v>
                </c:pt>
                <c:pt idx="254">
                  <c:v>40570</c:v>
                </c:pt>
                <c:pt idx="255">
                  <c:v>40571</c:v>
                </c:pt>
                <c:pt idx="256">
                  <c:v>40574</c:v>
                </c:pt>
                <c:pt idx="257">
                  <c:v>40575</c:v>
                </c:pt>
                <c:pt idx="258">
                  <c:v>40576</c:v>
                </c:pt>
                <c:pt idx="259">
                  <c:v>40577</c:v>
                </c:pt>
                <c:pt idx="260">
                  <c:v>40578</c:v>
                </c:pt>
                <c:pt idx="261">
                  <c:v>40581</c:v>
                </c:pt>
                <c:pt idx="262">
                  <c:v>40582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40637</c:v>
                </c:pt>
                <c:pt idx="301">
                  <c:v>40638</c:v>
                </c:pt>
                <c:pt idx="302">
                  <c:v>40639</c:v>
                </c:pt>
                <c:pt idx="303">
                  <c:v>40640</c:v>
                </c:pt>
                <c:pt idx="304">
                  <c:v>40641</c:v>
                </c:pt>
                <c:pt idx="305">
                  <c:v>40644</c:v>
                </c:pt>
                <c:pt idx="306">
                  <c:v>40645</c:v>
                </c:pt>
                <c:pt idx="307">
                  <c:v>40646</c:v>
                </c:pt>
                <c:pt idx="308">
                  <c:v>40647</c:v>
                </c:pt>
                <c:pt idx="309">
                  <c:v>40648</c:v>
                </c:pt>
                <c:pt idx="310">
                  <c:v>40651</c:v>
                </c:pt>
                <c:pt idx="311">
                  <c:v>40652</c:v>
                </c:pt>
                <c:pt idx="312">
                  <c:v>40653</c:v>
                </c:pt>
                <c:pt idx="313">
                  <c:v>40654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</c:numCache>
            </c:numRef>
          </c:cat>
          <c:val>
            <c:numRef>
              <c:f>Sheet1!$AA$18:$AA$336</c:f>
              <c:numCache>
                <c:formatCode>0.00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-1.4000000000000057</c:v>
                </c:pt>
                <c:pt idx="7">
                  <c:v>6.3765793528505288</c:v>
                </c:pt>
                <c:pt idx="8">
                  <c:v>3.1391371340523735</c:v>
                </c:pt>
                <c:pt idx="9">
                  <c:v>-4.5100154083204815</c:v>
                </c:pt>
                <c:pt idx="10">
                  <c:v>-2.6112480739599331</c:v>
                </c:pt>
                <c:pt idx="11">
                  <c:v>-1.3862865947611565</c:v>
                </c:pt>
                <c:pt idx="12">
                  <c:v>-4.7992295839753414</c:v>
                </c:pt>
                <c:pt idx="13">
                  <c:v>-6.6241910631740701</c:v>
                </c:pt>
                <c:pt idx="14">
                  <c:v>-10.206956594236235</c:v>
                </c:pt>
                <c:pt idx="15">
                  <c:v>-0.60294857820414194</c:v>
                </c:pt>
                <c:pt idx="16">
                  <c:v>3.8754081352226724</c:v>
                </c:pt>
                <c:pt idx="17">
                  <c:v>2.6557688566655742</c:v>
                </c:pt>
                <c:pt idx="18">
                  <c:v>-1.0462351513504906</c:v>
                </c:pt>
                <c:pt idx="19">
                  <c:v>15.716891101154527</c:v>
                </c:pt>
                <c:pt idx="20">
                  <c:v>13.715236254818848</c:v>
                </c:pt>
                <c:pt idx="21">
                  <c:v>10.313345001863716</c:v>
                </c:pt>
                <c:pt idx="22">
                  <c:v>11.613345001863742</c:v>
                </c:pt>
                <c:pt idx="23">
                  <c:v>5.7206736070646764</c:v>
                </c:pt>
                <c:pt idx="24">
                  <c:v>13.390177153163972</c:v>
                </c:pt>
                <c:pt idx="25">
                  <c:v>4.6089564958869751</c:v>
                </c:pt>
                <c:pt idx="26">
                  <c:v>5.5779705803939823</c:v>
                </c:pt>
                <c:pt idx="27">
                  <c:v>2.196749923117018</c:v>
                </c:pt>
                <c:pt idx="28">
                  <c:v>6.6183461672484523</c:v>
                </c:pt>
                <c:pt idx="29">
                  <c:v>4.52351048649723</c:v>
                </c:pt>
                <c:pt idx="30">
                  <c:v>-8.6525458515308742</c:v>
                </c:pt>
                <c:pt idx="31">
                  <c:v>-11.659266829127588</c:v>
                </c:pt>
                <c:pt idx="32">
                  <c:v>-17.238341275807713</c:v>
                </c:pt>
                <c:pt idx="33">
                  <c:v>-18.34779801625038</c:v>
                </c:pt>
                <c:pt idx="34">
                  <c:v>-13.943371456894219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7824"/>
        <c:axId val="76319360"/>
      </c:lineChart>
      <c:dateAx>
        <c:axId val="76317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76319360"/>
        <c:crosses val="autoZero"/>
        <c:auto val="1"/>
        <c:lblOffset val="100"/>
        <c:baseTimeUnit val="days"/>
      </c:dateAx>
      <c:valAx>
        <c:axId val="76319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31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457200</xdr:colOff>
      <xdr:row>315</xdr:row>
      <xdr:rowOff>33337</xdr:rowOff>
    </xdr:from>
    <xdr:to>
      <xdr:col>35</xdr:col>
      <xdr:colOff>152400</xdr:colOff>
      <xdr:row>329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7"/>
  <sheetViews>
    <sheetView tabSelected="1" workbookViewId="0">
      <pane xSplit="1" ySplit="2" topLeftCell="D11" activePane="bottomRight" state="frozen"/>
      <selection pane="topRight" activeCell="B1" sqref="B1"/>
      <selection pane="bottomLeft" activeCell="A3" sqref="A3"/>
      <selection pane="bottomRight" activeCell="Y25" sqref="Y25:Y336"/>
    </sheetView>
  </sheetViews>
  <sheetFormatPr defaultRowHeight="15" x14ac:dyDescent="0.25"/>
  <cols>
    <col min="1" max="1" width="10.7109375" bestFit="1" customWidth="1"/>
    <col min="2" max="2" width="7" style="3" bestFit="1" customWidth="1"/>
    <col min="3" max="4" width="9.140625" style="3"/>
    <col min="5" max="7" width="9.140625" style="5"/>
    <col min="8" max="9" width="9.140625" style="3"/>
    <col min="10" max="12" width="9.140625" style="7"/>
    <col min="13" max="13" width="9.140625" style="9"/>
    <col min="14" max="17" width="9.140625" style="12"/>
    <col min="18" max="19" width="9.140625" style="16"/>
    <col min="20" max="21" width="9.140625" style="5"/>
    <col min="24" max="26" width="9.140625" style="17"/>
    <col min="27" max="27" width="9.5703125" style="23" bestFit="1" customWidth="1"/>
  </cols>
  <sheetData>
    <row r="1" spans="1:27" x14ac:dyDescent="0.25">
      <c r="B1" s="28" t="s">
        <v>21</v>
      </c>
      <c r="C1" s="28"/>
      <c r="D1" s="28"/>
      <c r="E1" s="27" t="s">
        <v>22</v>
      </c>
      <c r="F1" s="27"/>
      <c r="G1" s="27"/>
      <c r="H1" s="28" t="s">
        <v>14</v>
      </c>
      <c r="I1" s="28"/>
      <c r="J1" s="30" t="s">
        <v>4</v>
      </c>
      <c r="K1" s="30"/>
      <c r="L1" s="30"/>
      <c r="N1" s="31" t="s">
        <v>7</v>
      </c>
      <c r="O1" s="31"/>
      <c r="P1" s="12" t="s">
        <v>8</v>
      </c>
      <c r="R1" s="32" t="s">
        <v>9</v>
      </c>
      <c r="S1" s="32"/>
      <c r="T1" s="27" t="s">
        <v>12</v>
      </c>
      <c r="U1" s="27"/>
      <c r="V1" s="27" t="s">
        <v>13</v>
      </c>
      <c r="W1" s="27"/>
      <c r="X1" s="29" t="s">
        <v>17</v>
      </c>
      <c r="Y1" s="29"/>
      <c r="Z1" s="29"/>
      <c r="AA1" s="24" t="s">
        <v>19</v>
      </c>
    </row>
    <row r="2" spans="1:27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4" t="s">
        <v>1</v>
      </c>
      <c r="F2" s="4" t="s">
        <v>2</v>
      </c>
      <c r="G2" s="4" t="s">
        <v>3</v>
      </c>
      <c r="H2" s="2" t="s">
        <v>15</v>
      </c>
      <c r="I2" s="2" t="s">
        <v>16</v>
      </c>
      <c r="J2" s="6" t="s">
        <v>23</v>
      </c>
      <c r="K2" s="6" t="s">
        <v>24</v>
      </c>
      <c r="L2" s="6" t="s">
        <v>5</v>
      </c>
      <c r="M2" s="10" t="s">
        <v>6</v>
      </c>
      <c r="N2" s="13" t="s">
        <v>23</v>
      </c>
      <c r="O2" s="13" t="s">
        <v>24</v>
      </c>
      <c r="P2" s="13" t="s">
        <v>23</v>
      </c>
      <c r="Q2" s="13" t="s">
        <v>24</v>
      </c>
      <c r="R2" s="15" t="s">
        <v>10</v>
      </c>
      <c r="S2" s="15" t="s">
        <v>11</v>
      </c>
      <c r="T2" s="4" t="s">
        <v>23</v>
      </c>
      <c r="U2" s="5" t="s">
        <v>24</v>
      </c>
      <c r="V2" s="4" t="s">
        <v>23</v>
      </c>
      <c r="W2" s="4" t="s">
        <v>24</v>
      </c>
      <c r="X2" s="22" t="s">
        <v>23</v>
      </c>
      <c r="Y2" s="22" t="s">
        <v>24</v>
      </c>
      <c r="Z2" s="17" t="s">
        <v>18</v>
      </c>
      <c r="AA2" s="24" t="s">
        <v>20</v>
      </c>
    </row>
    <row r="3" spans="1:27" ht="15.75" thickBot="1" x14ac:dyDescent="0.3">
      <c r="A3" s="26">
        <v>40182</v>
      </c>
      <c r="B3">
        <v>52.1</v>
      </c>
      <c r="C3">
        <v>50.92</v>
      </c>
      <c r="D3">
        <v>52.05</v>
      </c>
      <c r="E3" s="5">
        <v>26.99</v>
      </c>
      <c r="F3" s="5">
        <v>25.83</v>
      </c>
      <c r="G3" s="5">
        <v>26.92</v>
      </c>
      <c r="H3" s="3">
        <v>1</v>
      </c>
      <c r="I3" s="3">
        <v>1</v>
      </c>
      <c r="J3" s="11">
        <v>6</v>
      </c>
      <c r="K3" s="17" t="s">
        <v>25</v>
      </c>
      <c r="P3" s="25">
        <v>6</v>
      </c>
      <c r="Q3" s="17" t="s">
        <v>25</v>
      </c>
      <c r="R3" s="18">
        <v>5</v>
      </c>
      <c r="S3" s="19">
        <v>95</v>
      </c>
      <c r="T3" s="14">
        <v>10</v>
      </c>
      <c r="V3" s="5"/>
      <c r="W3" s="5"/>
    </row>
    <row r="4" spans="1:27" ht="15.75" thickBot="1" x14ac:dyDescent="0.3">
      <c r="A4" s="26">
        <v>40183</v>
      </c>
      <c r="B4">
        <v>52.34</v>
      </c>
      <c r="C4">
        <v>51.7</v>
      </c>
      <c r="D4">
        <v>52.27</v>
      </c>
      <c r="E4" s="5">
        <v>27.79</v>
      </c>
      <c r="F4" s="5">
        <v>26.98</v>
      </c>
      <c r="G4" s="5">
        <v>27.43</v>
      </c>
      <c r="H4" s="3">
        <v>1</v>
      </c>
      <c r="I4" s="3">
        <v>1</v>
      </c>
      <c r="N4" s="12">
        <f>MAX(B4-C4,B4-D3,D3-C4)</f>
        <v>0.64000000000000057</v>
      </c>
      <c r="O4" s="12">
        <f>MAX(E4-F4,E4-G3,G3-F4)</f>
        <v>0.86999999999999744</v>
      </c>
      <c r="P4" s="18">
        <v>1</v>
      </c>
      <c r="Q4" s="19">
        <v>1</v>
      </c>
      <c r="R4" s="17" t="s">
        <v>26</v>
      </c>
      <c r="S4" s="17" t="s">
        <v>27</v>
      </c>
      <c r="V4" s="5"/>
      <c r="W4" s="5"/>
    </row>
    <row r="5" spans="1:27" x14ac:dyDescent="0.25">
      <c r="A5" s="26">
        <v>40184</v>
      </c>
      <c r="B5">
        <v>52.33</v>
      </c>
      <c r="C5">
        <v>51.65</v>
      </c>
      <c r="D5">
        <v>51.78</v>
      </c>
      <c r="E5" s="5">
        <v>28.09</v>
      </c>
      <c r="F5" s="5">
        <v>27.18</v>
      </c>
      <c r="G5" s="5">
        <v>27.96</v>
      </c>
      <c r="H5" s="3">
        <v>1</v>
      </c>
      <c r="I5" s="3">
        <v>1</v>
      </c>
      <c r="N5" s="12">
        <f>MAX(B5-C5,B5-D4,D4-C5)</f>
        <v>0.67999999999999972</v>
      </c>
      <c r="O5" s="12">
        <f>MAX(E5-F5,E5-G4,G4-F5)</f>
        <v>0.91000000000000014</v>
      </c>
      <c r="P5" s="12" t="s">
        <v>28</v>
      </c>
      <c r="V5" s="5"/>
      <c r="W5" s="5"/>
    </row>
    <row r="6" spans="1:27" x14ac:dyDescent="0.25">
      <c r="A6" s="26">
        <v>40185</v>
      </c>
      <c r="B6">
        <v>52.19</v>
      </c>
      <c r="C6">
        <v>51.6</v>
      </c>
      <c r="D6">
        <v>51.8</v>
      </c>
      <c r="E6" s="5">
        <v>28.53</v>
      </c>
      <c r="F6" s="5">
        <v>27.26</v>
      </c>
      <c r="G6" s="5">
        <v>28.27</v>
      </c>
      <c r="H6" s="3">
        <v>1</v>
      </c>
      <c r="I6" s="3">
        <v>1</v>
      </c>
      <c r="N6" s="12">
        <f>MAX(B6-C6,B6-D5,D5-C6)</f>
        <v>0.58999999999999631</v>
      </c>
      <c r="O6" s="12">
        <f>MAX(E6-F6,E6-G5,G5-F6)</f>
        <v>1.2699999999999996</v>
      </c>
      <c r="V6" s="5"/>
      <c r="W6" s="5"/>
    </row>
    <row r="7" spans="1:27" x14ac:dyDescent="0.25">
      <c r="A7" s="26">
        <v>40186</v>
      </c>
      <c r="B7">
        <v>52.24</v>
      </c>
      <c r="C7">
        <v>51.63</v>
      </c>
      <c r="D7">
        <v>52.19</v>
      </c>
      <c r="E7" s="5">
        <v>28.15</v>
      </c>
      <c r="F7" s="5">
        <v>27.72</v>
      </c>
      <c r="G7" s="5">
        <v>28.11</v>
      </c>
      <c r="H7" s="3">
        <v>1</v>
      </c>
      <c r="I7" s="3">
        <v>1</v>
      </c>
      <c r="N7" s="12">
        <f>MAX(B7-C7,B7-D6,D6-C7)</f>
        <v>0.60999999999999943</v>
      </c>
      <c r="O7" s="12">
        <f>MAX(E7-F7,E7-G6,G6-F7)</f>
        <v>0.55000000000000071</v>
      </c>
      <c r="V7" s="5"/>
      <c r="W7" s="5"/>
    </row>
    <row r="8" spans="1:27" x14ac:dyDescent="0.25">
      <c r="A8" s="26">
        <v>40189</v>
      </c>
      <c r="B8">
        <v>52.32</v>
      </c>
      <c r="C8">
        <v>51.54</v>
      </c>
      <c r="D8">
        <v>52.03</v>
      </c>
      <c r="E8" s="5">
        <v>28.29</v>
      </c>
      <c r="F8" s="5">
        <v>27.43</v>
      </c>
      <c r="G8" s="5">
        <v>27.62</v>
      </c>
      <c r="H8" s="3">
        <v>1</v>
      </c>
      <c r="I8" s="3">
        <v>1</v>
      </c>
      <c r="N8" s="12">
        <f>MAX(B8-C8,B8-D7,D7-C8)</f>
        <v>0.78000000000000114</v>
      </c>
      <c r="O8" s="12">
        <f>MAX(E8-F8,E8-G7,G7-F8)</f>
        <v>0.85999999999999943</v>
      </c>
      <c r="V8" s="5"/>
      <c r="W8" s="5"/>
    </row>
    <row r="9" spans="1:27" x14ac:dyDescent="0.25">
      <c r="A9" s="26">
        <v>40190</v>
      </c>
      <c r="B9">
        <v>52.16</v>
      </c>
      <c r="C9">
        <v>51.39</v>
      </c>
      <c r="D9">
        <v>51.57</v>
      </c>
      <c r="E9" s="5">
        <v>27.14</v>
      </c>
      <c r="F9" s="5">
        <v>26.1</v>
      </c>
      <c r="G9" s="5">
        <v>26.6</v>
      </c>
      <c r="H9" s="3">
        <v>1</v>
      </c>
      <c r="I9" s="3">
        <v>1</v>
      </c>
      <c r="N9" s="12">
        <f>MAX(B9-C9,B9-D8,D8-C9)</f>
        <v>0.76999999999999602</v>
      </c>
      <c r="O9" s="12">
        <f>MAX(E9-F9,E9-G8,G8-F9)</f>
        <v>1.5199999999999996</v>
      </c>
      <c r="V9" s="5"/>
      <c r="W9" s="5"/>
    </row>
    <row r="10" spans="1:27" x14ac:dyDescent="0.25">
      <c r="A10" s="26">
        <v>40191</v>
      </c>
      <c r="B10">
        <v>52.01</v>
      </c>
      <c r="C10">
        <v>51.25</v>
      </c>
      <c r="D10">
        <v>51.82</v>
      </c>
      <c r="E10" s="5">
        <v>26.51</v>
      </c>
      <c r="F10" s="5">
        <v>25.78</v>
      </c>
      <c r="G10" s="5">
        <v>26.3</v>
      </c>
      <c r="H10" s="3">
        <v>1</v>
      </c>
      <c r="I10" s="3">
        <v>1</v>
      </c>
      <c r="N10" s="12">
        <f>MAX(B10-C10,B10-D9,D9-C10)</f>
        <v>0.75999999999999801</v>
      </c>
      <c r="O10" s="12">
        <f>MAX(E10-F10,E10-G9,G9-F10)</f>
        <v>0.82000000000000028</v>
      </c>
      <c r="V10" s="5"/>
      <c r="W10" s="5"/>
    </row>
    <row r="11" spans="1:27" x14ac:dyDescent="0.25">
      <c r="A11" s="26">
        <v>40192</v>
      </c>
      <c r="B11">
        <v>52.54</v>
      </c>
      <c r="C11">
        <v>51.73</v>
      </c>
      <c r="D11">
        <v>52.11</v>
      </c>
      <c r="E11" s="5">
        <v>26.7</v>
      </c>
      <c r="F11" s="5">
        <v>26.3</v>
      </c>
      <c r="G11" s="5">
        <v>26.49</v>
      </c>
      <c r="H11" s="3">
        <v>1</v>
      </c>
      <c r="I11" s="3">
        <v>1</v>
      </c>
      <c r="N11" s="12">
        <f>MAX(B11-C11,B11-D10,D10-C11)</f>
        <v>0.81000000000000227</v>
      </c>
      <c r="O11" s="12">
        <f>MAX(E11-F11,E11-G10,G10-F11)</f>
        <v>0.39999999999999858</v>
      </c>
      <c r="V11" s="5"/>
      <c r="W11" s="5"/>
    </row>
    <row r="12" spans="1:27" x14ac:dyDescent="0.25">
      <c r="A12" s="26">
        <v>40193</v>
      </c>
      <c r="B12">
        <v>52.45</v>
      </c>
      <c r="C12">
        <v>51.66</v>
      </c>
      <c r="D12">
        <v>52.07</v>
      </c>
      <c r="E12" s="5">
        <v>26.66</v>
      </c>
      <c r="F12" s="5">
        <v>26.25</v>
      </c>
      <c r="G12" s="5">
        <v>26.6</v>
      </c>
      <c r="H12" s="3">
        <v>1</v>
      </c>
      <c r="I12" s="3">
        <v>1</v>
      </c>
      <c r="J12" s="8"/>
      <c r="K12" s="8"/>
      <c r="L12" s="8"/>
      <c r="N12" s="12">
        <f>MAX(B12-C12,B12-D11,D11-C12)</f>
        <v>0.79000000000000625</v>
      </c>
      <c r="O12" s="12">
        <f>MAX(E12-F12,E12-G11,G11-F12)</f>
        <v>0.41000000000000014</v>
      </c>
      <c r="P12" s="20"/>
      <c r="Q12" s="20"/>
      <c r="T12" s="5" t="str">
        <f t="shared" ref="T12:T23" si="0">IF(AND($R12="Buy",$R11=" "),T$3,IF(AND($R13="Sell",T11=" "),-T$3,IF(OR($R11="Buy",R11="Sell"),T11," ")))</f>
        <v xml:space="preserve"> </v>
      </c>
      <c r="U12" s="5" t="str">
        <f t="shared" ref="U12:U23" si="1">IF(AND($R12="Buy",$R11=" "),U$3*P12/Q12,IF(AND($R13="Sell",U11=" "),-U$3,IF(OR($R11="Buy",S11="Sell"),U11," ")))</f>
        <v xml:space="preserve"> </v>
      </c>
      <c r="V12" s="5"/>
      <c r="W12" s="5"/>
    </row>
    <row r="13" spans="1:27" x14ac:dyDescent="0.25">
      <c r="A13" s="26">
        <v>40197</v>
      </c>
      <c r="B13">
        <v>52.39</v>
      </c>
      <c r="C13">
        <v>51.7</v>
      </c>
      <c r="D13">
        <v>52.35</v>
      </c>
      <c r="E13" s="5">
        <v>26.98</v>
      </c>
      <c r="F13" s="5">
        <v>26.32</v>
      </c>
      <c r="G13" s="5">
        <v>26.93</v>
      </c>
      <c r="H13" s="3">
        <v>1</v>
      </c>
      <c r="I13" s="3">
        <v>1</v>
      </c>
      <c r="J13" s="8"/>
      <c r="K13" s="8"/>
      <c r="L13" s="8"/>
      <c r="N13" s="12">
        <f>MAX(B13-C13,B13-D12,D12-C13)</f>
        <v>0.68999999999999773</v>
      </c>
      <c r="O13" s="12">
        <f>MAX(E13-F13,E13-G12,G12-F13)</f>
        <v>0.66000000000000014</v>
      </c>
      <c r="P13" s="20"/>
      <c r="Q13" s="20"/>
      <c r="T13" s="5" t="str">
        <f t="shared" si="0"/>
        <v xml:space="preserve"> </v>
      </c>
      <c r="U13" s="5" t="str">
        <f t="shared" si="1"/>
        <v xml:space="preserve"> </v>
      </c>
      <c r="V13" s="5"/>
      <c r="W13" s="5"/>
    </row>
    <row r="14" spans="1:27" x14ac:dyDescent="0.25">
      <c r="A14" s="26">
        <v>40198</v>
      </c>
      <c r="B14">
        <v>52.03</v>
      </c>
      <c r="C14">
        <v>51.09</v>
      </c>
      <c r="D14">
        <v>51.81</v>
      </c>
      <c r="E14" s="5">
        <v>27.25</v>
      </c>
      <c r="F14" s="5">
        <v>26.47</v>
      </c>
      <c r="G14" s="5">
        <v>26.91</v>
      </c>
      <c r="H14" s="3">
        <v>1</v>
      </c>
      <c r="I14" s="3">
        <v>1</v>
      </c>
      <c r="J14" s="8">
        <f ca="1">(D14-MIN(OFFSET(C14,-$J$3+1,0):C14))/(MAX(OFFSET(B14,-$J$3+1,0):B14)-MIN(OFFSET(C14,-$J$3+1,0):C14))</f>
        <v>0.49655172413793169</v>
      </c>
      <c r="K14" s="8">
        <f ca="1">(G14-MIN(OFFSET(F14,-$J$3+1,0):F14))/(MAX(OFFSET(E14,-$J$3+1,0):E14)-MIN(OFFSET(F14,-$J$3+1,0):F14))</f>
        <v>0.76870748299319724</v>
      </c>
      <c r="L14" s="8">
        <f ca="1">J14-K14</f>
        <v>-0.27215575885526555</v>
      </c>
      <c r="N14" s="12">
        <f>MAX(B14-C14,B14-D13,D13-C14)</f>
        <v>1.259999999999998</v>
      </c>
      <c r="O14" s="12">
        <f>MAX(E14-F14,E14-G13,G13-F14)</f>
        <v>0.78000000000000114</v>
      </c>
      <c r="P14" s="33">
        <f ca="1">AVERAGE(N14:OFFSET(N14,-$P$3+1,0))*$P$4</f>
        <v>0.84666666666666635</v>
      </c>
      <c r="Q14" s="33">
        <f ca="1">AVERAGE(O14:OFFSET(O14,-$P$3+1,0))*$Q$4</f>
        <v>0.76500000000000001</v>
      </c>
      <c r="T14" s="5" t="str">
        <f t="shared" si="0"/>
        <v xml:space="preserve"> </v>
      </c>
      <c r="U14" s="5" t="str">
        <f t="shared" si="1"/>
        <v xml:space="preserve"> </v>
      </c>
      <c r="V14" s="5"/>
      <c r="W14" s="5"/>
    </row>
    <row r="15" spans="1:27" x14ac:dyDescent="0.25">
      <c r="A15" s="26">
        <v>40199</v>
      </c>
      <c r="B15">
        <v>52.07</v>
      </c>
      <c r="C15">
        <v>50.49</v>
      </c>
      <c r="D15">
        <v>50.89</v>
      </c>
      <c r="E15" s="5">
        <v>27.09</v>
      </c>
      <c r="F15" s="5">
        <v>26.13</v>
      </c>
      <c r="G15" s="5">
        <v>26.18</v>
      </c>
      <c r="H15" s="3">
        <v>1</v>
      </c>
      <c r="I15" s="3">
        <v>1</v>
      </c>
      <c r="J15" s="8">
        <f ca="1">(D15-MIN(OFFSET(C15,-$J$3+1,0):C15))/(MAX(OFFSET(B15,-$J$3+1,0):B15)-MIN(OFFSET(C15,-$J$3+1,0):C15))</f>
        <v>0.19512195121951179</v>
      </c>
      <c r="K15" s="8">
        <f ca="1">(G15-MIN(OFFSET(F15,-$J$3+1,0):F15))/(MAX(OFFSET(E15,-$J$3+1,0):E15)-MIN(OFFSET(F15,-$J$3+1,0):F15))</f>
        <v>0.27210884353741421</v>
      </c>
      <c r="L15" s="8">
        <f ca="1">J15-K15</f>
        <v>-7.6986892317902428E-2</v>
      </c>
      <c r="N15" s="12">
        <f>MAX(B15-C15,B15-D14,D14-C15)</f>
        <v>1.5799999999999983</v>
      </c>
      <c r="O15" s="12">
        <f>MAX(E15-F15,E15-G14,G14-F15)</f>
        <v>0.96000000000000085</v>
      </c>
      <c r="P15" s="33">
        <f ca="1">AVERAGE(N15:OFFSET(N15,-$P$3+1,0))*$P$4</f>
        <v>0.9816666666666668</v>
      </c>
      <c r="Q15" s="33">
        <f ca="1">AVERAGE(O15:OFFSET(O15,-$P$3+1,0))*$Q$4</f>
        <v>0.67166666666666686</v>
      </c>
      <c r="T15" s="5" t="str">
        <f t="shared" si="0"/>
        <v xml:space="preserve"> </v>
      </c>
      <c r="U15" s="5" t="str">
        <f t="shared" si="1"/>
        <v xml:space="preserve"> </v>
      </c>
      <c r="V15" s="5"/>
      <c r="W15" s="5"/>
    </row>
    <row r="16" spans="1:27" x14ac:dyDescent="0.25">
      <c r="A16" s="26">
        <v>40200</v>
      </c>
      <c r="B16">
        <v>50.8</v>
      </c>
      <c r="C16">
        <v>48.85</v>
      </c>
      <c r="D16">
        <v>48.89</v>
      </c>
      <c r="E16" s="5">
        <v>26.28</v>
      </c>
      <c r="F16" s="5">
        <v>25.3</v>
      </c>
      <c r="G16" s="5">
        <v>25.41</v>
      </c>
      <c r="H16" s="3">
        <v>1</v>
      </c>
      <c r="I16" s="3">
        <v>1</v>
      </c>
      <c r="J16" s="8">
        <f ca="1">(D16-MIN(OFFSET(C16,-$J$3+1,0):C16))/(MAX(OFFSET(B16,-$J$3+1,0):B16)-MIN(OFFSET(C16,-$J$3+1,0):C16))</f>
        <v>1.0840108401083787E-2</v>
      </c>
      <c r="K16" s="8">
        <f ca="1">(G16-MIN(OFFSET(F16,-$J$3+1,0):F16))/(MAX(OFFSET(E16,-$J$3+1,0):E16)-MIN(OFFSET(F16,-$J$3+1,0):F16))</f>
        <v>5.641025641025614E-2</v>
      </c>
      <c r="L16" s="8">
        <f ca="1">J16-K16</f>
        <v>-4.5570148009172355E-2</v>
      </c>
      <c r="N16" s="12">
        <f>MAX(B16-C16,B16-D15,D15-C16)</f>
        <v>2.0399999999999991</v>
      </c>
      <c r="O16" s="12">
        <f>MAX(E16-F16,E16-G15,G15-F16)</f>
        <v>0.98000000000000043</v>
      </c>
      <c r="P16" s="33">
        <f ca="1">AVERAGE(N16:OFFSET(N16,-$P$3+1,0))*$P$4</f>
        <v>1.1950000000000003</v>
      </c>
      <c r="Q16" s="33">
        <f ca="1">AVERAGE(O16:OFFSET(O16,-$P$3+1,0))*$Q$4</f>
        <v>0.69833333333333358</v>
      </c>
      <c r="T16" s="5" t="str">
        <f t="shared" si="0"/>
        <v xml:space="preserve"> </v>
      </c>
      <c r="U16" s="5" t="str">
        <f t="shared" si="1"/>
        <v xml:space="preserve"> </v>
      </c>
      <c r="V16" s="5"/>
      <c r="W16" s="5"/>
    </row>
    <row r="17" spans="1:27" x14ac:dyDescent="0.25">
      <c r="A17" s="26">
        <v>40203</v>
      </c>
      <c r="B17">
        <v>50.02</v>
      </c>
      <c r="C17">
        <v>49.01</v>
      </c>
      <c r="D17">
        <v>49.66</v>
      </c>
      <c r="E17" s="5">
        <v>25.98</v>
      </c>
      <c r="F17" s="5">
        <v>25.02</v>
      </c>
      <c r="G17" s="5">
        <v>25.32</v>
      </c>
      <c r="H17" s="3">
        <v>1</v>
      </c>
      <c r="I17" s="3">
        <v>1</v>
      </c>
      <c r="J17" s="8">
        <f ca="1">(D17-MIN(OFFSET(C17,-$J$3+1,0):C17))/(MAX(OFFSET(B17,-$J$3+1,0):B17)-MIN(OFFSET(C17,-$J$3+1,0):C17))</f>
        <v>0.22499999999999856</v>
      </c>
      <c r="K17" s="8">
        <f ca="1">(G17-MIN(OFFSET(F17,-$J$3+1,0):F17))/(MAX(OFFSET(E17,-$J$3+1,0):E17)-MIN(OFFSET(F17,-$J$3+1,0):F17))</f>
        <v>0.13452914798206309</v>
      </c>
      <c r="L17" s="8">
        <f ca="1">J17-K17</f>
        <v>9.0470852017935477E-2</v>
      </c>
      <c r="N17" s="12">
        <f>MAX(B17-C17,B17-D16,D16-C17)</f>
        <v>1.1300000000000026</v>
      </c>
      <c r="O17" s="12">
        <f>MAX(E17-F17,E17-G16,G16-F17)</f>
        <v>0.96000000000000085</v>
      </c>
      <c r="P17" s="33">
        <f ca="1">AVERAGE(N17:OFFSET(N17,-$P$3+1,0))*$P$4</f>
        <v>1.2483333333333337</v>
      </c>
      <c r="Q17" s="33">
        <f ca="1">AVERAGE(O17:OFFSET(O17,-$P$3+1,0))*$Q$4</f>
        <v>0.7916666666666673</v>
      </c>
      <c r="T17" s="5" t="str">
        <f t="shared" ca="1" si="0"/>
        <v xml:space="preserve"> </v>
      </c>
      <c r="U17" s="5" t="str">
        <f t="shared" ca="1" si="1"/>
        <v xml:space="preserve"> </v>
      </c>
      <c r="V17" s="5"/>
      <c r="W17" s="5"/>
    </row>
    <row r="18" spans="1:27" x14ac:dyDescent="0.25">
      <c r="A18" s="26">
        <v>40204</v>
      </c>
      <c r="B18">
        <v>50.1</v>
      </c>
      <c r="C18">
        <v>49.18</v>
      </c>
      <c r="D18">
        <v>49.34</v>
      </c>
      <c r="E18" s="5">
        <v>25.94</v>
      </c>
      <c r="F18" s="5">
        <v>25.18</v>
      </c>
      <c r="G18" s="5">
        <v>25.57</v>
      </c>
      <c r="H18" s="3">
        <v>1</v>
      </c>
      <c r="I18" s="3">
        <v>1</v>
      </c>
      <c r="J18" s="8">
        <f ca="1">(D18-MIN(OFFSET(C18,-$J$3+1,0):C18))/(MAX(OFFSET(B18,-$J$3+1,0):B18)-MIN(OFFSET(C18,-$J$3+1,0):C18))</f>
        <v>0.13841807909604578</v>
      </c>
      <c r="K18" s="8">
        <f ca="1">(G18-MIN(OFFSET(F18,-$J$3+1,0):F18))/(MAX(OFFSET(E18,-$J$3+1,0):E18)-MIN(OFFSET(F18,-$J$3+1,0):F18))</f>
        <v>0.2466367713004487</v>
      </c>
      <c r="L18" s="8">
        <f ca="1">J18-K18</f>
        <v>-0.10821869220440292</v>
      </c>
      <c r="M18" s="34">
        <f ca="1">100*(L18-MIN(OFFSET(L18,-$J$3+1,0):L18))/(MAX(OFFSET(L18,-$J$3+1,0):L18)-MIN(OFFSET(L18,-$J$3+1,0):L18))</f>
        <v>45.208228446363577</v>
      </c>
      <c r="N18" s="12">
        <f>MAX(B18-C18,B18-D17,D17-C18)</f>
        <v>0.92000000000000171</v>
      </c>
      <c r="O18" s="12">
        <f>MAX(E18-F18,E18-G17,G17-F18)</f>
        <v>0.76000000000000156</v>
      </c>
      <c r="P18" s="33">
        <f ca="1">AVERAGE(N18:OFFSET(N18,-$P$3+1,0))*$P$4</f>
        <v>1.2699999999999996</v>
      </c>
      <c r="Q18" s="33">
        <f ca="1">AVERAGE(O18:OFFSET(O18,-$P$3+1,0))*$Q$4</f>
        <v>0.85000000000000087</v>
      </c>
      <c r="R18" s="16" t="str">
        <f t="shared" ref="R18:R49" ca="1" si="2">IF(M18&lt;$R$3,"Buy",IF(AND(R17="Buy",M18&lt;50),"Buy",IF(AND(R17="Buy",M18&gt;=50),"Exit"," ")))</f>
        <v xml:space="preserve"> </v>
      </c>
      <c r="S18" s="16" t="str">
        <f ca="1">IF($M18&gt;$S$3,"Sell",IF(AND(S17="Sell",$M18&gt;50),"Sell",IF(AND(S17="Sell",$M18&lt;=50),"Exit"," ")))</f>
        <v xml:space="preserve"> </v>
      </c>
      <c r="T18" s="5" t="str">
        <f t="shared" ca="1" si="0"/>
        <v xml:space="preserve"> </v>
      </c>
      <c r="U18" s="5" t="str">
        <f t="shared" ca="1" si="1"/>
        <v xml:space="preserve"> </v>
      </c>
      <c r="V18" s="5"/>
      <c r="W18" s="5"/>
      <c r="AA18" s="36">
        <v>0</v>
      </c>
    </row>
    <row r="19" spans="1:27" x14ac:dyDescent="0.25">
      <c r="A19" s="26">
        <v>40205</v>
      </c>
      <c r="B19">
        <v>49.37</v>
      </c>
      <c r="C19">
        <v>48.11</v>
      </c>
      <c r="D19">
        <v>49.05</v>
      </c>
      <c r="E19" s="5">
        <v>25.63</v>
      </c>
      <c r="F19" s="5">
        <v>24.58</v>
      </c>
      <c r="G19" s="5">
        <v>25.14</v>
      </c>
      <c r="H19" s="3">
        <v>1</v>
      </c>
      <c r="I19" s="3">
        <v>1</v>
      </c>
      <c r="J19" s="8">
        <f ca="1">(D19-MIN(OFFSET(C19,-$J$3+1,0):C19))/(MAX(OFFSET(B19,-$J$3+1,0):B19)-MIN(OFFSET(C19,-$J$3+1,0):C19))</f>
        <v>0.23737373737373674</v>
      </c>
      <c r="K19" s="8">
        <f ca="1">(G19-MIN(OFFSET(F19,-$J$3+1,0):F19))/(MAX(OFFSET(E19,-$J$3+1,0):E19)-MIN(OFFSET(F19,-$J$3+1,0):F19))</f>
        <v>0.20973782771535651</v>
      </c>
      <c r="L19" s="8">
        <f ca="1">J19-K19</f>
        <v>2.7635909658380226E-2</v>
      </c>
      <c r="M19" s="34">
        <f ca="1">100*(L19-MIN(OFFSET(L19,-$J$3+1,0):L19))/(MAX(OFFSET(L19,-$J$3+1,0):L19)-MIN(OFFSET(L19,-$J$3+1,0):L19))</f>
        <v>82.672274875732555</v>
      </c>
      <c r="N19" s="12">
        <f>MAX(B19-C19,B19-D18,D18-C19)</f>
        <v>1.259999999999998</v>
      </c>
      <c r="O19" s="12">
        <f>MAX(E19-F19,E19-G18,G18-F19)</f>
        <v>1.0500000000000007</v>
      </c>
      <c r="P19" s="33">
        <f ca="1">AVERAGE(N19:OFFSET(N19,-$P$3+1,0))*$P$4</f>
        <v>1.3649999999999995</v>
      </c>
      <c r="Q19" s="33">
        <f ca="1">AVERAGE(O19:OFFSET(O19,-$P$3+1,0))*$Q$4</f>
        <v>0.91500000000000092</v>
      </c>
      <c r="R19" s="16" t="str">
        <f t="shared" ca="1" si="2"/>
        <v xml:space="preserve"> </v>
      </c>
      <c r="S19" s="16" t="str">
        <f t="shared" ref="S19:S82" ca="1" si="3">IF($M19&gt;$S$3,"Sell",IF(AND(S18="Sell",$M19&gt;50),"Sell",IF(AND(S18="Sell",$M19&lt;=50),"Exit"," ")))</f>
        <v xml:space="preserve"> </v>
      </c>
      <c r="T19" s="5" t="str">
        <f t="shared" ca="1" si="0"/>
        <v xml:space="preserve"> </v>
      </c>
      <c r="U19" s="5" t="str">
        <f t="shared" ca="1" si="1"/>
        <v xml:space="preserve"> </v>
      </c>
      <c r="V19" s="5"/>
      <c r="W19" s="5"/>
      <c r="AA19" s="36">
        <f>AA18+Z19</f>
        <v>0</v>
      </c>
    </row>
    <row r="20" spans="1:27" x14ac:dyDescent="0.25">
      <c r="A20" s="26">
        <v>40206</v>
      </c>
      <c r="B20">
        <v>49.03</v>
      </c>
      <c r="C20">
        <v>47.11</v>
      </c>
      <c r="D20">
        <v>47.39</v>
      </c>
      <c r="E20" s="5">
        <v>25.36</v>
      </c>
      <c r="F20" s="5">
        <v>24.6</v>
      </c>
      <c r="G20" s="5">
        <v>24.89</v>
      </c>
      <c r="H20" s="3">
        <v>1</v>
      </c>
      <c r="I20" s="3">
        <v>1</v>
      </c>
      <c r="J20" s="8">
        <f ca="1">(D20-MIN(OFFSET(C20,-$J$3+1,0):C20))/(MAX(OFFSET(B20,-$J$3+1,0):B20)-MIN(OFFSET(C20,-$J$3+1,0):C20))</f>
        <v>5.6451612903226027E-2</v>
      </c>
      <c r="K20" s="8">
        <f ca="1">(G20-MIN(OFFSET(F20,-$J$3+1,0):F20))/(MAX(OFFSET(E20,-$J$3+1,0):E20)-MIN(OFFSET(F20,-$J$3+1,0):F20))</f>
        <v>0.12350597609561836</v>
      </c>
      <c r="L20" s="8">
        <f ca="1">J20-K20</f>
        <v>-6.705436319239233E-2</v>
      </c>
      <c r="M20" s="34">
        <f ca="1">100*(L20-MIN(OFFSET(L20,-$J$3+1,0):L20))/(MAX(OFFSET(L20,-$J$3+1,0):L20)-MIN(OFFSET(L20,-$J$3+1,0):L20))</f>
        <v>20.717914056890031</v>
      </c>
      <c r="N20" s="12">
        <f>MAX(B20-C20,B20-D19,D19-C20)</f>
        <v>1.9399999999999977</v>
      </c>
      <c r="O20" s="12">
        <f>MAX(E20-F20,E20-G19,G19-F20)</f>
        <v>0.75999999999999801</v>
      </c>
      <c r="P20" s="33">
        <f ca="1">AVERAGE(N20:OFFSET(N20,-$P$3+1,0))*$P$4</f>
        <v>1.4783333333333328</v>
      </c>
      <c r="Q20" s="33">
        <f ca="1">AVERAGE(O20:OFFSET(O20,-$P$3+1,0))*$Q$4</f>
        <v>0.91166666666666707</v>
      </c>
      <c r="R20" s="16" t="str">
        <f t="shared" ca="1" si="2"/>
        <v xml:space="preserve"> </v>
      </c>
      <c r="S20" s="16" t="str">
        <f t="shared" ca="1" si="3"/>
        <v xml:space="preserve"> </v>
      </c>
      <c r="T20" s="5" t="str">
        <f t="shared" ca="1" si="0"/>
        <v xml:space="preserve"> </v>
      </c>
      <c r="U20" s="5" t="str">
        <f t="shared" ca="1" si="1"/>
        <v xml:space="preserve"> </v>
      </c>
      <c r="V20" s="5"/>
      <c r="W20" s="5"/>
      <c r="AA20" s="36">
        <f t="shared" ref="AA20:AA24" si="4">AA19+Z20</f>
        <v>0</v>
      </c>
    </row>
    <row r="21" spans="1:27" x14ac:dyDescent="0.25">
      <c r="A21" s="26">
        <v>40207</v>
      </c>
      <c r="B21">
        <v>48.05</v>
      </c>
      <c r="C21">
        <v>46.4</v>
      </c>
      <c r="D21">
        <v>46.67</v>
      </c>
      <c r="E21" s="5">
        <v>25.54</v>
      </c>
      <c r="F21" s="5">
        <v>24.31</v>
      </c>
      <c r="G21" s="5">
        <v>24.34</v>
      </c>
      <c r="H21" s="3">
        <v>1</v>
      </c>
      <c r="I21" s="3">
        <v>1</v>
      </c>
      <c r="J21" s="8">
        <f ca="1">(D21-MIN(OFFSET(C21,-$J$3+1,0):C21))/(MAX(OFFSET(B21,-$J$3+1,0):B21)-MIN(OFFSET(C21,-$J$3+1,0):C21))</f>
        <v>6.1363636363637092E-2</v>
      </c>
      <c r="K21" s="8">
        <f ca="1">(G21-MIN(OFFSET(F21,-$J$3+1,0):F21))/(MAX(OFFSET(E21,-$J$3+1,0):E21)-MIN(OFFSET(F21,-$J$3+1,0):F21))</f>
        <v>1.5228426395939645E-2</v>
      </c>
      <c r="L21" s="8">
        <f ca="1">J21-K21</f>
        <v>4.6135209967697446E-2</v>
      </c>
      <c r="M21" s="34">
        <f ca="1">100*(L21-MIN(OFFSET(L21,-$J$3+1,0):L21))/(MAX(OFFSET(L21,-$J$3+1,0):L21)-MIN(OFFSET(L21,-$J$3+1,0):L21))</f>
        <v>77.685971235292911</v>
      </c>
      <c r="N21" s="12">
        <f>MAX(B21-C21,B21-D20,D20-C21)</f>
        <v>1.6499999999999986</v>
      </c>
      <c r="O21" s="12">
        <f>MAX(E21-F21,E21-G20,G20-F21)</f>
        <v>1.2300000000000004</v>
      </c>
      <c r="P21" s="33">
        <f ca="1">AVERAGE(N21:OFFSET(N21,-$P$3+1,0))*$P$4</f>
        <v>1.4899999999999995</v>
      </c>
      <c r="Q21" s="33">
        <f ca="1">AVERAGE(O21:OFFSET(O21,-$P$3+1,0))*$Q$4</f>
        <v>0.956666666666667</v>
      </c>
      <c r="R21" s="16" t="str">
        <f t="shared" ca="1" si="2"/>
        <v xml:space="preserve"> </v>
      </c>
      <c r="S21" s="16" t="str">
        <f t="shared" ca="1" si="3"/>
        <v xml:space="preserve"> </v>
      </c>
      <c r="T21" s="5" t="str">
        <f t="shared" ca="1" si="0"/>
        <v xml:space="preserve"> </v>
      </c>
      <c r="U21" s="5" t="str">
        <f t="shared" ca="1" si="1"/>
        <v xml:space="preserve"> </v>
      </c>
      <c r="V21" s="5"/>
      <c r="W21" s="5"/>
      <c r="AA21" s="36">
        <f t="shared" si="4"/>
        <v>0</v>
      </c>
    </row>
    <row r="22" spans="1:27" x14ac:dyDescent="0.25">
      <c r="A22" s="26">
        <v>40210</v>
      </c>
      <c r="B22">
        <v>47.5</v>
      </c>
      <c r="C22">
        <v>46.8</v>
      </c>
      <c r="D22">
        <v>47.43</v>
      </c>
      <c r="E22" s="5">
        <v>25.92</v>
      </c>
      <c r="F22" s="5">
        <v>24.54</v>
      </c>
      <c r="G22" s="5">
        <v>25.89</v>
      </c>
      <c r="H22" s="3">
        <v>1</v>
      </c>
      <c r="I22" s="3">
        <v>1</v>
      </c>
      <c r="J22" s="8">
        <f ca="1">(D22-MIN(OFFSET(C22,-$J$3+1,0):C22))/(MAX(OFFSET(B22,-$J$3+1,0):B22)-MIN(OFFSET(C22,-$J$3+1,0):C22))</f>
        <v>0.27837837837837848</v>
      </c>
      <c r="K22" s="8">
        <f ca="1">(G22-MIN(OFFSET(F22,-$J$3+1,0):F22))/(MAX(OFFSET(E22,-$J$3+1,0):E22)-MIN(OFFSET(F22,-$J$3+1,0):F22))</f>
        <v>0.94610778443113785</v>
      </c>
      <c r="L22" s="8">
        <f ca="1">J22-K22</f>
        <v>-0.66772940605275943</v>
      </c>
      <c r="M22" s="34">
        <f ca="1">100*(L22-MIN(OFFSET(L22,-$J$3+1,0):L22))/(MAX(OFFSET(L22,-$J$3+1,0):L22)-MIN(OFFSET(L22,-$J$3+1,0):L22))</f>
        <v>0</v>
      </c>
      <c r="N22" s="12">
        <f>MAX(B22-C22,B22-D21,D21-C22)</f>
        <v>0.82999999999999829</v>
      </c>
      <c r="O22" s="12">
        <f>MAX(E22-F22,E22-G21,G21-F22)</f>
        <v>1.5800000000000018</v>
      </c>
      <c r="P22" s="33">
        <f ca="1">AVERAGE(N22:OFFSET(N22,-$P$3+1,0))*$P$4</f>
        <v>1.2883333333333329</v>
      </c>
      <c r="Q22" s="33">
        <f ca="1">AVERAGE(O22:OFFSET(O22,-$P$3+1,0))*$Q$4</f>
        <v>1.0566666666666673</v>
      </c>
      <c r="R22" s="16" t="str">
        <f t="shared" ca="1" si="2"/>
        <v>Buy</v>
      </c>
      <c r="S22" s="16" t="str">
        <f t="shared" ca="1" si="3"/>
        <v xml:space="preserve"> </v>
      </c>
      <c r="T22" s="5">
        <f t="shared" ca="1" si="0"/>
        <v>10</v>
      </c>
      <c r="U22" s="5">
        <f t="shared" ca="1" si="1"/>
        <v>0</v>
      </c>
      <c r="V22" s="5"/>
      <c r="W22" s="5"/>
      <c r="AA22" s="36">
        <f t="shared" si="4"/>
        <v>0</v>
      </c>
    </row>
    <row r="23" spans="1:27" x14ac:dyDescent="0.25">
      <c r="A23" s="26">
        <v>40211</v>
      </c>
      <c r="B23">
        <v>48.42</v>
      </c>
      <c r="C23">
        <v>47.58</v>
      </c>
      <c r="D23">
        <v>48.19</v>
      </c>
      <c r="E23" s="5">
        <v>26.83</v>
      </c>
      <c r="F23" s="5">
        <v>25.84</v>
      </c>
      <c r="G23" s="5">
        <v>26.55</v>
      </c>
      <c r="H23" s="3">
        <v>1</v>
      </c>
      <c r="I23" s="3">
        <v>1</v>
      </c>
      <c r="J23" s="8">
        <f ca="1">(D23-MIN(OFFSET(C23,-$J$3+1,0):C23))/(MAX(OFFSET(B23,-$J$3+1,0):B23)-MIN(OFFSET(C23,-$J$3+1,0):C23))</f>
        <v>0.48378378378378317</v>
      </c>
      <c r="K23" s="8">
        <f ca="1">(G23-MIN(OFFSET(F23,-$J$3+1,0):F23))/(MAX(OFFSET(E23,-$J$3+1,0):E23)-MIN(OFFSET(F23,-$J$3+1,0):F23))</f>
        <v>0.88888888888888984</v>
      </c>
      <c r="L23" s="8">
        <f ca="1">J23-K23</f>
        <v>-0.40510510510510667</v>
      </c>
      <c r="M23" s="34">
        <f ca="1">100*(L23-MIN(OFFSET(L23,-$J$3+1,0):L23))/(MAX(OFFSET(L23,-$J$3+1,0):L23)-MIN(OFFSET(L23,-$J$3+1,0):L23))</f>
        <v>36.7890906838457</v>
      </c>
      <c r="N23" s="12">
        <f>MAX(B23-C23,B23-D22,D22-C23)</f>
        <v>0.99000000000000199</v>
      </c>
      <c r="O23" s="12">
        <f>MAX(E23-F23,E23-G22,G22-F23)</f>
        <v>0.98999999999999844</v>
      </c>
      <c r="P23" s="33">
        <f ca="1">AVERAGE(N23:OFFSET(N23,-$P$3+1,0))*$P$4</f>
        <v>1.2649999999999995</v>
      </c>
      <c r="Q23" s="33">
        <f ca="1">AVERAGE(O23:OFFSET(O23,-$P$3+1,0))*$Q$4</f>
        <v>1.0616666666666668</v>
      </c>
      <c r="R23" s="16" t="str">
        <f t="shared" ca="1" si="2"/>
        <v>Buy</v>
      </c>
      <c r="S23" s="16" t="str">
        <f t="shared" ca="1" si="3"/>
        <v xml:space="preserve"> </v>
      </c>
      <c r="T23" s="5">
        <f t="shared" ca="1" si="0"/>
        <v>10</v>
      </c>
      <c r="U23" s="5">
        <f t="shared" ca="1" si="1"/>
        <v>0</v>
      </c>
      <c r="V23" s="5"/>
      <c r="W23" s="5"/>
      <c r="AA23" s="36">
        <f t="shared" si="4"/>
        <v>0</v>
      </c>
    </row>
    <row r="24" spans="1:27" x14ac:dyDescent="0.25">
      <c r="A24" s="26">
        <v>40212</v>
      </c>
      <c r="B24">
        <v>48.49</v>
      </c>
      <c r="C24">
        <v>47.86</v>
      </c>
      <c r="D24">
        <v>48.33</v>
      </c>
      <c r="E24" s="5">
        <v>26.53</v>
      </c>
      <c r="F24" s="5">
        <v>25.67</v>
      </c>
      <c r="G24" s="5">
        <v>25.74</v>
      </c>
      <c r="H24" s="3">
        <v>1</v>
      </c>
      <c r="I24" s="3">
        <v>1</v>
      </c>
      <c r="J24" s="8">
        <f ca="1">(D24-MIN(OFFSET(C24,-$J$3+1,0):C24))/(MAX(OFFSET(B24,-$J$3+1,0):B24)-MIN(OFFSET(C24,-$J$3+1,0):C24))</f>
        <v>0.64983164983164998</v>
      </c>
      <c r="K24" s="8">
        <f ca="1">(G24-MIN(OFFSET(F24,-$J$3+1,0):F24))/(MAX(OFFSET(E24,-$J$3+1,0):E24)-MIN(OFFSET(F24,-$J$3+1,0):F24))</f>
        <v>0.56746031746031744</v>
      </c>
      <c r="L24" s="8">
        <f ca="1">J24-K24</f>
        <v>8.237133237133254E-2</v>
      </c>
      <c r="M24" s="34">
        <f ca="1">100*(L24-MIN(OFFSET(L24,-$J$3+1,0):L24))/(MAX(OFFSET(L24,-$J$3+1,0):L24)-MIN(OFFSET(L24,-$J$3+1,0):L24))</f>
        <v>100</v>
      </c>
      <c r="N24" s="12">
        <f>MAX(B24-C24,B24-D23,D23-C24)</f>
        <v>0.63000000000000256</v>
      </c>
      <c r="O24" s="12">
        <f>MAX(E24-F24,E24-G23,G23-F24)</f>
        <v>0.87999999999999901</v>
      </c>
      <c r="P24" s="33">
        <f ca="1">AVERAGE(N24:OFFSET(N24,-$P$3+1,0))*$P$4</f>
        <v>1.2166666666666661</v>
      </c>
      <c r="Q24" s="33">
        <f ca="1">AVERAGE(O24:OFFSET(O24,-$P$3+1,0))*$Q$4</f>
        <v>1.0816666666666663</v>
      </c>
      <c r="R24" s="16" t="str">
        <f t="shared" ca="1" si="2"/>
        <v>Exit</v>
      </c>
      <c r="S24" s="16" t="str">
        <f t="shared" ca="1" si="3"/>
        <v>Sell</v>
      </c>
      <c r="T24" s="5">
        <f ca="1">IF(AND($R24="Buy",$R23=" "),T$3,IF(AND($R24="Buy",$R23="Exit"),T$3,IF(AND($S24="Sell",$S23=" "),-T$3,IF(OR($R23="Buy",S23="Sell"),T23," "))))</f>
        <v>-10</v>
      </c>
      <c r="U24" s="21">
        <f ca="1">IF(AND($R24="Buy",$R23=" "),-T$3*P24/Q24,IF(AND($R24="Buy",$R23="Exit"),-T$3*P24/Q24,IF(AND($S24="Sell",S23=" "),T$3*P24/Q24,IF(OR($R23="Buy",$S23="Sell"),U23," "))))</f>
        <v>11.248073959938365</v>
      </c>
      <c r="V24" s="5">
        <f ca="1">IF(AND($R24="Buy",$R23=" "),D24,IF(AND($R24="Buy",$R23="Exit"),D24,IF(AND($S24="Sell",V23=" "),D24,IF(OR($R23="Buy",S23="Sell"),V23," "))))</f>
        <v>0</v>
      </c>
      <c r="W24" s="5">
        <f ca="1">IF(AND($R24="Buy",$R23=" "),G24,IF(AND($S24="Sell",W23=" "),G24,IF(OR($R23="Buy",S23="Sell"),W23," ")))</f>
        <v>0</v>
      </c>
      <c r="X24" s="35">
        <f ca="1">IF(AND(T24&lt;&gt;0,T23&lt;&gt;" "),T24*(D24-D23)*$P$4," ")</f>
        <v>-1.4000000000000057</v>
      </c>
      <c r="Y24" s="35">
        <f ca="1">IF(AND(U24&lt;&gt;" ",U23&lt;&gt;" "),U23*(G24-G23)*$Q$4," ")</f>
        <v>0</v>
      </c>
      <c r="Z24" s="35">
        <f ca="1">IF(X24&lt;&gt;" ",X24+Y24," ")</f>
        <v>-1.4000000000000057</v>
      </c>
      <c r="AA24" s="36">
        <f t="shared" ca="1" si="4"/>
        <v>-1.4000000000000057</v>
      </c>
    </row>
    <row r="25" spans="1:27" x14ac:dyDescent="0.25">
      <c r="A25" s="26">
        <v>40213</v>
      </c>
      <c r="B25">
        <v>48.32</v>
      </c>
      <c r="C25">
        <v>46.58</v>
      </c>
      <c r="D25">
        <v>46.63</v>
      </c>
      <c r="E25" s="5">
        <v>25.55</v>
      </c>
      <c r="F25" s="5">
        <v>24.63</v>
      </c>
      <c r="G25" s="5">
        <v>24.92</v>
      </c>
      <c r="H25" s="3">
        <v>1</v>
      </c>
      <c r="I25" s="3">
        <v>1</v>
      </c>
      <c r="J25" s="8">
        <f ca="1">(D25-MIN(OFFSET(C25,-$J$3+1,0):C25))/(MAX(OFFSET(B25,-$J$3+1,0):B25)-MIN(OFFSET(C25,-$J$3+1,0):C25))</f>
        <v>8.7452471482891161E-2</v>
      </c>
      <c r="K25" s="8">
        <f ca="1">(G25-MIN(OFFSET(F25,-$J$3+1,0):F25))/(MAX(OFFSET(E25,-$J$3+1,0):E25)-MIN(OFFSET(F25,-$J$3+1,0):F25))</f>
        <v>0.24206349206349329</v>
      </c>
      <c r="L25" s="8">
        <f ca="1">J25-K25</f>
        <v>-0.15461102058060211</v>
      </c>
      <c r="M25" s="34">
        <f ca="1">100*(L25-MIN(OFFSET(L25,-$J$3+1,0):L25))/(MAX(OFFSET(L25,-$J$3+1,0):L25)-MIN(OFFSET(L25,-$J$3+1,0):L25))</f>
        <v>68.406596499315853</v>
      </c>
      <c r="N25" s="12">
        <f>MAX(B25-C25,B25-D24,D24-C25)</f>
        <v>1.75</v>
      </c>
      <c r="O25" s="12">
        <f>MAX(E25-F25,E25-G24,G24-F25)</f>
        <v>1.1099999999999994</v>
      </c>
      <c r="P25" s="33">
        <f ca="1">AVERAGE(N25:OFFSET(N25,-$P$3+1,0))*$P$4</f>
        <v>1.2983333333333331</v>
      </c>
      <c r="Q25" s="33">
        <f ca="1">AVERAGE(O25:OFFSET(O25,-$P$3+1,0))*$Q$4</f>
        <v>1.0916666666666661</v>
      </c>
      <c r="R25" s="16" t="str">
        <f t="shared" ca="1" si="2"/>
        <v xml:space="preserve"> </v>
      </c>
      <c r="S25" s="16" t="str">
        <f t="shared" ca="1" si="3"/>
        <v>Sell</v>
      </c>
      <c r="T25" s="5">
        <f t="shared" ref="T25:T88" ca="1" si="5">IF(AND($R25="Buy",$R24=" "),T$3,IF(AND($R25="Buy",$R24="Exit"),T$3,IF(AND($S25="Sell",$S24=" "),-T$3,IF(OR($R24="Buy",S24="Sell"),T24," "))))</f>
        <v>-10</v>
      </c>
      <c r="U25" s="21">
        <f t="shared" ref="U25:U88" ca="1" si="6">IF(AND($R25="Buy",$R24=" "),-T$3*P25/Q25,IF(AND($R25="Buy",$R24="Exit"),-T$3*P25/Q25,IF(AND($S25="Sell",S24=" "),T$3*P25/Q25,IF(OR($R24="Buy",$S24="Sell"),U24," "))))</f>
        <v>11.248073959938365</v>
      </c>
      <c r="V25" s="5">
        <f ca="1">IF(AND($R25="Buy",$R24=" "),D25,IF(AND($R25="Buy",$R24="Exit"),D25,IF(AND($S25="Sell",V24=" "),D25,IF(OR($R24="Buy",S24="Sell"),V24," "))))</f>
        <v>0</v>
      </c>
      <c r="W25" s="5">
        <f ca="1">IF(AND($R25="Buy",$R24=" "),G25,IF(AND($S25="Sell",W24=" "),G25,IF(OR($R24="Buy",S24="Sell"),W24," ")))</f>
        <v>0</v>
      </c>
      <c r="X25" s="35">
        <f t="shared" ref="X25:X88" ca="1" si="7">IF(AND(T25&lt;&gt;0,T24&lt;&gt;" "),T25*(D25-D24)*$P$4," ")</f>
        <v>16.999999999999957</v>
      </c>
      <c r="Y25" s="35">
        <f ca="1">IF(AND(U25&lt;&gt;" ",U24&lt;&gt;" "),U24*(G25-G24)*$Q$4," ")</f>
        <v>-9.2234206471494229</v>
      </c>
      <c r="Z25" s="35">
        <f ca="1">IF(X25&lt;&gt;" ",X25+Y25," ")</f>
        <v>7.7765793528505345</v>
      </c>
      <c r="AA25" s="36">
        <f t="shared" ref="AA25:AA30" ca="1" si="8">IF(Z25&lt;&gt;" ",AA24+Z25,AA24)</f>
        <v>6.3765793528505288</v>
      </c>
    </row>
    <row r="26" spans="1:27" x14ac:dyDescent="0.25">
      <c r="A26" s="26">
        <v>40214</v>
      </c>
      <c r="B26">
        <v>47.09</v>
      </c>
      <c r="C26">
        <v>46.06</v>
      </c>
      <c r="D26">
        <v>46.92</v>
      </c>
      <c r="E26" s="5">
        <v>25.17</v>
      </c>
      <c r="F26" s="5">
        <v>23.89</v>
      </c>
      <c r="G26" s="5">
        <v>24.89</v>
      </c>
      <c r="H26" s="3">
        <v>1</v>
      </c>
      <c r="I26" s="3">
        <v>1</v>
      </c>
      <c r="J26" s="8">
        <f ca="1">(D26-MIN(OFFSET(C26,-$J$3+1,0):C26))/(MAX(OFFSET(B26,-$J$3+1,0):B26)-MIN(OFFSET(C26,-$J$3+1,0):C26))</f>
        <v>0.35390946502057596</v>
      </c>
      <c r="K26" s="8">
        <f ca="1">(G26-MIN(OFFSET(F26,-$J$3+1,0):F26))/(MAX(OFFSET(E26,-$J$3+1,0):E26)-MIN(OFFSET(F26,-$J$3+1,0):F26))</f>
        <v>0.34013605442176897</v>
      </c>
      <c r="L26" s="8">
        <f ca="1">J26-K26</f>
        <v>1.377341059880699E-2</v>
      </c>
      <c r="M26" s="34">
        <f ca="1">100*(L26-MIN(OFFSET(L26,-$J$3+1,0):L26))/(MAX(OFFSET(L26,-$J$3+1,0):L26)-MIN(OFFSET(L26,-$J$3+1,0):L26))</f>
        <v>90.854838789167857</v>
      </c>
      <c r="N26" s="12">
        <f>MAX(B26-C26,B26-D25,D25-C26)</f>
        <v>1.0300000000000011</v>
      </c>
      <c r="O26" s="12">
        <f>MAX(E26-F26,E26-G25,G25-F26)</f>
        <v>1.2800000000000011</v>
      </c>
      <c r="P26" s="33">
        <f ca="1">AVERAGE(N26:OFFSET(N26,-$P$3+1,0))*$P$4</f>
        <v>1.1466666666666672</v>
      </c>
      <c r="Q26" s="33">
        <f ca="1">AVERAGE(O26:OFFSET(O26,-$P$3+1,0))*$Q$4</f>
        <v>1.1783333333333335</v>
      </c>
      <c r="R26" s="16" t="str">
        <f t="shared" ca="1" si="2"/>
        <v xml:space="preserve"> </v>
      </c>
      <c r="S26" s="16" t="str">
        <f t="shared" ca="1" si="3"/>
        <v>Sell</v>
      </c>
      <c r="T26" s="5">
        <f t="shared" ca="1" si="5"/>
        <v>-10</v>
      </c>
      <c r="U26" s="21">
        <f t="shared" ca="1" si="6"/>
        <v>11.248073959938365</v>
      </c>
      <c r="V26" s="5">
        <f ca="1">IF(AND($R26="Buy",$R25=" "),D26,IF(AND($R26="Buy",$R25="Exit"),D26,IF(AND($S26="Sell",V25=" "),D26,IF(OR($R25="Buy",S25="Sell"),V25," "))))</f>
        <v>0</v>
      </c>
      <c r="W26" s="5">
        <f ca="1">IF(AND($R26="Buy",$R25=" "),G26,IF(AND($S26="Sell",W25=" "),G26,IF(OR($R25="Buy",S25="Sell"),W25," ")))</f>
        <v>0</v>
      </c>
      <c r="X26" s="35">
        <f t="shared" ca="1" si="7"/>
        <v>-2.8999999999999915</v>
      </c>
      <c r="Y26" s="35">
        <f t="shared" ref="Y26:Y89" ca="1" si="9">IF(AND(U26&lt;&gt;" ",U25&lt;&gt;" "),U25*(G26-G25)*$Q$4," ")</f>
        <v>-0.33744221879816372</v>
      </c>
      <c r="Z26" s="35">
        <f t="shared" ref="Z26:Z89" ca="1" si="10">IF(X26&lt;&gt;" ",X26+Y26," ")</f>
        <v>-3.2374422187981553</v>
      </c>
      <c r="AA26" s="36">
        <f t="shared" ca="1" si="8"/>
        <v>3.1391371340523735</v>
      </c>
    </row>
    <row r="27" spans="1:27" x14ac:dyDescent="0.25">
      <c r="A27" s="26">
        <v>40217</v>
      </c>
      <c r="B27">
        <v>47.73</v>
      </c>
      <c r="C27">
        <v>46.65</v>
      </c>
      <c r="D27">
        <v>47.19</v>
      </c>
      <c r="E27" s="5">
        <v>25.18</v>
      </c>
      <c r="F27" s="5">
        <v>24.43</v>
      </c>
      <c r="G27" s="5">
        <v>24.45</v>
      </c>
      <c r="H27" s="3">
        <v>1</v>
      </c>
      <c r="I27" s="3">
        <v>1</v>
      </c>
      <c r="J27" s="8">
        <f ca="1">(D27-MIN(OFFSET(C27,-$J$3+1,0):C27))/(MAX(OFFSET(B27,-$J$3+1,0):B27)-MIN(OFFSET(C27,-$J$3+1,0):C27))</f>
        <v>0.4650205761316854</v>
      </c>
      <c r="K27" s="8">
        <f ca="1">(G27-MIN(OFFSET(F27,-$J$3+1,0):F27))/(MAX(OFFSET(E27,-$J$3+1,0):E27)-MIN(OFFSET(F27,-$J$3+1,0):F27))</f>
        <v>0.19047619047619019</v>
      </c>
      <c r="L27" s="8">
        <f ca="1">J27-K27</f>
        <v>0.27454438565549522</v>
      </c>
      <c r="M27" s="34">
        <f ca="1">100*(L27-MIN(OFFSET(L27,-$J$3+1,0):L27))/(MAX(OFFSET(L27,-$J$3+1,0):L27)-MIN(OFFSET(L27,-$J$3+1,0):L27))</f>
        <v>99.999999999999986</v>
      </c>
      <c r="N27" s="12">
        <f>MAX(B27-C27,B27-D26,D26-C27)</f>
        <v>1.0799999999999983</v>
      </c>
      <c r="O27" s="12">
        <f>MAX(E27-F27,E27-G26,G26-F27)</f>
        <v>0.75</v>
      </c>
      <c r="P27" s="33">
        <f ca="1">AVERAGE(N27:OFFSET(N27,-$P$3+1,0))*$P$4</f>
        <v>1.051666666666667</v>
      </c>
      <c r="Q27" s="33">
        <f ca="1">AVERAGE(O27:OFFSET(O27,-$P$3+1,0))*$Q$4</f>
        <v>1.0983333333333334</v>
      </c>
      <c r="R27" s="16" t="str">
        <f t="shared" ca="1" si="2"/>
        <v xml:space="preserve"> </v>
      </c>
      <c r="S27" s="16" t="str">
        <f t="shared" ca="1" si="3"/>
        <v>Sell</v>
      </c>
      <c r="T27" s="5">
        <f t="shared" ca="1" si="5"/>
        <v>-10</v>
      </c>
      <c r="U27" s="21">
        <f t="shared" ca="1" si="6"/>
        <v>11.248073959938365</v>
      </c>
      <c r="V27" s="5">
        <f ca="1">IF(AND($R27="Buy",$R26=" "),D27,IF(AND($R27="Buy",$R26="Exit"),D27,IF(AND($S27="Sell",V26=" "),D27,IF(OR($R26="Buy",S26="Sell"),V26," "))))</f>
        <v>0</v>
      </c>
      <c r="W27" s="5">
        <f ca="1">IF(AND($R27="Buy",$R26=" "),G27,IF(AND($S27="Sell",W26=" "),G27,IF(OR($R26="Buy",S26="Sell"),W26," ")))</f>
        <v>0</v>
      </c>
      <c r="X27" s="35">
        <f t="shared" ca="1" si="7"/>
        <v>-2.6999999999999602</v>
      </c>
      <c r="Y27" s="35">
        <f t="shared" ca="1" si="9"/>
        <v>-4.9491525423728948</v>
      </c>
      <c r="Z27" s="35">
        <f t="shared" ca="1" si="10"/>
        <v>-7.649152542372855</v>
      </c>
      <c r="AA27" s="36">
        <f t="shared" ca="1" si="8"/>
        <v>-4.5100154083204815</v>
      </c>
    </row>
    <row r="28" spans="1:27" x14ac:dyDescent="0.25">
      <c r="A28" s="26">
        <v>40218</v>
      </c>
      <c r="B28">
        <v>48.44</v>
      </c>
      <c r="C28">
        <v>47.46</v>
      </c>
      <c r="D28">
        <v>47.72</v>
      </c>
      <c r="E28" s="5">
        <v>25.25</v>
      </c>
      <c r="F28" s="5">
        <v>24.53</v>
      </c>
      <c r="G28" s="5">
        <v>25.09</v>
      </c>
      <c r="H28" s="3">
        <v>1</v>
      </c>
      <c r="I28" s="3">
        <v>1</v>
      </c>
      <c r="J28" s="8">
        <f ca="1">(D28-MIN(OFFSET(C28,-$J$3+1,0):C28))/(MAX(OFFSET(B28,-$J$3+1,0):B28)-MIN(OFFSET(C28,-$J$3+1,0):C28))</f>
        <v>0.68312757201645957</v>
      </c>
      <c r="K28" s="8">
        <f ca="1">(G28-MIN(OFFSET(F28,-$J$3+1,0):F28))/(MAX(OFFSET(E28,-$J$3+1,0):E28)-MIN(OFFSET(F28,-$J$3+1,0):F28))</f>
        <v>0.40816326530612251</v>
      </c>
      <c r="L28" s="8">
        <f ca="1">J28-K28</f>
        <v>0.27496430671033706</v>
      </c>
      <c r="M28" s="34">
        <f ca="1">100*(L28-MIN(OFFSET(L28,-$J$3+1,0):L28))/(MAX(OFFSET(L28,-$J$3+1,0):L28)-MIN(OFFSET(L28,-$J$3+1,0):L28))</f>
        <v>100</v>
      </c>
      <c r="N28" s="12">
        <f>MAX(B28-C28,B28-D27,D27-C28)</f>
        <v>1.25</v>
      </c>
      <c r="O28" s="12">
        <f>MAX(E28-F28,E28-G27,G27-F28)</f>
        <v>0.80000000000000071</v>
      </c>
      <c r="P28" s="33">
        <f ca="1">AVERAGE(N28:OFFSET(N28,-$P$3+1,0))*$P$4</f>
        <v>1.1216666666666673</v>
      </c>
      <c r="Q28" s="33">
        <f ca="1">AVERAGE(O28:OFFSET(O28,-$P$3+1,0))*$Q$4</f>
        <v>0.96833333333333316</v>
      </c>
      <c r="R28" s="16" t="str">
        <f t="shared" ca="1" si="2"/>
        <v xml:space="preserve"> </v>
      </c>
      <c r="S28" s="16" t="str">
        <f t="shared" ca="1" si="3"/>
        <v>Sell</v>
      </c>
      <c r="T28" s="5">
        <f t="shared" ca="1" si="5"/>
        <v>-10</v>
      </c>
      <c r="U28" s="21">
        <f t="shared" ca="1" si="6"/>
        <v>11.248073959938365</v>
      </c>
      <c r="V28" s="5">
        <f ca="1">IF(AND($R28="Buy",$R27=" "),D28,IF(AND($R28="Buy",$R27="Exit"),D28,IF(AND($S28="Sell",V27=" "),D28,IF(OR($R27="Buy",S27="Sell"),V27," "))))</f>
        <v>0</v>
      </c>
      <c r="W28" s="5">
        <f ca="1">IF(AND($R28="Buy",$R27=" "),G28,IF(AND($S28="Sell",W27=" "),G28,IF(OR($R27="Buy",S27="Sell"),W27," ")))</f>
        <v>0</v>
      </c>
      <c r="X28" s="35">
        <f t="shared" ca="1" si="7"/>
        <v>-5.3000000000000114</v>
      </c>
      <c r="Y28" s="35">
        <f t="shared" ca="1" si="9"/>
        <v>7.1987673343605598</v>
      </c>
      <c r="Z28" s="35">
        <f t="shared" ca="1" si="10"/>
        <v>1.8987673343605485</v>
      </c>
      <c r="AA28" s="36">
        <f t="shared" ca="1" si="8"/>
        <v>-2.6112480739599331</v>
      </c>
    </row>
    <row r="29" spans="1:27" x14ac:dyDescent="0.25">
      <c r="A29" s="26">
        <v>40219</v>
      </c>
      <c r="B29">
        <v>48.32</v>
      </c>
      <c r="C29">
        <v>47.35</v>
      </c>
      <c r="D29">
        <v>47.62</v>
      </c>
      <c r="E29" s="5">
        <v>25.22</v>
      </c>
      <c r="F29" s="5">
        <v>24.45</v>
      </c>
      <c r="G29" s="5">
        <v>25.11</v>
      </c>
      <c r="H29" s="3">
        <v>1</v>
      </c>
      <c r="I29" s="3">
        <v>1</v>
      </c>
      <c r="J29" s="8">
        <f ca="1">(D29-MIN(OFFSET(C29,-$J$3+1,0):C29))/(MAX(OFFSET(B29,-$J$3+1,0):B29)-MIN(OFFSET(C29,-$J$3+1,0):C29))</f>
        <v>0.64197530864197339</v>
      </c>
      <c r="K29" s="8">
        <f ca="1">(G29-MIN(OFFSET(F29,-$J$3+1,0):F29))/(MAX(OFFSET(E29,-$J$3+1,0):E29)-MIN(OFFSET(F29,-$J$3+1,0):F29))</f>
        <v>0.4621212121212116</v>
      </c>
      <c r="L29" s="8">
        <f ca="1">J29-K29</f>
        <v>0.17985409652076179</v>
      </c>
      <c r="M29" s="34">
        <f ca="1">100*(L29-MIN(OFFSET(L29,-$J$3+1,0):L29))/(MAX(OFFSET(L29,-$J$3+1,0):L29)-MIN(OFFSET(L29,-$J$3+1,0):L29))</f>
        <v>77.859480247765759</v>
      </c>
      <c r="N29" s="12">
        <f>MAX(B29-C29,B29-D28,D28-C29)</f>
        <v>0.96999999999999886</v>
      </c>
      <c r="O29" s="12">
        <f>MAX(E29-F29,E29-G28,G28-F29)</f>
        <v>0.76999999999999957</v>
      </c>
      <c r="P29" s="33">
        <f ca="1">AVERAGE(N29:OFFSET(N29,-$P$3+1,0))*$P$4</f>
        <v>1.1183333333333334</v>
      </c>
      <c r="Q29" s="33">
        <f ca="1">AVERAGE(O29:OFFSET(O29,-$P$3+1,0))*$Q$4</f>
        <v>0.93166666666666664</v>
      </c>
      <c r="R29" s="16" t="str">
        <f t="shared" ca="1" si="2"/>
        <v xml:space="preserve"> </v>
      </c>
      <c r="S29" s="16" t="str">
        <f t="shared" ca="1" si="3"/>
        <v>Sell</v>
      </c>
      <c r="T29" s="5">
        <f t="shared" ca="1" si="5"/>
        <v>-10</v>
      </c>
      <c r="U29" s="21">
        <f t="shared" ca="1" si="6"/>
        <v>11.248073959938365</v>
      </c>
      <c r="V29" s="5">
        <f ca="1">IF(AND($R29="Buy",$R28=" "),D29,IF(AND($R29="Buy",$R28="Exit"),D29,IF(AND($S29="Sell",V28=" "),D29,IF(OR($R28="Buy",S28="Sell"),V28," "))))</f>
        <v>0</v>
      </c>
      <c r="W29" s="5">
        <f ca="1">IF(AND($R29="Buy",$R28=" "),G29,IF(AND($S29="Sell",W28=" "),G29,IF(OR($R28="Buy",S28="Sell"),W28," ")))</f>
        <v>0</v>
      </c>
      <c r="X29" s="35">
        <f t="shared" ca="1" si="7"/>
        <v>1.0000000000000142</v>
      </c>
      <c r="Y29" s="35">
        <f t="shared" ca="1" si="9"/>
        <v>0.2249614791987625</v>
      </c>
      <c r="Z29" s="35">
        <f t="shared" ca="1" si="10"/>
        <v>1.2249614791987766</v>
      </c>
      <c r="AA29" s="36">
        <f t="shared" ca="1" si="8"/>
        <v>-1.3862865947611565</v>
      </c>
    </row>
    <row r="30" spans="1:27" x14ac:dyDescent="0.25">
      <c r="A30" s="26">
        <v>40220</v>
      </c>
      <c r="B30">
        <v>48.45</v>
      </c>
      <c r="C30">
        <v>47.42</v>
      </c>
      <c r="D30">
        <v>48.22</v>
      </c>
      <c r="E30" s="5">
        <v>25.38</v>
      </c>
      <c r="F30" s="5">
        <v>24.7</v>
      </c>
      <c r="G30" s="5">
        <v>25.34</v>
      </c>
      <c r="H30" s="3">
        <v>1</v>
      </c>
      <c r="I30" s="3">
        <v>1</v>
      </c>
      <c r="J30" s="8">
        <f ca="1">(D30-MIN(OFFSET(C30,-$J$3+1,0):C30))/(MAX(OFFSET(B30,-$J$3+1,0):B30)-MIN(OFFSET(C30,-$J$3+1,0):C30))</f>
        <v>0.9037656903765674</v>
      </c>
      <c r="K30" s="8">
        <f ca="1">(G30-MIN(OFFSET(F30,-$J$3+1,0):F30))/(MAX(OFFSET(E30,-$J$3+1,0):E30)-MIN(OFFSET(F30,-$J$3+1,0):F30))</f>
        <v>0.873493975903614</v>
      </c>
      <c r="L30" s="8">
        <f ca="1">J30-K30</f>
        <v>3.0271714472953404E-2</v>
      </c>
      <c r="M30" s="34">
        <f ca="1">100*(L30-MIN(OFFSET(L30,-$J$3+1,0):L30))/(MAX(OFFSET(L30,-$J$3+1,0):L30)-MIN(OFFSET(L30,-$J$3+1,0):L30))</f>
        <v>43.038490180405468</v>
      </c>
      <c r="N30" s="12">
        <f>MAX(B30-C30,B30-D29,D29-C30)</f>
        <v>1.0300000000000011</v>
      </c>
      <c r="O30" s="12">
        <f>MAX(E30-F30,E30-G29,G29-F30)</f>
        <v>0.67999999999999972</v>
      </c>
      <c r="P30" s="33">
        <f ca="1">AVERAGE(N30:OFFSET(N30,-$P$3+1,0))*$P$4</f>
        <v>1.1849999999999998</v>
      </c>
      <c r="Q30" s="33">
        <f ca="1">AVERAGE(O30:OFFSET(O30,-$P$3+1,0))*$Q$4</f>
        <v>0.89833333333333343</v>
      </c>
      <c r="R30" s="16" t="str">
        <f t="shared" ca="1" si="2"/>
        <v xml:space="preserve"> </v>
      </c>
      <c r="S30" s="16" t="str">
        <f t="shared" ca="1" si="3"/>
        <v>Exit</v>
      </c>
      <c r="T30" s="5">
        <f t="shared" ca="1" si="5"/>
        <v>-10</v>
      </c>
      <c r="U30" s="21">
        <f t="shared" ca="1" si="6"/>
        <v>11.248073959938365</v>
      </c>
      <c r="V30" s="5">
        <f ca="1">IF(AND($R30="Buy",$R29=" "),D30,IF(AND($R30="Buy",$R29="Exit"),D30,IF(AND($S30="Sell",V29=" "),D30,IF(OR($R29="Buy",S29="Sell"),V29," "))))</f>
        <v>0</v>
      </c>
      <c r="W30" s="5">
        <f ca="1">IF(AND($R30="Buy",$R29=" "),G30,IF(AND($S30="Sell",W29=" "),G30,IF(OR($R29="Buy",S29="Sell"),W29," ")))</f>
        <v>0</v>
      </c>
      <c r="X30" s="35">
        <f t="shared" ca="1" si="7"/>
        <v>-6.0000000000000142</v>
      </c>
      <c r="Y30" s="35">
        <f t="shared" ca="1" si="9"/>
        <v>2.5870570107858288</v>
      </c>
      <c r="Z30" s="35">
        <f t="shared" ca="1" si="10"/>
        <v>-3.4129429892141854</v>
      </c>
      <c r="AA30" s="36">
        <f t="shared" ca="1" si="8"/>
        <v>-4.7992295839753414</v>
      </c>
    </row>
    <row r="31" spans="1:27" x14ac:dyDescent="0.25">
      <c r="A31" s="26">
        <v>40221</v>
      </c>
      <c r="B31">
        <v>48.21</v>
      </c>
      <c r="C31">
        <v>47.22</v>
      </c>
      <c r="D31">
        <v>48.06</v>
      </c>
      <c r="E31" s="5">
        <v>25.49</v>
      </c>
      <c r="F31" s="5">
        <v>24.78</v>
      </c>
      <c r="G31" s="5">
        <v>25.32</v>
      </c>
      <c r="H31" s="3">
        <v>1</v>
      </c>
      <c r="I31" s="3">
        <v>1</v>
      </c>
      <c r="J31" s="8">
        <f ca="1">(D31-MIN(OFFSET(C31,-$J$3+1,0):C31))/(MAX(OFFSET(B31,-$J$3+1,0):B31)-MIN(OFFSET(C31,-$J$3+1,0):C31))</f>
        <v>0.83682008368200822</v>
      </c>
      <c r="K31" s="8">
        <f ca="1">(G31-MIN(OFFSET(F31,-$J$3+1,0):F31))/(MAX(OFFSET(E31,-$J$3+1,0):E31)-MIN(OFFSET(F31,-$J$3+1,0):F31))</f>
        <v>0.89375000000000104</v>
      </c>
      <c r="L31" s="8">
        <f ca="1">J31-K31</f>
        <v>-5.6929916317992824E-2</v>
      </c>
      <c r="M31" s="34">
        <f ca="1">100*(L31-MIN(OFFSET(L31,-$J$3+1,0):L31))/(MAX(OFFSET(L31,-$J$3+1,0):L31)-MIN(OFFSET(L31,-$J$3+1,0):L31))</f>
        <v>0</v>
      </c>
      <c r="N31" s="12">
        <f>MAX(B31-C31,B31-D30,D30-C31)</f>
        <v>1</v>
      </c>
      <c r="O31" s="12">
        <f>MAX(E31-F31,E31-G30,G30-F31)</f>
        <v>0.7099999999999973</v>
      </c>
      <c r="P31" s="33">
        <f ca="1">AVERAGE(N31:OFFSET(N31,-$P$3+1,0))*$P$4</f>
        <v>1.0599999999999998</v>
      </c>
      <c r="Q31" s="33">
        <f ca="1">AVERAGE(O31:OFFSET(O31,-$P$3+1,0))*$Q$4</f>
        <v>0.83166666666666644</v>
      </c>
      <c r="R31" s="16" t="str">
        <f t="shared" ca="1" si="2"/>
        <v>Buy</v>
      </c>
      <c r="S31" s="16" t="str">
        <f t="shared" ca="1" si="3"/>
        <v xml:space="preserve"> </v>
      </c>
      <c r="T31" s="5">
        <f t="shared" ca="1" si="5"/>
        <v>10</v>
      </c>
      <c r="U31" s="21">
        <f t="shared" ca="1" si="6"/>
        <v>-12.745490981963929</v>
      </c>
      <c r="V31" s="5">
        <f ca="1">IF(AND($R31="Buy",$R30=" "),D31,IF(AND($R31="Buy",$R30="Exit"),D31,IF(AND($S31="Sell",V30=" "),D31,IF(OR($R30="Buy",S30="Sell"),V30," "))))</f>
        <v>48.06</v>
      </c>
      <c r="W31" s="5">
        <f ca="1">IF(AND($R31="Buy",$R30=" "),G31,IF(AND($S31="Sell",W30=" "),G31,IF(OR($R30="Buy",S30="Sell"),W30," ")))</f>
        <v>25.32</v>
      </c>
      <c r="X31" s="35">
        <f t="shared" ca="1" si="7"/>
        <v>-1.5999999999999659</v>
      </c>
      <c r="Y31" s="35">
        <f t="shared" ca="1" si="9"/>
        <v>-0.2249614791987625</v>
      </c>
      <c r="Z31" s="35">
        <f t="shared" ca="1" si="10"/>
        <v>-1.8249614791987283</v>
      </c>
      <c r="AA31" s="36">
        <f ca="1">IF(Z31&lt;&gt;" ",AA30+Z31,AA30)</f>
        <v>-6.6241910631740701</v>
      </c>
    </row>
    <row r="32" spans="1:27" x14ac:dyDescent="0.25">
      <c r="A32" s="26">
        <v>40225</v>
      </c>
      <c r="B32">
        <v>49.2</v>
      </c>
      <c r="C32">
        <v>48.39</v>
      </c>
      <c r="D32">
        <v>49.04</v>
      </c>
      <c r="E32" s="5">
        <v>26.43</v>
      </c>
      <c r="F32" s="5">
        <v>25.6</v>
      </c>
      <c r="G32" s="5">
        <v>26.37</v>
      </c>
      <c r="H32" s="3">
        <v>1</v>
      </c>
      <c r="I32" s="3">
        <v>1</v>
      </c>
      <c r="J32" s="8">
        <f ca="1">(D32-MIN(OFFSET(C32,-$J$3+1,0):C32))/(MAX(OFFSET(B32,-$J$3+1,0):B32)-MIN(OFFSET(C32,-$J$3+1,0):C32))</f>
        <v>0.93725490196078298</v>
      </c>
      <c r="K32" s="8">
        <f ca="1">(G32-MIN(OFFSET(F32,-$J$3+1,0):F32))/(MAX(OFFSET(E32,-$J$3+1,0):E32)-MIN(OFFSET(F32,-$J$3+1,0):F32))</f>
        <v>0.97000000000000064</v>
      </c>
      <c r="L32" s="8">
        <f ca="1">J32-K32</f>
        <v>-3.2745098039217657E-2</v>
      </c>
      <c r="M32" s="34">
        <f ca="1">100*(L32-MIN(OFFSET(L32,-$J$3+1,0):L32))/(MAX(OFFSET(L32,-$J$3+1,0):L32)-MIN(OFFSET(L32,-$J$3+1,0):L32))</f>
        <v>7.2869054658751304</v>
      </c>
      <c r="N32" s="12">
        <f>MAX(B32-C32,B32-D31,D31-C32)</f>
        <v>1.1400000000000006</v>
      </c>
      <c r="O32" s="12">
        <f>MAX(E32-F32,E32-G31,G31-F32)</f>
        <v>1.1099999999999994</v>
      </c>
      <c r="P32" s="33">
        <f ca="1">AVERAGE(N32:OFFSET(N32,-$P$3+1,0))*$P$4</f>
        <v>1.0783333333333331</v>
      </c>
      <c r="Q32" s="33">
        <f ca="1">AVERAGE(O32:OFFSET(O32,-$P$3+1,0))*$Q$4</f>
        <v>0.80333333333333279</v>
      </c>
      <c r="R32" s="16" t="str">
        <f t="shared" ca="1" si="2"/>
        <v>Buy</v>
      </c>
      <c r="S32" s="16" t="str">
        <f t="shared" ca="1" si="3"/>
        <v xml:space="preserve"> </v>
      </c>
      <c r="T32" s="5">
        <f t="shared" ca="1" si="5"/>
        <v>10</v>
      </c>
      <c r="U32" s="21">
        <f t="shared" ca="1" si="6"/>
        <v>-12.745490981963929</v>
      </c>
      <c r="V32" s="5">
        <f ca="1">IF(AND($R32="Buy",$R31=" "),D32,IF(AND($R32="Buy",$R31="Exit"),D32,IF(AND($S32="Sell",V31=" "),D32,IF(OR($R31="Buy",S31="Sell"),V31," "))))</f>
        <v>48.06</v>
      </c>
      <c r="W32" s="5">
        <f ca="1">IF(AND($R32="Buy",$R31=" "),G32,IF(AND($S32="Sell",W31=" "),G32,IF(OR($R31="Buy",S31="Sell"),W31," ")))</f>
        <v>25.32</v>
      </c>
      <c r="X32" s="35">
        <f t="shared" ca="1" si="7"/>
        <v>9.7999999999999687</v>
      </c>
      <c r="Y32" s="35">
        <f t="shared" ca="1" si="9"/>
        <v>-13.382765531062134</v>
      </c>
      <c r="Z32" s="35">
        <f t="shared" ca="1" si="10"/>
        <v>-3.5827655310621651</v>
      </c>
      <c r="AA32" s="36">
        <f t="shared" ref="AA32:AA95" ca="1" si="11">IF(Z32&lt;&gt;" ",AA31+Z32,AA31)</f>
        <v>-10.206956594236235</v>
      </c>
    </row>
    <row r="33" spans="1:27" x14ac:dyDescent="0.25">
      <c r="A33" s="26">
        <v>40226</v>
      </c>
      <c r="B33">
        <v>49.85</v>
      </c>
      <c r="C33">
        <v>49.3</v>
      </c>
      <c r="D33">
        <v>49.72</v>
      </c>
      <c r="E33" s="5">
        <v>26.46</v>
      </c>
      <c r="F33" s="5">
        <v>25.99</v>
      </c>
      <c r="G33" s="5">
        <v>26.15</v>
      </c>
      <c r="H33" s="3">
        <v>1</v>
      </c>
      <c r="I33" s="3">
        <v>1</v>
      </c>
      <c r="J33" s="8">
        <f ca="1">(D33-MIN(OFFSET(C33,-$J$3+1,0):C33))/(MAX(OFFSET(B33,-$J$3+1,0):B33)-MIN(OFFSET(C33,-$J$3+1,0):C33))</f>
        <v>0.95057034220532222</v>
      </c>
      <c r="K33" s="8">
        <f ca="1">(G33-MIN(OFFSET(F33,-$J$3+1,0):F33))/(MAX(OFFSET(E33,-$J$3+1,0):E33)-MIN(OFFSET(F33,-$J$3+1,0):F33))</f>
        <v>0.845771144278606</v>
      </c>
      <c r="L33" s="8">
        <f ca="1">J33-K33</f>
        <v>0.10479919792671621</v>
      </c>
      <c r="M33" s="34">
        <f ca="1">100*(L33-MIN(OFFSET(L33,-$J$3+1,0):L33))/(MAX(OFFSET(L33,-$J$3+1,0):L33)-MIN(OFFSET(L33,-$J$3+1,0):L33))</f>
        <v>48.729113983675497</v>
      </c>
      <c r="N33" s="12">
        <f>MAX(B33-C33,B33-D32,D32-C33)</f>
        <v>0.81000000000000227</v>
      </c>
      <c r="O33" s="12">
        <f>MAX(E33-F33,E33-G32,G32-F33)</f>
        <v>0.47000000000000242</v>
      </c>
      <c r="P33" s="33">
        <f ca="1">AVERAGE(N33:OFFSET(N33,-$P$3+1,0))*$P$4</f>
        <v>1.0333333333333339</v>
      </c>
      <c r="Q33" s="33">
        <f ca="1">AVERAGE(O33:OFFSET(O33,-$P$3+1,0))*$Q$4</f>
        <v>0.75666666666666649</v>
      </c>
      <c r="R33" s="16" t="str">
        <f t="shared" ca="1" si="2"/>
        <v>Buy</v>
      </c>
      <c r="S33" s="16" t="str">
        <f t="shared" ca="1" si="3"/>
        <v xml:space="preserve"> </v>
      </c>
      <c r="T33" s="5">
        <f t="shared" ca="1" si="5"/>
        <v>10</v>
      </c>
      <c r="U33" s="21">
        <f t="shared" ca="1" si="6"/>
        <v>-12.745490981963929</v>
      </c>
      <c r="V33" s="5">
        <f ca="1">IF(AND($R33="Buy",$R32=" "),D33,IF(AND($R33="Buy",$R32="Exit"),D33,IF(AND($S33="Sell",V32=" "),D33,IF(OR($R32="Buy",S32="Sell"),V32," "))))</f>
        <v>48.06</v>
      </c>
      <c r="W33" s="5">
        <f ca="1">IF(AND($R33="Buy",$R32=" "),G33,IF(AND($S33="Sell",W32=" "),G33,IF(OR($R32="Buy",S32="Sell"),W32," ")))</f>
        <v>25.32</v>
      </c>
      <c r="X33" s="35">
        <f t="shared" ca="1" si="7"/>
        <v>6.7999999999999972</v>
      </c>
      <c r="Y33" s="35">
        <f t="shared" ca="1" si="9"/>
        <v>2.8040080160320953</v>
      </c>
      <c r="Z33" s="35">
        <f t="shared" ca="1" si="10"/>
        <v>9.6040080160320933</v>
      </c>
      <c r="AA33" s="36">
        <f t="shared" ca="1" si="11"/>
        <v>-0.60294857820414194</v>
      </c>
    </row>
    <row r="34" spans="1:27" x14ac:dyDescent="0.25">
      <c r="A34" s="26">
        <v>40227</v>
      </c>
      <c r="B34">
        <v>50.56</v>
      </c>
      <c r="C34">
        <v>49.47</v>
      </c>
      <c r="D34">
        <v>50.41</v>
      </c>
      <c r="E34" s="5">
        <v>26.42</v>
      </c>
      <c r="F34" s="5">
        <v>25.78</v>
      </c>
      <c r="G34" s="5">
        <v>26.34</v>
      </c>
      <c r="H34" s="3">
        <v>1</v>
      </c>
      <c r="I34" s="3">
        <v>1</v>
      </c>
      <c r="J34" s="8">
        <f ca="1">(D34-MIN(OFFSET(C34,-$J$3+1,0):C34))/(MAX(OFFSET(B34,-$J$3+1,0):B34)-MIN(OFFSET(C34,-$J$3+1,0):C34))</f>
        <v>0.95508982035927981</v>
      </c>
      <c r="K34" s="8">
        <f ca="1">(G34-MIN(OFFSET(F34,-$J$3+1,0):F34))/(MAX(OFFSET(E34,-$J$3+1,0):E34)-MIN(OFFSET(F34,-$J$3+1,0):F34))</f>
        <v>0.94029850746268617</v>
      </c>
      <c r="L34" s="8">
        <f ca="1">J34-K34</f>
        <v>1.4791312896593634E-2</v>
      </c>
      <c r="M34" s="34">
        <f ca="1">100*(L34-MIN(OFFSET(L34,-$J$3+1,0):L34))/(MAX(OFFSET(L34,-$J$3+1,0):L34)-MIN(OFFSET(L34,-$J$3+1,0):L34))</f>
        <v>30.28972621704289</v>
      </c>
      <c r="N34" s="12">
        <f>MAX(B34-C34,B34-D33,D33-C34)</f>
        <v>1.0900000000000034</v>
      </c>
      <c r="O34" s="12">
        <f>MAX(E34-F34,E34-G33,G33-F34)</f>
        <v>0.64000000000000057</v>
      </c>
      <c r="P34" s="33">
        <f ca="1">AVERAGE(N34:OFFSET(N34,-$P$3+1,0))*$P$4</f>
        <v>1.0066666666666677</v>
      </c>
      <c r="Q34" s="33">
        <f ca="1">AVERAGE(O34:OFFSET(O34,-$P$3+1,0))*$Q$4</f>
        <v>0.72999999999999987</v>
      </c>
      <c r="R34" s="16" t="str">
        <f t="shared" ca="1" si="2"/>
        <v>Buy</v>
      </c>
      <c r="S34" s="16" t="str">
        <f t="shared" ca="1" si="3"/>
        <v xml:space="preserve"> </v>
      </c>
      <c r="T34" s="5">
        <f t="shared" ca="1" si="5"/>
        <v>10</v>
      </c>
      <c r="U34" s="21">
        <f t="shared" ca="1" si="6"/>
        <v>-12.745490981963929</v>
      </c>
      <c r="V34" s="5">
        <f ca="1">IF(AND($R34="Buy",$R33=" "),D34,IF(AND($R34="Buy",$R33="Exit"),D34,IF(AND($S34="Sell",V33=" "),D34,IF(OR($R33="Buy",S33="Sell"),V33," "))))</f>
        <v>48.06</v>
      </c>
      <c r="W34" s="5">
        <f ca="1">IF(AND($R34="Buy",$R33=" "),G34,IF(AND($S34="Sell",W33=" "),G34,IF(OR($R33="Buy",S33="Sell"),W33," ")))</f>
        <v>25.32</v>
      </c>
      <c r="X34" s="35">
        <f t="shared" ca="1" si="7"/>
        <v>6.8999999999999773</v>
      </c>
      <c r="Y34" s="35">
        <f t="shared" ca="1" si="9"/>
        <v>-2.421643286573163</v>
      </c>
      <c r="Z34" s="35">
        <f t="shared" ca="1" si="10"/>
        <v>4.4783567134268143</v>
      </c>
      <c r="AA34" s="36">
        <f t="shared" ca="1" si="11"/>
        <v>3.8754081352226724</v>
      </c>
    </row>
    <row r="35" spans="1:27" x14ac:dyDescent="0.25">
      <c r="A35" s="26">
        <v>40228</v>
      </c>
      <c r="B35">
        <v>50.6</v>
      </c>
      <c r="C35">
        <v>49.8</v>
      </c>
      <c r="D35">
        <v>50.39</v>
      </c>
      <c r="E35" s="5">
        <v>26.51</v>
      </c>
      <c r="F35" s="5">
        <v>25.99</v>
      </c>
      <c r="G35" s="5">
        <v>26.42</v>
      </c>
      <c r="H35" s="3">
        <v>1</v>
      </c>
      <c r="I35" s="3">
        <v>1</v>
      </c>
      <c r="J35" s="8">
        <f ca="1">(D35-MIN(OFFSET(C35,-$J$3+1,0):C35))/(MAX(OFFSET(B35,-$J$3+1,0):B35)-MIN(OFFSET(C35,-$J$3+1,0):C35))</f>
        <v>0.93786982248520689</v>
      </c>
      <c r="K35" s="8">
        <f ca="1">(G35-MIN(OFFSET(F35,-$J$3+1,0):F35))/(MAX(OFFSET(E35,-$J$3+1,0):E35)-MIN(OFFSET(F35,-$J$3+1,0):F35))</f>
        <v>0.95027624309392278</v>
      </c>
      <c r="L35" s="8">
        <f ca="1">J35-K35</f>
        <v>-1.2406420608715885E-2</v>
      </c>
      <c r="M35" s="34">
        <f ca="1">100*(L35-MIN(OFFSET(L35,-$J$3+1,0):L35))/(MAX(OFFSET(L35,-$J$3+1,0):L35)-MIN(OFFSET(L35,-$J$3+1,0):L35))</f>
        <v>27.529672636374762</v>
      </c>
      <c r="N35" s="12">
        <f>MAX(B35-C35,B35-D34,D34-C35)</f>
        <v>0.80000000000000426</v>
      </c>
      <c r="O35" s="12">
        <f>MAX(E35-F35,E35-G34,G34-F35)</f>
        <v>0.52000000000000313</v>
      </c>
      <c r="P35" s="33">
        <f ca="1">AVERAGE(N35:OFFSET(N35,-$P$3+1,0))*$P$4</f>
        <v>0.97833333333333528</v>
      </c>
      <c r="Q35" s="33">
        <f ca="1">AVERAGE(O35:OFFSET(O35,-$P$3+1,0))*$Q$4</f>
        <v>0.6883333333333338</v>
      </c>
      <c r="R35" s="16" t="str">
        <f t="shared" ca="1" si="2"/>
        <v>Buy</v>
      </c>
      <c r="S35" s="16" t="str">
        <f t="shared" ca="1" si="3"/>
        <v xml:space="preserve"> </v>
      </c>
      <c r="T35" s="5">
        <f t="shared" ca="1" si="5"/>
        <v>10</v>
      </c>
      <c r="U35" s="21">
        <f t="shared" ca="1" si="6"/>
        <v>-12.745490981963929</v>
      </c>
      <c r="V35" s="5">
        <f ca="1">IF(AND($R35="Buy",$R34=" "),D35,IF(AND($R35="Buy",$R34="Exit"),D35,IF(AND($S35="Sell",V34=" "),D35,IF(OR($R34="Buy",S34="Sell"),V34," "))))</f>
        <v>48.06</v>
      </c>
      <c r="W35" s="5">
        <f ca="1">IF(AND($R35="Buy",$R34=" "),G35,IF(AND($S35="Sell",W34=" "),G35,IF(OR($R34="Buy",S34="Sell"),W34," ")))</f>
        <v>25.32</v>
      </c>
      <c r="X35" s="35">
        <f t="shared" ca="1" si="7"/>
        <v>-0.19999999999996021</v>
      </c>
      <c r="Y35" s="35">
        <f t="shared" ca="1" si="9"/>
        <v>-1.0196392785571378</v>
      </c>
      <c r="Z35" s="35">
        <f t="shared" ca="1" si="10"/>
        <v>-1.219639278557098</v>
      </c>
      <c r="AA35" s="36">
        <f t="shared" ca="1" si="11"/>
        <v>2.6557688566655742</v>
      </c>
    </row>
    <row r="36" spans="1:27" x14ac:dyDescent="0.25">
      <c r="A36" s="26">
        <v>40231</v>
      </c>
      <c r="B36">
        <v>50.49</v>
      </c>
      <c r="C36">
        <v>49.86</v>
      </c>
      <c r="D36">
        <v>50.16</v>
      </c>
      <c r="E36" s="5">
        <v>26.67</v>
      </c>
      <c r="F36" s="5">
        <v>26.22</v>
      </c>
      <c r="G36" s="5">
        <v>26.53</v>
      </c>
      <c r="H36" s="3">
        <v>1</v>
      </c>
      <c r="I36" s="3">
        <v>1</v>
      </c>
      <c r="J36" s="8">
        <f ca="1">(D36-MIN(OFFSET(C36,-$J$3+1,0):C36))/(MAX(OFFSET(B36,-$J$3+1,0):B36)-MIN(OFFSET(C36,-$J$3+1,0):C36))</f>
        <v>0.86982248520709926</v>
      </c>
      <c r="K36" s="8">
        <f ca="1">(G36-MIN(OFFSET(F36,-$J$3+1,0):F36))/(MAX(OFFSET(E36,-$J$3+1,0):E36)-MIN(OFFSET(F36,-$J$3+1,0):F36))</f>
        <v>0.9259259259259256</v>
      </c>
      <c r="L36" s="8">
        <f ca="1">J36-K36</f>
        <v>-5.6103440718826336E-2</v>
      </c>
      <c r="M36" s="34">
        <f ca="1">100*(L36-MIN(OFFSET(L36,-$J$3+1,0):L36))/(MAX(OFFSET(L36,-$J$3+1,0):L36)-MIN(OFFSET(L36,-$J$3+1,0):L36))</f>
        <v>0.51102462474132138</v>
      </c>
      <c r="N36" s="12">
        <f>MAX(B36-C36,B36-D35,D35-C36)</f>
        <v>0.63000000000000256</v>
      </c>
      <c r="O36" s="12">
        <f>MAX(E36-F36,E36-G35,G35-F36)</f>
        <v>0.45000000000000284</v>
      </c>
      <c r="P36" s="33">
        <f ca="1">AVERAGE(N36:OFFSET(N36,-$P$3+1,0))*$P$4</f>
        <v>0.91166666666666885</v>
      </c>
      <c r="Q36" s="33">
        <f ca="1">AVERAGE(O36:OFFSET(O36,-$P$3+1,0))*$Q$4</f>
        <v>0.65000000000000091</v>
      </c>
      <c r="R36" s="16" t="str">
        <f t="shared" ca="1" si="2"/>
        <v>Buy</v>
      </c>
      <c r="S36" s="16" t="str">
        <f t="shared" ca="1" si="3"/>
        <v xml:space="preserve"> </v>
      </c>
      <c r="T36" s="5">
        <f t="shared" ca="1" si="5"/>
        <v>10</v>
      </c>
      <c r="U36" s="21">
        <f t="shared" ca="1" si="6"/>
        <v>-12.745490981963929</v>
      </c>
      <c r="V36" s="5">
        <f ca="1">IF(AND($R36="Buy",$R35=" "),D36,IF(AND($R36="Buy",$R35="Exit"),D36,IF(AND($S36="Sell",V35=" "),D36,IF(OR($R35="Buy",S35="Sell"),V35," "))))</f>
        <v>48.06</v>
      </c>
      <c r="W36" s="5">
        <f ca="1">IF(AND($R36="Buy",$R35=" "),G36,IF(AND($S36="Sell",W35=" "),G36,IF(OR($R35="Buy",S35="Sell"),W35," ")))</f>
        <v>25.32</v>
      </c>
      <c r="X36" s="35">
        <f t="shared" ca="1" si="7"/>
        <v>-2.3000000000000398</v>
      </c>
      <c r="Y36" s="35">
        <f t="shared" ca="1" si="9"/>
        <v>-1.402004008016025</v>
      </c>
      <c r="Z36" s="35">
        <f t="shared" ca="1" si="10"/>
        <v>-3.7020040080160648</v>
      </c>
      <c r="AA36" s="36">
        <f t="shared" ca="1" si="11"/>
        <v>-1.0462351513504906</v>
      </c>
    </row>
    <row r="37" spans="1:27" x14ac:dyDescent="0.25">
      <c r="A37" s="26">
        <v>40232</v>
      </c>
      <c r="B37">
        <v>50.34</v>
      </c>
      <c r="C37">
        <v>49.58</v>
      </c>
      <c r="D37">
        <v>49.72</v>
      </c>
      <c r="E37" s="5">
        <v>26.42</v>
      </c>
      <c r="F37" s="5">
        <v>25.49</v>
      </c>
      <c r="G37" s="5">
        <v>25.56</v>
      </c>
      <c r="H37" s="3">
        <v>1</v>
      </c>
      <c r="I37" s="3">
        <v>1</v>
      </c>
      <c r="J37" s="8">
        <f ca="1">(D37-MIN(OFFSET(C37,-$J$3+1,0):C37))/(MAX(OFFSET(B37,-$J$3+1,0):B37)-MIN(OFFSET(C37,-$J$3+1,0):C37))</f>
        <v>0.60180995475113019</v>
      </c>
      <c r="K37" s="8">
        <f ca="1">(G37-MIN(OFFSET(F37,-$J$3+1,0):F37))/(MAX(OFFSET(E37,-$J$3+1,0):E37)-MIN(OFFSET(F37,-$J$3+1,0):F37))</f>
        <v>5.9322033898305163E-2</v>
      </c>
      <c r="L37" s="8">
        <f ca="1">J37-K37</f>
        <v>0.54248792085282505</v>
      </c>
      <c r="M37" s="34">
        <f ca="1">100*(L37-MIN(OFFSET(L37,-$J$3+1,0):L37))/(MAX(OFFSET(L37,-$J$3+1,0):L37)-MIN(OFFSET(L37,-$J$3+1,0):L37))</f>
        <v>100</v>
      </c>
      <c r="N37" s="12">
        <f>MAX(B37-C37,B37-D36,D36-C37)</f>
        <v>0.76000000000000512</v>
      </c>
      <c r="O37" s="12">
        <f>MAX(E37-F37,E37-G36,G36-F37)</f>
        <v>1.0400000000000027</v>
      </c>
      <c r="P37" s="33">
        <f ca="1">AVERAGE(N37:OFFSET(N37,-$P$3+1,0))*$P$4</f>
        <v>0.8716666666666697</v>
      </c>
      <c r="Q37" s="33">
        <f ca="1">AVERAGE(O37:OFFSET(O37,-$P$3+1,0))*$Q$4</f>
        <v>0.70500000000000185</v>
      </c>
      <c r="R37" s="16" t="str">
        <f t="shared" ca="1" si="2"/>
        <v>Exit</v>
      </c>
      <c r="S37" s="16" t="str">
        <f t="shared" ca="1" si="3"/>
        <v>Sell</v>
      </c>
      <c r="T37" s="5">
        <f t="shared" ca="1" si="5"/>
        <v>-10</v>
      </c>
      <c r="U37" s="21">
        <f t="shared" ca="1" si="6"/>
        <v>12.364066193853439</v>
      </c>
      <c r="V37" s="5">
        <f ca="1">IF(AND($R37="Buy",$R36=" "),D37,IF(AND($R37="Buy",$R36="Exit"),D37,IF(AND($S37="Sell",V36=" "),D37,IF(OR($R36="Buy",S36="Sell"),V36," "))))</f>
        <v>48.06</v>
      </c>
      <c r="W37" s="5">
        <f ca="1">IF(AND($R37="Buy",$R36=" "),G37,IF(AND($S37="Sell",W36=" "),G37,IF(OR($R36="Buy",S36="Sell"),W36," ")))</f>
        <v>25.32</v>
      </c>
      <c r="X37" s="35">
        <f t="shared" ca="1" si="7"/>
        <v>4.3999999999999773</v>
      </c>
      <c r="Y37" s="35">
        <f t="shared" ca="1" si="9"/>
        <v>12.363126252505042</v>
      </c>
      <c r="Z37" s="35">
        <f t="shared" ca="1" si="10"/>
        <v>16.763126252505018</v>
      </c>
      <c r="AA37" s="36">
        <f t="shared" ca="1" si="11"/>
        <v>15.716891101154527</v>
      </c>
    </row>
    <row r="38" spans="1:27" x14ac:dyDescent="0.25">
      <c r="A38" s="26">
        <v>40233</v>
      </c>
      <c r="B38">
        <v>50.6</v>
      </c>
      <c r="C38">
        <v>49.62</v>
      </c>
      <c r="D38">
        <v>50.39</v>
      </c>
      <c r="E38" s="5">
        <v>25.97</v>
      </c>
      <c r="F38" s="5">
        <v>25.3</v>
      </c>
      <c r="G38" s="5">
        <v>25.94</v>
      </c>
      <c r="H38" s="3">
        <v>1</v>
      </c>
      <c r="I38" s="3">
        <v>1</v>
      </c>
      <c r="J38" s="8">
        <f ca="1">(D38-MIN(OFFSET(C38,-$J$3+1,0):C38))/(MAX(OFFSET(B38,-$J$3+1,0):B38)-MIN(OFFSET(C38,-$J$3+1,0):C38))</f>
        <v>0.83846153846153837</v>
      </c>
      <c r="K38" s="8">
        <f ca="1">(G38-MIN(OFFSET(F38,-$J$3+1,0):F38))/(MAX(OFFSET(E38,-$J$3+1,0):E38)-MIN(OFFSET(F38,-$J$3+1,0):F38))</f>
        <v>0.46715328467153294</v>
      </c>
      <c r="L38" s="8">
        <f ca="1">J38-K38</f>
        <v>0.37130825379000543</v>
      </c>
      <c r="M38" s="34">
        <f ca="1">100*(L38-MIN(OFFSET(L38,-$J$3+1,0):L38))/(MAX(OFFSET(L38,-$J$3+1,0):L38)-MIN(OFFSET(L38,-$J$3+1,0):L38))</f>
        <v>71.402917240006076</v>
      </c>
      <c r="N38" s="12">
        <f>MAX(B38-C38,B38-D37,D37-C38)</f>
        <v>0.98000000000000398</v>
      </c>
      <c r="O38" s="12">
        <f>MAX(E38-F38,E38-G37,G37-F38)</f>
        <v>0.66999999999999815</v>
      </c>
      <c r="P38" s="33">
        <f ca="1">AVERAGE(N38:OFFSET(N38,-$P$3+1,0))*$P$4</f>
        <v>0.84500000000000364</v>
      </c>
      <c r="Q38" s="33">
        <f ca="1">AVERAGE(O38:OFFSET(O38,-$P$3+1,0))*$Q$4</f>
        <v>0.63166666666666826</v>
      </c>
      <c r="R38" s="16" t="str">
        <f t="shared" ca="1" si="2"/>
        <v xml:space="preserve"> </v>
      </c>
      <c r="S38" s="16" t="str">
        <f t="shared" ca="1" si="3"/>
        <v>Sell</v>
      </c>
      <c r="T38" s="5">
        <f t="shared" ca="1" si="5"/>
        <v>-10</v>
      </c>
      <c r="U38" s="21">
        <f t="shared" ca="1" si="6"/>
        <v>12.364066193853439</v>
      </c>
      <c r="V38" s="5">
        <f ca="1">IF(AND($R38="Buy",$R37=" "),D38,IF(AND($R38="Buy",$R37="Exit"),D38,IF(AND($S38="Sell",V37=" "),D38,IF(OR($R37="Buy",S37="Sell"),V37," "))))</f>
        <v>48.06</v>
      </c>
      <c r="W38" s="5">
        <f ca="1">IF(AND($R38="Buy",$R37=" "),G38,IF(AND($S38="Sell",W37=" "),G38,IF(OR($R37="Buy",S37="Sell"),W37," ")))</f>
        <v>25.32</v>
      </c>
      <c r="X38" s="35">
        <f t="shared" ca="1" si="7"/>
        <v>-6.7000000000000171</v>
      </c>
      <c r="Y38" s="35">
        <f t="shared" ca="1" si="9"/>
        <v>4.6983451536643388</v>
      </c>
      <c r="Z38" s="35">
        <f t="shared" ca="1" si="10"/>
        <v>-2.0016548463356783</v>
      </c>
      <c r="AA38" s="36">
        <f t="shared" ca="1" si="11"/>
        <v>13.715236254818848</v>
      </c>
    </row>
    <row r="39" spans="1:27" x14ac:dyDescent="0.25">
      <c r="A39" s="26">
        <v>40234</v>
      </c>
      <c r="B39">
        <v>50.56</v>
      </c>
      <c r="C39">
        <v>49.53</v>
      </c>
      <c r="D39">
        <v>50.52</v>
      </c>
      <c r="E39" s="5">
        <v>25.81</v>
      </c>
      <c r="F39" s="5">
        <v>25.14</v>
      </c>
      <c r="G39" s="5">
        <v>25.77</v>
      </c>
      <c r="H39" s="3">
        <v>1</v>
      </c>
      <c r="I39" s="3">
        <v>1</v>
      </c>
      <c r="J39" s="8">
        <f ca="1">(D39-MIN(OFFSET(C39,-$J$3+1,0):C39))/(MAX(OFFSET(B39,-$J$3+1,0):B39)-MIN(OFFSET(C39,-$J$3+1,0):C39))</f>
        <v>0.92920353982301052</v>
      </c>
      <c r="K39" s="8">
        <f ca="1">(G39-MIN(OFFSET(F39,-$J$3+1,0):F39))/(MAX(OFFSET(E39,-$J$3+1,0):E39)-MIN(OFFSET(F39,-$J$3+1,0):F39))</f>
        <v>0.41176470588235198</v>
      </c>
      <c r="L39" s="8">
        <f ca="1">J39-K39</f>
        <v>0.51743883394065859</v>
      </c>
      <c r="M39" s="34">
        <f ca="1">100*(L39-MIN(OFFSET(L39,-$J$3+1,0):L39))/(MAX(OFFSET(L39,-$J$3+1,0):L39)-MIN(OFFSET(L39,-$J$3+1,0):L39))</f>
        <v>95.815327697613611</v>
      </c>
      <c r="N39" s="12">
        <f>MAX(B39-C39,B39-D38,D38-C39)</f>
        <v>1.0300000000000011</v>
      </c>
      <c r="O39" s="12">
        <f>MAX(E39-F39,E39-G38,G38-F39)</f>
        <v>0.80000000000000071</v>
      </c>
      <c r="P39" s="33">
        <f ca="1">AVERAGE(N39:OFFSET(N39,-$P$3+1,0))*$P$4</f>
        <v>0.88166666666667004</v>
      </c>
      <c r="Q39" s="33">
        <f ca="1">AVERAGE(O39:OFFSET(O39,-$P$3+1,0))*$Q$4</f>
        <v>0.68666666666666798</v>
      </c>
      <c r="R39" s="16" t="str">
        <f t="shared" ca="1" si="2"/>
        <v xml:space="preserve"> </v>
      </c>
      <c r="S39" s="16" t="str">
        <f t="shared" ca="1" si="3"/>
        <v>Sell</v>
      </c>
      <c r="T39" s="5">
        <f t="shared" ca="1" si="5"/>
        <v>-10</v>
      </c>
      <c r="U39" s="21">
        <f t="shared" ca="1" si="6"/>
        <v>12.364066193853439</v>
      </c>
      <c r="V39" s="5">
        <f ca="1">IF(AND($R39="Buy",$R38=" "),D39,IF(AND($R39="Buy",$R38="Exit"),D39,IF(AND($S39="Sell",V38=" "),D39,IF(OR($R38="Buy",S38="Sell"),V38," "))))</f>
        <v>48.06</v>
      </c>
      <c r="W39" s="5">
        <f ca="1">IF(AND($R39="Buy",$R38=" "),G39,IF(AND($S39="Sell",W38=" "),G39,IF(OR($R38="Buy",S38="Sell"),W38," ")))</f>
        <v>25.32</v>
      </c>
      <c r="X39" s="35">
        <f t="shared" ca="1" si="7"/>
        <v>-1.3000000000000256</v>
      </c>
      <c r="Y39" s="35">
        <f t="shared" ca="1" si="9"/>
        <v>-2.1018912529551059</v>
      </c>
      <c r="Z39" s="35">
        <f t="shared" ca="1" si="10"/>
        <v>-3.4018912529551315</v>
      </c>
      <c r="AA39" s="36">
        <f t="shared" ca="1" si="11"/>
        <v>10.313345001863716</v>
      </c>
    </row>
    <row r="40" spans="1:27" x14ac:dyDescent="0.25">
      <c r="A40" s="26">
        <v>40235</v>
      </c>
      <c r="B40">
        <v>50.59</v>
      </c>
      <c r="C40">
        <v>50.21</v>
      </c>
      <c r="D40">
        <v>50.39</v>
      </c>
      <c r="E40" s="5">
        <v>25.86</v>
      </c>
      <c r="F40" s="5">
        <v>25.46</v>
      </c>
      <c r="G40" s="5">
        <v>25.77</v>
      </c>
      <c r="H40" s="3">
        <v>1</v>
      </c>
      <c r="I40" s="3">
        <v>1</v>
      </c>
      <c r="J40" s="8">
        <f ca="1">(D40-MIN(OFFSET(C40,-$J$3+1,0):C40))/(MAX(OFFSET(B40,-$J$3+1,0):B40)-MIN(OFFSET(C40,-$J$3+1,0):C40))</f>
        <v>0.80373831775700855</v>
      </c>
      <c r="K40" s="8">
        <f ca="1">(G40-MIN(OFFSET(F40,-$J$3+1,0):F40))/(MAX(OFFSET(E40,-$J$3+1,0):E40)-MIN(OFFSET(F40,-$J$3+1,0):F40))</f>
        <v>0.41176470588235198</v>
      </c>
      <c r="L40" s="8">
        <f ca="1">J40-K40</f>
        <v>0.39197361187465657</v>
      </c>
      <c r="M40" s="34">
        <f ca="1">100*(L40-MIN(OFFSET(L40,-$J$3+1,0):L40))/(MAX(OFFSET(L40,-$J$3+1,0):L40)-MIN(OFFSET(L40,-$J$3+1,0):L40))</f>
        <v>74.855248732126597</v>
      </c>
      <c r="N40" s="12">
        <f>MAX(B40-C40,B40-D39,D39-C40)</f>
        <v>0.38000000000000256</v>
      </c>
      <c r="O40" s="12">
        <f>MAX(E40-F40,E40-G39,G39-F40)</f>
        <v>0.39999999999999858</v>
      </c>
      <c r="P40" s="33">
        <f ca="1">AVERAGE(N40:OFFSET(N40,-$P$3+1,0))*$P$4</f>
        <v>0.76333333333333664</v>
      </c>
      <c r="Q40" s="33">
        <f ca="1">AVERAGE(O40:OFFSET(O40,-$P$3+1,0))*$Q$4</f>
        <v>0.64666666666666772</v>
      </c>
      <c r="R40" s="16" t="str">
        <f t="shared" ca="1" si="2"/>
        <v xml:space="preserve"> </v>
      </c>
      <c r="S40" s="16" t="str">
        <f t="shared" ca="1" si="3"/>
        <v>Sell</v>
      </c>
      <c r="T40" s="5">
        <f t="shared" ca="1" si="5"/>
        <v>-10</v>
      </c>
      <c r="U40" s="21">
        <f t="shared" ca="1" si="6"/>
        <v>12.364066193853439</v>
      </c>
      <c r="V40" s="5">
        <f ca="1">IF(AND($R40="Buy",$R39=" "),D40,IF(AND($R40="Buy",$R39="Exit"),D40,IF(AND($S40="Sell",V39=" "),D40,IF(OR($R39="Buy",S39="Sell"),V39," "))))</f>
        <v>48.06</v>
      </c>
      <c r="W40" s="5">
        <f ca="1">IF(AND($R40="Buy",$R39=" "),G40,IF(AND($S40="Sell",W39=" "),G40,IF(OR($R39="Buy",S39="Sell"),W39," ")))</f>
        <v>25.32</v>
      </c>
      <c r="X40" s="35">
        <f t="shared" ca="1" si="7"/>
        <v>1.3000000000000256</v>
      </c>
      <c r="Y40" s="35">
        <f t="shared" ca="1" si="9"/>
        <v>0</v>
      </c>
      <c r="Z40" s="35">
        <f t="shared" ca="1" si="10"/>
        <v>1.3000000000000256</v>
      </c>
      <c r="AA40" s="36">
        <f t="shared" ca="1" si="11"/>
        <v>11.613345001863742</v>
      </c>
    </row>
    <row r="41" spans="1:27" x14ac:dyDescent="0.25">
      <c r="A41" s="26">
        <v>40238</v>
      </c>
      <c r="B41">
        <v>51.26</v>
      </c>
      <c r="C41">
        <v>50.28</v>
      </c>
      <c r="D41">
        <v>51.14</v>
      </c>
      <c r="E41" s="5">
        <v>26.12</v>
      </c>
      <c r="F41" s="5">
        <v>25.78</v>
      </c>
      <c r="G41" s="5">
        <v>25.9</v>
      </c>
      <c r="H41" s="3">
        <v>1</v>
      </c>
      <c r="I41" s="3">
        <v>1</v>
      </c>
      <c r="J41" s="8">
        <f ca="1">(D41-MIN(OFFSET(C41,-$J$3+1,0):C41))/(MAX(OFFSET(B41,-$J$3+1,0):B41)-MIN(OFFSET(C41,-$J$3+1,0):C41))</f>
        <v>0.93063583815029038</v>
      </c>
      <c r="K41" s="8">
        <f ca="1">(G41-MIN(OFFSET(F41,-$J$3+1,0):F41))/(MAX(OFFSET(E41,-$J$3+1,0):E41)-MIN(OFFSET(F41,-$J$3+1,0):F41))</f>
        <v>0.4967320261437892</v>
      </c>
      <c r="L41" s="8">
        <f ca="1">J41-K41</f>
        <v>0.43390381200650119</v>
      </c>
      <c r="M41" s="34">
        <f ca="1">100*(L41-MIN(OFFSET(L41,-$J$3+1,0):L41))/(MAX(OFFSET(L41,-$J$3+1,0):L41)-MIN(OFFSET(L41,-$J$3+1,0):L41))</f>
        <v>81.860060833282446</v>
      </c>
      <c r="N41" s="12">
        <f>MAX(B41-C41,B41-D40,D40-C41)</f>
        <v>0.97999999999999687</v>
      </c>
      <c r="O41" s="12">
        <f>MAX(E41-F41,E41-G40,G40-F41)</f>
        <v>0.35000000000000142</v>
      </c>
      <c r="P41" s="33">
        <f ca="1">AVERAGE(N41:OFFSET(N41,-$P$3+1,0))*$P$4</f>
        <v>0.79333333333333533</v>
      </c>
      <c r="Q41" s="33">
        <f ca="1">AVERAGE(O41:OFFSET(O41,-$P$3+1,0))*$Q$4</f>
        <v>0.61833333333333407</v>
      </c>
      <c r="R41" s="16" t="str">
        <f t="shared" ca="1" si="2"/>
        <v xml:space="preserve"> </v>
      </c>
      <c r="S41" s="16" t="str">
        <f t="shared" ca="1" si="3"/>
        <v>Sell</v>
      </c>
      <c r="T41" s="5">
        <f t="shared" ca="1" si="5"/>
        <v>-10</v>
      </c>
      <c r="U41" s="21">
        <f t="shared" ca="1" si="6"/>
        <v>12.364066193853439</v>
      </c>
      <c r="V41" s="5">
        <f ca="1">IF(AND($R41="Buy",$R40=" "),D41,IF(AND($R41="Buy",$R40="Exit"),D41,IF(AND($S41="Sell",V40=" "),D41,IF(OR($R40="Buy",S40="Sell"),V40," "))))</f>
        <v>48.06</v>
      </c>
      <c r="W41" s="5">
        <f ca="1">IF(AND($R41="Buy",$R40=" "),G41,IF(AND($S41="Sell",W40=" "),G41,IF(OR($R40="Buy",S40="Sell"),W40," ")))</f>
        <v>25.32</v>
      </c>
      <c r="X41" s="35">
        <f t="shared" ca="1" si="7"/>
        <v>-7.5</v>
      </c>
      <c r="Y41" s="35">
        <f t="shared" ca="1" si="9"/>
        <v>1.6073286052009348</v>
      </c>
      <c r="Z41" s="35">
        <f t="shared" ca="1" si="10"/>
        <v>-5.8926713947990654</v>
      </c>
      <c r="AA41" s="36">
        <f t="shared" ca="1" si="11"/>
        <v>5.7206736070646764</v>
      </c>
    </row>
    <row r="42" spans="1:27" x14ac:dyDescent="0.25">
      <c r="A42" s="26">
        <v>40239</v>
      </c>
      <c r="B42">
        <v>51.34</v>
      </c>
      <c r="C42">
        <v>50.53</v>
      </c>
      <c r="D42">
        <v>50.72</v>
      </c>
      <c r="E42" s="5">
        <v>26.9</v>
      </c>
      <c r="F42" s="5">
        <v>25.96</v>
      </c>
      <c r="G42" s="5">
        <v>26.86</v>
      </c>
      <c r="H42" s="3">
        <v>1</v>
      </c>
      <c r="I42" s="3">
        <v>1</v>
      </c>
      <c r="J42" s="8">
        <f ca="1">(D42-MIN(OFFSET(C42,-$J$3+1,0):C42))/(MAX(OFFSET(B42,-$J$3+1,0):B42)-MIN(OFFSET(C42,-$J$3+1,0):C42))</f>
        <v>0.65745856353590948</v>
      </c>
      <c r="K42" s="8">
        <f ca="1">(G42-MIN(OFFSET(F42,-$J$3+1,0):F42))/(MAX(OFFSET(E42,-$J$3+1,0):E42)-MIN(OFFSET(F42,-$J$3+1,0):F42))</f>
        <v>0.97727272727272774</v>
      </c>
      <c r="L42" s="8">
        <f ca="1">J42-K42</f>
        <v>-0.31981416373681826</v>
      </c>
      <c r="M42" s="34">
        <f ca="1">100*(L42-MIN(OFFSET(L42,-$J$3+1,0):L42))/(MAX(OFFSET(L42,-$J$3+1,0):L42)-MIN(OFFSET(L42,-$J$3+1,0):L42))</f>
        <v>0</v>
      </c>
      <c r="N42" s="12">
        <f>MAX(B42-C42,B42-D41,D41-C42)</f>
        <v>0.81000000000000227</v>
      </c>
      <c r="O42" s="12">
        <f>MAX(E42-F42,E42-G41,G41-F42)</f>
        <v>1</v>
      </c>
      <c r="P42" s="33">
        <f ca="1">AVERAGE(N42:OFFSET(N42,-$P$3+1,0))*$P$4</f>
        <v>0.82333333333333536</v>
      </c>
      <c r="Q42" s="33">
        <f ca="1">AVERAGE(O42:OFFSET(O42,-$P$3+1,0))*$Q$4</f>
        <v>0.7100000000000003</v>
      </c>
      <c r="R42" s="16" t="str">
        <f t="shared" ca="1" si="2"/>
        <v>Buy</v>
      </c>
      <c r="S42" s="16" t="str">
        <f t="shared" ca="1" si="3"/>
        <v>Exit</v>
      </c>
      <c r="T42" s="5">
        <f t="shared" ca="1" si="5"/>
        <v>10</v>
      </c>
      <c r="U42" s="21">
        <f t="shared" ca="1" si="6"/>
        <v>-11.596244131455423</v>
      </c>
      <c r="V42" s="5">
        <f ca="1">IF(AND($R42="Buy",$R41=" "),D42,IF(AND($R42="Buy",$R41="Exit"),D42,IF(AND($S42="Sell",V41=" "),D42,IF(OR($R41="Buy",S41="Sell"),V41," "))))</f>
        <v>50.72</v>
      </c>
      <c r="W42" s="5">
        <f ca="1">IF(AND($R42="Buy",$R41=" "),G42,IF(AND($S42="Sell",W41=" "),G42,IF(OR($R41="Buy",S41="Sell"),W41," ")))</f>
        <v>26.86</v>
      </c>
      <c r="X42" s="35">
        <f t="shared" ca="1" si="7"/>
        <v>-4.2000000000000171</v>
      </c>
      <c r="Y42" s="35">
        <f t="shared" ca="1" si="9"/>
        <v>11.869503546099311</v>
      </c>
      <c r="Z42" s="35">
        <f t="shared" ca="1" si="10"/>
        <v>7.6695035460992944</v>
      </c>
      <c r="AA42" s="36">
        <f t="shared" ca="1" si="11"/>
        <v>13.390177153163972</v>
      </c>
    </row>
    <row r="43" spans="1:27" x14ac:dyDescent="0.25">
      <c r="A43" s="26">
        <v>40240</v>
      </c>
      <c r="B43">
        <v>50.95</v>
      </c>
      <c r="C43">
        <v>50.6</v>
      </c>
      <c r="D43">
        <v>50.7</v>
      </c>
      <c r="E43" s="5">
        <v>27.7</v>
      </c>
      <c r="F43" s="5">
        <v>26.92</v>
      </c>
      <c r="G43" s="5">
        <v>27.6</v>
      </c>
      <c r="H43" s="3">
        <v>1</v>
      </c>
      <c r="I43" s="3">
        <v>1</v>
      </c>
      <c r="J43" s="8">
        <f ca="1">(D43-MIN(OFFSET(C43,-$J$3+1,0):C43))/(MAX(OFFSET(B43,-$J$3+1,0):B43)-MIN(OFFSET(C43,-$J$3+1,0):C43))</f>
        <v>0.64640883977900565</v>
      </c>
      <c r="K43" s="8">
        <f ca="1">(G43-MIN(OFFSET(F43,-$J$3+1,0):F43))/(MAX(OFFSET(E43,-$J$3+1,0):E43)-MIN(OFFSET(F43,-$J$3+1,0):F43))</f>
        <v>0.96093750000000078</v>
      </c>
      <c r="L43" s="8">
        <f ca="1">J43-K43</f>
        <v>-0.31452866022099513</v>
      </c>
      <c r="M43" s="34">
        <f ca="1">100*(L43-MIN(OFFSET(L43,-$J$3+1,0):L43))/(MAX(OFFSET(L43,-$J$3+1,0):L43)-MIN(OFFSET(L43,-$J$3+1,0):L43))</f>
        <v>0.63129108292057634</v>
      </c>
      <c r="N43" s="12">
        <f>MAX(B43-C43,B43-D42,D42-C43)</f>
        <v>0.35000000000000142</v>
      </c>
      <c r="O43" s="12">
        <f>MAX(E43-F43,E43-G42,G42-F43)</f>
        <v>0.83999999999999986</v>
      </c>
      <c r="P43" s="33">
        <f ca="1">AVERAGE(N43:OFFSET(N43,-$P$3+1,0))*$P$4</f>
        <v>0.75500000000000134</v>
      </c>
      <c r="Q43" s="33">
        <f ca="1">AVERAGE(O43:OFFSET(O43,-$P$3+1,0))*$Q$4</f>
        <v>0.67666666666666642</v>
      </c>
      <c r="R43" s="16" t="str">
        <f t="shared" ca="1" si="2"/>
        <v>Buy</v>
      </c>
      <c r="S43" s="16" t="str">
        <f t="shared" ca="1" si="3"/>
        <v xml:space="preserve"> </v>
      </c>
      <c r="T43" s="5">
        <f t="shared" ca="1" si="5"/>
        <v>10</v>
      </c>
      <c r="U43" s="21">
        <f t="shared" ca="1" si="6"/>
        <v>-11.596244131455423</v>
      </c>
      <c r="V43" s="5">
        <f ca="1">IF(AND($R43="Buy",$R42=" "),D43,IF(AND($R43="Buy",$R42="Exit"),D43,IF(AND($S43="Sell",V42=" "),D43,IF(OR($R42="Buy",S42="Sell"),V42," "))))</f>
        <v>50.72</v>
      </c>
      <c r="W43" s="5">
        <f ca="1">IF(AND($R43="Buy",$R42=" "),G43,IF(AND($S43="Sell",W42=" "),G43,IF(OR($R42="Buy",S42="Sell"),W42," ")))</f>
        <v>26.86</v>
      </c>
      <c r="X43" s="35">
        <f t="shared" ca="1" si="7"/>
        <v>-0.19999999999996021</v>
      </c>
      <c r="Y43" s="35">
        <f t="shared" ca="1" si="9"/>
        <v>-8.5812206572770364</v>
      </c>
      <c r="Z43" s="35">
        <f t="shared" ca="1" si="10"/>
        <v>-8.7812206572769966</v>
      </c>
      <c r="AA43" s="36">
        <f t="shared" ca="1" si="11"/>
        <v>4.6089564958869751</v>
      </c>
    </row>
    <row r="44" spans="1:27" x14ac:dyDescent="0.25">
      <c r="A44" s="26">
        <v>40241</v>
      </c>
      <c r="B44">
        <v>51.17</v>
      </c>
      <c r="C44">
        <v>50.64</v>
      </c>
      <c r="D44">
        <v>51.11</v>
      </c>
      <c r="E44" s="5">
        <v>27.98</v>
      </c>
      <c r="F44" s="5">
        <v>27.41</v>
      </c>
      <c r="G44" s="5">
        <v>27.87</v>
      </c>
      <c r="H44" s="3">
        <v>1</v>
      </c>
      <c r="I44" s="3">
        <v>1</v>
      </c>
      <c r="J44" s="8">
        <f ca="1">(D44-MIN(OFFSET(C44,-$J$3+1,0):C44))/(MAX(OFFSET(B44,-$J$3+1,0):B44)-MIN(OFFSET(C44,-$J$3+1,0):C44))</f>
        <v>0.8729281767955781</v>
      </c>
      <c r="K44" s="8">
        <f ca="1">(G44-MIN(OFFSET(F44,-$J$3+1,0):F44))/(MAX(OFFSET(E44,-$J$3+1,0):E44)-MIN(OFFSET(F44,-$J$3+1,0):F44))</f>
        <v>0.96126760563380298</v>
      </c>
      <c r="L44" s="8">
        <f ca="1">J44-K44</f>
        <v>-8.8339428838224876E-2</v>
      </c>
      <c r="M44" s="34">
        <f ca="1">100*(L44-MIN(OFFSET(L44,-$J$3+1,0):L44))/(MAX(OFFSET(L44,-$J$3+1,0):L44)-MIN(OFFSET(L44,-$J$3+1,0):L44))</f>
        <v>27.646928173526959</v>
      </c>
      <c r="N44" s="12">
        <f>MAX(B44-C44,B44-D43,D43-C44)</f>
        <v>0.53000000000000114</v>
      </c>
      <c r="O44" s="12">
        <f>MAX(E44-F44,E44-G43,G43-F44)</f>
        <v>0.57000000000000028</v>
      </c>
      <c r="P44" s="33">
        <f ca="1">AVERAGE(N44:OFFSET(N44,-$P$3+1,0))*$P$4</f>
        <v>0.68000000000000094</v>
      </c>
      <c r="Q44" s="33">
        <f ca="1">AVERAGE(O44:OFFSET(O44,-$P$3+1,0))*$Q$4</f>
        <v>0.66000000000000014</v>
      </c>
      <c r="R44" s="16" t="str">
        <f t="shared" ca="1" si="2"/>
        <v>Buy</v>
      </c>
      <c r="S44" s="16" t="str">
        <f t="shared" ca="1" si="3"/>
        <v xml:space="preserve"> </v>
      </c>
      <c r="T44" s="5">
        <f t="shared" ca="1" si="5"/>
        <v>10</v>
      </c>
      <c r="U44" s="21">
        <f t="shared" ca="1" si="6"/>
        <v>-11.596244131455423</v>
      </c>
      <c r="V44" s="5">
        <f ca="1">IF(AND($R44="Buy",$R43=" "),D44,IF(AND($R44="Buy",$R43="Exit"),D44,IF(AND($S44="Sell",V43=" "),D44,IF(OR($R43="Buy",S43="Sell"),V43," "))))</f>
        <v>50.72</v>
      </c>
      <c r="W44" s="5">
        <f ca="1">IF(AND($R44="Buy",$R43=" "),G44,IF(AND($S44="Sell",W43=" "),G44,IF(OR($R43="Buy",S43="Sell"),W43," ")))</f>
        <v>26.86</v>
      </c>
      <c r="X44" s="35">
        <f t="shared" ca="1" si="7"/>
        <v>4.0999999999999659</v>
      </c>
      <c r="Y44" s="35">
        <f t="shared" ca="1" si="9"/>
        <v>-3.1309859154929591</v>
      </c>
      <c r="Z44" s="35">
        <f t="shared" ca="1" si="10"/>
        <v>0.96901408450700677</v>
      </c>
      <c r="AA44" s="36">
        <f t="shared" ca="1" si="11"/>
        <v>5.5779705803939823</v>
      </c>
    </row>
    <row r="45" spans="1:27" x14ac:dyDescent="0.25">
      <c r="A45" s="26">
        <v>40242</v>
      </c>
      <c r="B45">
        <v>51.85</v>
      </c>
      <c r="C45">
        <v>51.26</v>
      </c>
      <c r="D45">
        <v>51.63</v>
      </c>
      <c r="E45" s="5">
        <v>28.63</v>
      </c>
      <c r="F45" s="5">
        <v>27.98</v>
      </c>
      <c r="G45" s="5">
        <v>28.61</v>
      </c>
      <c r="H45" s="3">
        <v>1</v>
      </c>
      <c r="I45" s="3">
        <v>1</v>
      </c>
      <c r="J45" s="8">
        <f ca="1">(D45-MIN(OFFSET(C45,-$J$3+1,0):C45))/(MAX(OFFSET(B45,-$J$3+1,0):B45)-MIN(OFFSET(C45,-$J$3+1,0):C45))</f>
        <v>0.86585365853658613</v>
      </c>
      <c r="K45" s="8">
        <f ca="1">(G45-MIN(OFFSET(F45,-$J$3+1,0):F45))/(MAX(OFFSET(E45,-$J$3+1,0):E45)-MIN(OFFSET(F45,-$J$3+1,0):F45))</f>
        <v>0.99369085173501592</v>
      </c>
      <c r="L45" s="8">
        <f ca="1">J45-K45</f>
        <v>-0.12783719319842979</v>
      </c>
      <c r="M45" s="34">
        <f ca="1">100*(L45-MIN(OFFSET(L45,-$J$3+1,0):L45))/(MAX(OFFSET(L45,-$J$3+1,0):L45)-MIN(OFFSET(L45,-$J$3+1,0):L45))</f>
        <v>25.470663658918323</v>
      </c>
      <c r="N45" s="12">
        <f>MAX(B45-C45,B45-D44,D44-C45)</f>
        <v>0.74000000000000199</v>
      </c>
      <c r="O45" s="12">
        <f>MAX(E45-F45,E45-G44,G44-F45)</f>
        <v>0.75999999999999801</v>
      </c>
      <c r="P45" s="33">
        <f ca="1">AVERAGE(N45:OFFSET(N45,-$P$3+1,0))*$P$4</f>
        <v>0.63166666666666771</v>
      </c>
      <c r="Q45" s="33">
        <f ca="1">AVERAGE(O45:OFFSET(O45,-$P$3+1,0))*$Q$4</f>
        <v>0.65333333333333299</v>
      </c>
      <c r="R45" s="16" t="str">
        <f t="shared" ca="1" si="2"/>
        <v>Buy</v>
      </c>
      <c r="S45" s="16" t="str">
        <f t="shared" ca="1" si="3"/>
        <v xml:space="preserve"> </v>
      </c>
      <c r="T45" s="5">
        <f t="shared" ca="1" si="5"/>
        <v>10</v>
      </c>
      <c r="U45" s="21">
        <f t="shared" ca="1" si="6"/>
        <v>-11.596244131455423</v>
      </c>
      <c r="V45" s="5">
        <f ca="1">IF(AND($R45="Buy",$R44=" "),D45,IF(AND($R45="Buy",$R44="Exit"),D45,IF(AND($S45="Sell",V44=" "),D45,IF(OR($R44="Buy",S44="Sell"),V44," "))))</f>
        <v>50.72</v>
      </c>
      <c r="W45" s="5">
        <f ca="1">IF(AND($R45="Buy",$R44=" "),G45,IF(AND($S45="Sell",W44=" "),G45,IF(OR($R44="Buy",S44="Sell"),W44," ")))</f>
        <v>26.86</v>
      </c>
      <c r="X45" s="35">
        <f t="shared" ca="1" si="7"/>
        <v>5.2000000000000313</v>
      </c>
      <c r="Y45" s="35">
        <f t="shared" ca="1" si="9"/>
        <v>-8.5812206572769956</v>
      </c>
      <c r="Z45" s="35">
        <f t="shared" ca="1" si="10"/>
        <v>-3.3812206572769643</v>
      </c>
      <c r="AA45" s="36">
        <f t="shared" ca="1" si="11"/>
        <v>2.196749923117018</v>
      </c>
    </row>
    <row r="46" spans="1:27" x14ac:dyDescent="0.25">
      <c r="A46" s="26">
        <v>40245</v>
      </c>
      <c r="B46">
        <v>51.58</v>
      </c>
      <c r="C46">
        <v>51.18</v>
      </c>
      <c r="D46">
        <v>51.33</v>
      </c>
      <c r="E46" s="5">
        <v>28.75</v>
      </c>
      <c r="F46" s="5">
        <v>27.96</v>
      </c>
      <c r="G46" s="5">
        <v>27.97</v>
      </c>
      <c r="H46" s="3">
        <v>1</v>
      </c>
      <c r="I46" s="3">
        <v>1</v>
      </c>
      <c r="J46" s="8">
        <f ca="1">(D46-MIN(OFFSET(C46,-$J$3+1,0):C46))/(MAX(OFFSET(B46,-$J$3+1,0):B46)-MIN(OFFSET(C46,-$J$3+1,0):C46))</f>
        <v>0.66878980891719553</v>
      </c>
      <c r="K46" s="8">
        <f ca="1">(G46-MIN(OFFSET(F46,-$J$3+1,0):F46))/(MAX(OFFSET(E46,-$J$3+1,0):E46)-MIN(OFFSET(F46,-$J$3+1,0):F46))</f>
        <v>0.7373737373737369</v>
      </c>
      <c r="L46" s="8">
        <f ca="1">J46-K46</f>
        <v>-6.8583928456541376E-2</v>
      </c>
      <c r="M46" s="34">
        <f ca="1">100*(L46-MIN(OFFSET(L46,-$J$3+1,0):L46))/(MAX(OFFSET(L46,-$J$3+1,0):L46)-MIN(OFFSET(L46,-$J$3+1,0):L46))</f>
        <v>33.332127316256809</v>
      </c>
      <c r="N46" s="12">
        <f>MAX(B46-C46,B46-D45,D45-C46)</f>
        <v>0.45000000000000284</v>
      </c>
      <c r="O46" s="12">
        <f>MAX(E46-F46,E46-G45,G45-F46)</f>
        <v>0.78999999999999915</v>
      </c>
      <c r="P46" s="33">
        <f ca="1">AVERAGE(N46:OFFSET(N46,-$P$3+1,0))*$P$4</f>
        <v>0.64333333333333442</v>
      </c>
      <c r="Q46" s="33">
        <f ca="1">AVERAGE(O46:OFFSET(O46,-$P$3+1,0))*$Q$4</f>
        <v>0.71833333333333316</v>
      </c>
      <c r="R46" s="16" t="str">
        <f t="shared" ca="1" si="2"/>
        <v>Buy</v>
      </c>
      <c r="S46" s="16" t="str">
        <f t="shared" ca="1" si="3"/>
        <v xml:space="preserve"> </v>
      </c>
      <c r="T46" s="5">
        <f t="shared" ca="1" si="5"/>
        <v>10</v>
      </c>
      <c r="U46" s="21">
        <f t="shared" ca="1" si="6"/>
        <v>-11.596244131455423</v>
      </c>
      <c r="V46" s="5">
        <f ca="1">IF(AND($R46="Buy",$R45=" "),D46,IF(AND($R46="Buy",$R45="Exit"),D46,IF(AND($S46="Sell",V45=" "),D46,IF(OR($R45="Buy",S45="Sell"),V45," "))))</f>
        <v>50.72</v>
      </c>
      <c r="W46" s="5">
        <f ca="1">IF(AND($R46="Buy",$R45=" "),G46,IF(AND($S46="Sell",W45=" "),G46,IF(OR($R45="Buy",S45="Sell"),W45," ")))</f>
        <v>26.86</v>
      </c>
      <c r="X46" s="35">
        <f t="shared" ca="1" si="7"/>
        <v>-3.0000000000000426</v>
      </c>
      <c r="Y46" s="35">
        <f t="shared" ca="1" si="9"/>
        <v>7.4215962441314769</v>
      </c>
      <c r="Z46" s="35">
        <f t="shared" ca="1" si="10"/>
        <v>4.4215962441314343</v>
      </c>
      <c r="AA46" s="36">
        <f t="shared" ca="1" si="11"/>
        <v>6.6183461672484523</v>
      </c>
    </row>
    <row r="47" spans="1:27" x14ac:dyDescent="0.25">
      <c r="A47" s="26">
        <v>40246</v>
      </c>
      <c r="B47">
        <v>51.83</v>
      </c>
      <c r="C47">
        <v>51.07</v>
      </c>
      <c r="D47">
        <v>51.48</v>
      </c>
      <c r="E47" s="5">
        <v>28.49</v>
      </c>
      <c r="F47" s="5">
        <v>27.7</v>
      </c>
      <c r="G47" s="5">
        <v>28.28</v>
      </c>
      <c r="H47" s="3">
        <v>1</v>
      </c>
      <c r="I47" s="3">
        <v>1</v>
      </c>
      <c r="J47" s="8">
        <f ca="1">(D47-MIN(OFFSET(C47,-$J$3+1,0):C47))/(MAX(OFFSET(B47,-$J$3+1,0):B47)-MIN(OFFSET(C47,-$J$3+1,0):C47))</f>
        <v>0.71969696969696628</v>
      </c>
      <c r="K47" s="8">
        <f ca="1">(G47-MIN(OFFSET(F47,-$J$3+1,0):F47))/(MAX(OFFSET(E47,-$J$3+1,0):E47)-MIN(OFFSET(F47,-$J$3+1,0):F47))</f>
        <v>0.83154121863799324</v>
      </c>
      <c r="L47" s="8">
        <f ca="1">J47-K47</f>
        <v>-0.11184424894102696</v>
      </c>
      <c r="M47" s="34">
        <f ca="1">100*(L47-MIN(OFFSET(L47,-$J$3+1,0):L47))/(MAX(OFFSET(L47,-$J$3+1,0):L47)-MIN(OFFSET(L47,-$J$3+1,0):L47))</f>
        <v>82.780607423217347</v>
      </c>
      <c r="N47" s="12">
        <f>MAX(B47-C47,B47-D46,D46-C47)</f>
        <v>0.75999999999999801</v>
      </c>
      <c r="O47" s="12">
        <f>MAX(E47-F47,E47-G46,G46-F47)</f>
        <v>0.78999999999999915</v>
      </c>
      <c r="P47" s="33">
        <f ca="1">AVERAGE(N47:OFFSET(N47,-$P$3+1,0))*$P$4</f>
        <v>0.60666666666666791</v>
      </c>
      <c r="Q47" s="33">
        <f ca="1">AVERAGE(O47:OFFSET(O47,-$P$3+1,0))*$Q$4</f>
        <v>0.79166666666666607</v>
      </c>
      <c r="R47" s="16" t="str">
        <f t="shared" ca="1" si="2"/>
        <v>Exit</v>
      </c>
      <c r="S47" s="16" t="str">
        <f t="shared" ca="1" si="3"/>
        <v xml:space="preserve"> </v>
      </c>
      <c r="T47" s="5">
        <f t="shared" ca="1" si="5"/>
        <v>10</v>
      </c>
      <c r="U47" s="21">
        <f t="shared" ca="1" si="6"/>
        <v>-11.596244131455423</v>
      </c>
      <c r="V47" s="5">
        <f ca="1">IF(AND($R47="Buy",$R46=" "),D47,IF(AND($R47="Buy",$R46="Exit"),D47,IF(AND($S47="Sell",V46=" "),D47,IF(OR($R46="Buy",S46="Sell"),V46," "))))</f>
        <v>50.72</v>
      </c>
      <c r="W47" s="5">
        <f ca="1">IF(AND($R47="Buy",$R46=" "),G47,IF(AND($S47="Sell",W46=" "),G47,IF(OR($R46="Buy",S46="Sell"),W46," ")))</f>
        <v>26.86</v>
      </c>
      <c r="X47" s="35">
        <f t="shared" ca="1" si="7"/>
        <v>1.4999999999999858</v>
      </c>
      <c r="Y47" s="35">
        <f t="shared" ca="1" si="9"/>
        <v>-3.5948356807512076</v>
      </c>
      <c r="Z47" s="35">
        <f t="shared" ca="1" si="10"/>
        <v>-2.0948356807512218</v>
      </c>
      <c r="AA47" s="36">
        <f t="shared" ca="1" si="11"/>
        <v>4.52351048649723</v>
      </c>
    </row>
    <row r="48" spans="1:27" x14ac:dyDescent="0.25">
      <c r="A48" s="26">
        <v>40247</v>
      </c>
      <c r="B48">
        <v>51.69</v>
      </c>
      <c r="C48">
        <v>51.21</v>
      </c>
      <c r="D48">
        <v>51.38</v>
      </c>
      <c r="E48" s="5">
        <v>29.44</v>
      </c>
      <c r="F48" s="5">
        <v>28.31</v>
      </c>
      <c r="G48" s="5">
        <v>29.33</v>
      </c>
      <c r="H48" s="3">
        <v>1</v>
      </c>
      <c r="I48" s="3">
        <v>1</v>
      </c>
      <c r="J48" s="8">
        <f ca="1">(D48-MIN(OFFSET(C48,-$J$3+1,0):C48))/(MAX(OFFSET(B48,-$J$3+1,0):B48)-MIN(OFFSET(C48,-$J$3+1,0):C48))</f>
        <v>0.62400000000000089</v>
      </c>
      <c r="K48" s="8">
        <f ca="1">(G48-MIN(OFFSET(F48,-$J$3+1,0):F48))/(MAX(OFFSET(E48,-$J$3+1,0):E48)-MIN(OFFSET(F48,-$J$3+1,0):F48))</f>
        <v>0.95634920634920517</v>
      </c>
      <c r="L48" s="8">
        <f ca="1">J48-K48</f>
        <v>-0.33234920634920428</v>
      </c>
      <c r="M48" s="34">
        <f ca="1">100*(L48-MIN(OFFSET(L48,-$J$3+1,0):L48))/(MAX(OFFSET(L48,-$J$3+1,0):L48)-MIN(OFFSET(L48,-$J$3+1,0):L48))</f>
        <v>0</v>
      </c>
      <c r="N48" s="12">
        <f>MAX(B48-C48,B48-D47,D47-C48)</f>
        <v>0.47999999999999687</v>
      </c>
      <c r="O48" s="12">
        <f>MAX(E48-F48,E48-G47,G47-F48)</f>
        <v>1.1600000000000001</v>
      </c>
      <c r="P48" s="33">
        <f ca="1">AVERAGE(N48:OFFSET(N48,-$P$3+1,0))*$P$4</f>
        <v>0.55166666666666708</v>
      </c>
      <c r="Q48" s="33">
        <f ca="1">AVERAGE(O48:OFFSET(O48,-$P$3+1,0))*$Q$4</f>
        <v>0.8183333333333328</v>
      </c>
      <c r="R48" s="16" t="str">
        <f t="shared" ca="1" si="2"/>
        <v>Buy</v>
      </c>
      <c r="S48" s="16" t="str">
        <f t="shared" ca="1" si="3"/>
        <v xml:space="preserve"> </v>
      </c>
      <c r="T48" s="5">
        <f t="shared" ca="1" si="5"/>
        <v>10</v>
      </c>
      <c r="U48" s="21">
        <f t="shared" ca="1" si="6"/>
        <v>-6.7413441955193578</v>
      </c>
      <c r="V48" s="5">
        <f ca="1">IF(AND($R48="Buy",$R47=" "),D48,IF(AND($R48="Buy",$R47="Exit"),D48,IF(AND($S48="Sell",V47=" "),D48,IF(OR($R47="Buy",S47="Sell"),V47," "))))</f>
        <v>51.38</v>
      </c>
      <c r="W48" s="5" t="str">
        <f ca="1">IF(AND($R48="Buy",$R47=" "),G48,IF(AND($S48="Sell",W47=" "),G48,IF(OR($R47="Buy",S47="Sell"),W47," ")))</f>
        <v xml:space="preserve"> </v>
      </c>
      <c r="X48" s="35">
        <f t="shared" ca="1" si="7"/>
        <v>-0.99999999999994316</v>
      </c>
      <c r="Y48" s="35">
        <f t="shared" ca="1" si="9"/>
        <v>-12.176056338028161</v>
      </c>
      <c r="Z48" s="35">
        <f t="shared" ca="1" si="10"/>
        <v>-13.176056338028104</v>
      </c>
      <c r="AA48" s="36">
        <f t="shared" ca="1" si="11"/>
        <v>-8.6525458515308742</v>
      </c>
    </row>
    <row r="49" spans="1:27" x14ac:dyDescent="0.25">
      <c r="A49" s="26">
        <v>40248</v>
      </c>
      <c r="B49">
        <v>51.63</v>
      </c>
      <c r="C49">
        <v>50.98</v>
      </c>
      <c r="D49">
        <v>51.62</v>
      </c>
      <c r="E49" s="5">
        <v>29.83</v>
      </c>
      <c r="F49" s="5">
        <v>28.93</v>
      </c>
      <c r="G49" s="5">
        <v>29.42</v>
      </c>
      <c r="H49" s="3">
        <v>1</v>
      </c>
      <c r="I49" s="3">
        <v>1</v>
      </c>
      <c r="J49" s="8">
        <f ca="1">(D49-MIN(OFFSET(C49,-$J$3+1,0):C49))/(MAX(OFFSET(B49,-$J$3+1,0):B49)-MIN(OFFSET(C49,-$J$3+1,0):C49))</f>
        <v>0.80991735537189768</v>
      </c>
      <c r="K49" s="8">
        <f ca="1">(G49-MIN(OFFSET(F49,-$J$3+1,0):F49))/(MAX(OFFSET(E49,-$J$3+1,0):E49)-MIN(OFFSET(F49,-$J$3+1,0):F49))</f>
        <v>0.83057851239669545</v>
      </c>
      <c r="L49" s="8">
        <f ca="1">J49-K49</f>
        <v>-2.0661157024797761E-2</v>
      </c>
      <c r="M49" s="34">
        <f ca="1">100*(L49-MIN(OFFSET(L49,-$J$3+1,0):L49))/(MAX(OFFSET(L49,-$J$3+1,0):L49)-MIN(OFFSET(L49,-$J$3+1,0):L49))</f>
        <v>100</v>
      </c>
      <c r="N49" s="12">
        <f>MAX(B49-C49,B49-D48,D48-C49)</f>
        <v>0.65000000000000568</v>
      </c>
      <c r="O49" s="12">
        <f>MAX(E49-F49,E49-G48,G48-F49)</f>
        <v>0.89999999999999858</v>
      </c>
      <c r="P49" s="33">
        <f ca="1">AVERAGE(N49:OFFSET(N49,-$P$3+1,0))*$P$4</f>
        <v>0.60166666666666779</v>
      </c>
      <c r="Q49" s="33">
        <f ca="1">AVERAGE(O49:OFFSET(O49,-$P$3+1,0))*$Q$4</f>
        <v>0.82833333333333259</v>
      </c>
      <c r="R49" s="16" t="str">
        <f t="shared" ca="1" si="2"/>
        <v>Exit</v>
      </c>
      <c r="S49" s="16" t="str">
        <f t="shared" ca="1" si="3"/>
        <v>Sell</v>
      </c>
      <c r="T49" s="5">
        <f t="shared" ca="1" si="5"/>
        <v>-10</v>
      </c>
      <c r="U49" s="21">
        <f t="shared" ca="1" si="6"/>
        <v>7.2635814889336219</v>
      </c>
      <c r="V49" s="5">
        <f ca="1">IF(AND($R49="Buy",$R48=" "),D49,IF(AND($R49="Buy",$R48="Exit"),D49,IF(AND($S49="Sell",V48=" "),D49,IF(OR($R48="Buy",S48="Sell"),V48," "))))</f>
        <v>51.38</v>
      </c>
      <c r="W49" s="5">
        <f ca="1">IF(AND($R49="Buy",$R48=" "),G49,IF(AND($S49="Sell",W48=" "),G49,IF(OR($R48="Buy",S48="Sell"),W48," ")))</f>
        <v>29.42</v>
      </c>
      <c r="X49" s="35">
        <f t="shared" ca="1" si="7"/>
        <v>-2.3999999999999488</v>
      </c>
      <c r="Y49" s="35">
        <f t="shared" ca="1" si="9"/>
        <v>-0.60672097759676524</v>
      </c>
      <c r="Z49" s="35">
        <f t="shared" ca="1" si="10"/>
        <v>-3.0067209775967143</v>
      </c>
      <c r="AA49" s="36">
        <f t="shared" ca="1" si="11"/>
        <v>-11.659266829127588</v>
      </c>
    </row>
    <row r="50" spans="1:27" x14ac:dyDescent="0.25">
      <c r="A50" s="26">
        <v>40249</v>
      </c>
      <c r="B50">
        <v>52.03</v>
      </c>
      <c r="C50">
        <v>51.42</v>
      </c>
      <c r="D50">
        <v>51.96</v>
      </c>
      <c r="E50" s="5">
        <v>29.63</v>
      </c>
      <c r="F50" s="5">
        <v>28.94</v>
      </c>
      <c r="G50" s="5">
        <v>29.12</v>
      </c>
      <c r="H50" s="3">
        <v>1</v>
      </c>
      <c r="I50" s="3">
        <v>1</v>
      </c>
      <c r="J50" s="8">
        <f ca="1">(D50-MIN(OFFSET(C50,-$J$3+1,0):C50))/(MAX(OFFSET(B50,-$J$3+1,0):B50)-MIN(OFFSET(C50,-$J$3+1,0):C50))</f>
        <v>0.93333333333333335</v>
      </c>
      <c r="K50" s="8">
        <f ca="1">(G50-MIN(OFFSET(F50,-$J$3+1,0):F50))/(MAX(OFFSET(E50,-$J$3+1,0):E50)-MIN(OFFSET(F50,-$J$3+1,0):F50))</f>
        <v>0.66666666666666774</v>
      </c>
      <c r="L50" s="8">
        <f ca="1">J50-K50</f>
        <v>0.26666666666666561</v>
      </c>
      <c r="M50" s="34">
        <f ca="1">100*(L50-MIN(OFFSET(L50,-$J$3+1,0):L50))/(MAX(OFFSET(L50,-$J$3+1,0):L50)-MIN(OFFSET(L50,-$J$3+1,0):L50))</f>
        <v>100</v>
      </c>
      <c r="N50" s="12">
        <f>MAX(B50-C50,B50-D49,D49-C50)</f>
        <v>0.60999999999999943</v>
      </c>
      <c r="O50" s="12">
        <f>MAX(E50-F50,E50-G49,G49-F50)</f>
        <v>0.68999999999999773</v>
      </c>
      <c r="P50" s="33">
        <f ca="1">AVERAGE(N50:OFFSET(N50,-$P$3+1,0))*$P$4</f>
        <v>0.61500000000000077</v>
      </c>
      <c r="Q50" s="33">
        <f ca="1">AVERAGE(O50:OFFSET(O50,-$P$3+1,0))*$Q$4</f>
        <v>0.84833333333333216</v>
      </c>
      <c r="R50" s="16" t="str">
        <f t="shared" ref="R50:R82" ca="1" si="12">IF(M50&lt;$R$3,"Buy",IF(AND(R49="Buy",M50&lt;50),"Buy",IF(AND(R49="Buy",M50&gt;=50),"Exit"," ")))</f>
        <v xml:space="preserve"> </v>
      </c>
      <c r="S50" s="16" t="str">
        <f t="shared" ca="1" si="3"/>
        <v>Sell</v>
      </c>
      <c r="T50" s="5">
        <f t="shared" ca="1" si="5"/>
        <v>-10</v>
      </c>
      <c r="U50" s="21">
        <f t="shared" ca="1" si="6"/>
        <v>7.2635814889336219</v>
      </c>
      <c r="V50" s="5">
        <f ca="1">IF(AND($R50="Buy",$R49=" "),D50,IF(AND($R50="Buy",$R49="Exit"),D50,IF(AND($S50="Sell",V49=" "),D50,IF(OR($R49="Buy",S49="Sell"),V49," "))))</f>
        <v>51.38</v>
      </c>
      <c r="W50" s="5">
        <f ca="1">IF(AND($R50="Buy",$R49=" "),G50,IF(AND($S50="Sell",W49=" "),G50,IF(OR($R49="Buy",S49="Sell"),W49," ")))</f>
        <v>29.42</v>
      </c>
      <c r="X50" s="35">
        <f t="shared" ca="1" si="7"/>
        <v>-3.4000000000000341</v>
      </c>
      <c r="Y50" s="35">
        <f t="shared" ca="1" si="9"/>
        <v>-2.1790744466800915</v>
      </c>
      <c r="Z50" s="35">
        <f t="shared" ca="1" si="10"/>
        <v>-5.5790744466801261</v>
      </c>
      <c r="AA50" s="36">
        <f t="shared" ca="1" si="11"/>
        <v>-17.238341275807713</v>
      </c>
    </row>
    <row r="51" spans="1:27" x14ac:dyDescent="0.25">
      <c r="A51" s="26">
        <v>40252</v>
      </c>
      <c r="B51">
        <v>52.11</v>
      </c>
      <c r="C51">
        <v>51.59</v>
      </c>
      <c r="D51">
        <v>52.1</v>
      </c>
      <c r="E51" s="5">
        <v>29.2</v>
      </c>
      <c r="F51" s="5">
        <v>28.76</v>
      </c>
      <c r="G51" s="5">
        <v>29.16</v>
      </c>
      <c r="H51" s="3">
        <v>1</v>
      </c>
      <c r="I51" s="3">
        <v>1</v>
      </c>
      <c r="J51" s="8">
        <f ca="1">(D51-MIN(OFFSET(C51,-$J$3+1,0):C51))/(MAX(OFFSET(B51,-$J$3+1,0):B51)-MIN(OFFSET(C51,-$J$3+1,0):C51))</f>
        <v>0.99115044247787787</v>
      </c>
      <c r="K51" s="8">
        <f ca="1">(G51-MIN(OFFSET(F51,-$J$3+1,0):F51))/(MAX(OFFSET(E51,-$J$3+1,0):E51)-MIN(OFFSET(F51,-$J$3+1,0):F51))</f>
        <v>0.68544600938967204</v>
      </c>
      <c r="L51" s="8">
        <f ca="1">J51-K51</f>
        <v>0.30570443308820583</v>
      </c>
      <c r="M51" s="34">
        <f ca="1">100*(L51-MIN(OFFSET(L51,-$J$3+1,0):L51))/(MAX(OFFSET(L51,-$J$3+1,0):L51)-MIN(OFFSET(L51,-$J$3+1,0):L51))</f>
        <v>100</v>
      </c>
      <c r="N51" s="12">
        <f>MAX(B51-C51,B51-D50,D50-C51)</f>
        <v>0.51999999999999602</v>
      </c>
      <c r="O51" s="12">
        <f>MAX(E51-F51,E51-G50,G50-F51)</f>
        <v>0.43999999999999773</v>
      </c>
      <c r="P51" s="33">
        <f ca="1">AVERAGE(N51:OFFSET(N51,-$P$3+1,0))*$P$4</f>
        <v>0.57833333333333314</v>
      </c>
      <c r="Q51" s="33">
        <f ca="1">AVERAGE(O51:OFFSET(O51,-$P$3+1,0))*$Q$4</f>
        <v>0.79499999999999871</v>
      </c>
      <c r="R51" s="16" t="str">
        <f t="shared" ca="1" si="12"/>
        <v xml:space="preserve"> </v>
      </c>
      <c r="S51" s="16" t="str">
        <f t="shared" ca="1" si="3"/>
        <v>Sell</v>
      </c>
      <c r="T51" s="5">
        <f t="shared" ca="1" si="5"/>
        <v>-10</v>
      </c>
      <c r="U51" s="21">
        <f t="shared" ca="1" si="6"/>
        <v>7.2635814889336219</v>
      </c>
      <c r="V51" s="5">
        <f ca="1">IF(AND($R51="Buy",$R50=" "),D51,IF(AND($R51="Buy",$R50="Exit"),D51,IF(AND($S51="Sell",V50=" "),D51,IF(OR($R50="Buy",S50="Sell"),V50," "))))</f>
        <v>51.38</v>
      </c>
      <c r="W51" s="5">
        <f ca="1">IF(AND($R51="Buy",$R50=" "),G51,IF(AND($S51="Sell",W50=" "),G51,IF(OR($R50="Buy",S50="Sell"),W50," ")))</f>
        <v>29.42</v>
      </c>
      <c r="X51" s="35">
        <f t="shared" ca="1" si="7"/>
        <v>-1.4000000000000057</v>
      </c>
      <c r="Y51" s="35">
        <f t="shared" ca="1" si="9"/>
        <v>0.29054325955733867</v>
      </c>
      <c r="Z51" s="35">
        <f t="shared" ca="1" si="10"/>
        <v>-1.109456740442667</v>
      </c>
      <c r="AA51" s="36">
        <f t="shared" ca="1" si="11"/>
        <v>-18.34779801625038</v>
      </c>
    </row>
    <row r="52" spans="1:27" x14ac:dyDescent="0.25">
      <c r="A52" s="26">
        <v>40253</v>
      </c>
      <c r="B52">
        <v>52.14</v>
      </c>
      <c r="C52">
        <v>51.77</v>
      </c>
      <c r="D52">
        <v>52.03</v>
      </c>
      <c r="E52" s="5">
        <v>29.68</v>
      </c>
      <c r="F52" s="5">
        <v>29.05</v>
      </c>
      <c r="G52" s="5">
        <v>29.67</v>
      </c>
      <c r="H52" s="3">
        <v>1</v>
      </c>
      <c r="I52" s="3">
        <v>1</v>
      </c>
      <c r="J52" s="8">
        <f ca="1">(D52-MIN(OFFSET(C52,-$J$3+1,0):C52))/(MAX(OFFSET(B52,-$J$3+1,0):B52)-MIN(OFFSET(C52,-$J$3+1,0):C52))</f>
        <v>0.9051724137931042</v>
      </c>
      <c r="K52" s="8">
        <f ca="1">(G52-MIN(OFFSET(F52,-$J$3+1,0):F52))/(MAX(OFFSET(E52,-$J$3+1,0):E52)-MIN(OFFSET(F52,-$J$3+1,0):F52))</f>
        <v>0.9248826291079828</v>
      </c>
      <c r="L52" s="8">
        <f ca="1">J52-K52</f>
        <v>-1.9710215314878599E-2</v>
      </c>
      <c r="M52" s="34">
        <f ca="1">100*(L52-MIN(OFFSET(L52,-$J$3+1,0):L52))/(MAX(OFFSET(L52,-$J$3+1,0):L52)-MIN(OFFSET(L52,-$J$3+1,0):L52))</f>
        <v>48.998857103924415</v>
      </c>
      <c r="N52" s="12">
        <f>MAX(B52-C52,B52-D51,D51-C52)</f>
        <v>0.36999999999999744</v>
      </c>
      <c r="O52" s="12">
        <f>MAX(E52-F52,E52-G51,G51-F52)</f>
        <v>0.62999999999999901</v>
      </c>
      <c r="P52" s="33">
        <f ca="1">AVERAGE(N52:OFFSET(N52,-$P$3+1,0))*$P$4</f>
        <v>0.56499999999999895</v>
      </c>
      <c r="Q52" s="33">
        <f ca="1">AVERAGE(O52:OFFSET(O52,-$P$3+1,0))*$Q$4</f>
        <v>0.76833333333333209</v>
      </c>
      <c r="R52" s="16" t="str">
        <f t="shared" ca="1" si="12"/>
        <v xml:space="preserve"> </v>
      </c>
      <c r="S52" s="16" t="str">
        <f t="shared" ca="1" si="3"/>
        <v>Exit</v>
      </c>
      <c r="T52" s="5">
        <f t="shared" ca="1" si="5"/>
        <v>-10</v>
      </c>
      <c r="U52" s="21">
        <f t="shared" ca="1" si="6"/>
        <v>7.2635814889336219</v>
      </c>
      <c r="V52" s="5">
        <f ca="1">IF(AND($R52="Buy",$R51=" "),D52,IF(AND($R52="Buy",$R51="Exit"),D52,IF(AND($S52="Sell",V51=" "),D52,IF(OR($R51="Buy",S51="Sell"),V51," "))))</f>
        <v>51.38</v>
      </c>
      <c r="W52" s="5">
        <f ca="1">IF(AND($R52="Buy",$R51=" "),G52,IF(AND($S52="Sell",W51=" "),G52,IF(OR($R51="Buy",S51="Sell"),W51," ")))</f>
        <v>29.42</v>
      </c>
      <c r="X52" s="35">
        <f t="shared" ca="1" si="7"/>
        <v>0.70000000000000284</v>
      </c>
      <c r="Y52" s="35">
        <f t="shared" ca="1" si="9"/>
        <v>3.7044265593561585</v>
      </c>
      <c r="Z52" s="35">
        <f t="shared" ca="1" si="10"/>
        <v>4.4044265593561613</v>
      </c>
      <c r="AA52" s="36">
        <f t="shared" ca="1" si="11"/>
        <v>-13.943371456894219</v>
      </c>
    </row>
    <row r="53" spans="1:27" x14ac:dyDescent="0.25">
      <c r="A53" s="26">
        <v>40254</v>
      </c>
      <c r="B53">
        <v>52.43</v>
      </c>
      <c r="C53">
        <v>51.86</v>
      </c>
      <c r="D53">
        <v>51.91</v>
      </c>
      <c r="E53" s="5">
        <v>30.26</v>
      </c>
      <c r="F53" s="5">
        <v>29.74</v>
      </c>
      <c r="G53" s="5">
        <v>30.08</v>
      </c>
      <c r="H53" s="3">
        <v>1</v>
      </c>
      <c r="I53" s="3">
        <v>1</v>
      </c>
      <c r="J53" s="8">
        <f ca="1">(D53-MIN(OFFSET(C53,-$J$3+1,0):C53))/(MAX(OFFSET(B53,-$J$3+1,0):B53)-MIN(OFFSET(C53,-$J$3+1,0):C53))</f>
        <v>0.64137931034482609</v>
      </c>
      <c r="K53" s="8">
        <f ca="1">(G53-MIN(OFFSET(F53,-$J$3+1,0):F53))/(MAX(OFFSET(E53,-$J$3+1,0):E53)-MIN(OFFSET(F53,-$J$3+1,0):F53))</f>
        <v>0.90769230769230613</v>
      </c>
      <c r="L53" s="8">
        <f ca="1">J53-K53</f>
        <v>-0.26631299734748004</v>
      </c>
      <c r="M53" s="34">
        <f ca="1">100*(L53-MIN(OFFSET(L53,-$J$3+1,0):L53))/(MAX(OFFSET(L53,-$J$3+1,0):L53)-MIN(OFFSET(L53,-$J$3+1,0):L53))</f>
        <v>10.349632839638723</v>
      </c>
      <c r="N53" s="12">
        <f>MAX(B53-C53,B53-D52,D52-C53)</f>
        <v>0.57000000000000028</v>
      </c>
      <c r="O53" s="12">
        <f>MAX(E53-F53,E53-G52,G52-F53)</f>
        <v>0.58999999999999986</v>
      </c>
      <c r="P53" s="33">
        <f ca="1">AVERAGE(N53:OFFSET(N53,-$P$3+1,0))*$P$4</f>
        <v>0.53333333333333266</v>
      </c>
      <c r="Q53" s="33">
        <f ca="1">AVERAGE(O53:OFFSET(O53,-$P$3+1,0))*$Q$4</f>
        <v>0.73499999999999888</v>
      </c>
      <c r="R53" s="16" t="str">
        <f t="shared" ca="1" si="12"/>
        <v xml:space="preserve"> </v>
      </c>
      <c r="S53" s="16" t="str">
        <f t="shared" ca="1" si="3"/>
        <v xml:space="preserve"> </v>
      </c>
      <c r="T53" s="5" t="str">
        <f t="shared" ca="1" si="5"/>
        <v xml:space="preserve"> </v>
      </c>
      <c r="U53" s="21" t="str">
        <f t="shared" ca="1" si="6"/>
        <v xml:space="preserve"> </v>
      </c>
      <c r="V53" s="5" t="str">
        <f ca="1">IF(AND($R53="Buy",$R52=" "),D53,IF(AND($R53="Buy",$R52="Exit"),D53,IF(AND($S53="Sell",V52=" "),D53,IF(OR($R52="Buy",S52="Sell"),V52," "))))</f>
        <v xml:space="preserve"> </v>
      </c>
      <c r="W53" s="5" t="str">
        <f ca="1">IF(AND($R53="Buy",$R52=" "),G53,IF(AND($S53="Sell",W52=" "),G53,IF(OR($R52="Buy",S52="Sell"),W52," ")))</f>
        <v xml:space="preserve"> </v>
      </c>
      <c r="X53" s="35" t="e">
        <f t="shared" ca="1" si="7"/>
        <v>#VALUE!</v>
      </c>
      <c r="Y53" s="35" t="str">
        <f t="shared" ca="1" si="9"/>
        <v xml:space="preserve"> </v>
      </c>
      <c r="Z53" s="35" t="e">
        <f t="shared" ca="1" si="10"/>
        <v>#VALUE!</v>
      </c>
      <c r="AA53" s="36" t="e">
        <f t="shared" ca="1" si="11"/>
        <v>#VALUE!</v>
      </c>
    </row>
    <row r="54" spans="1:27" x14ac:dyDescent="0.25">
      <c r="A54" s="26">
        <v>40255</v>
      </c>
      <c r="B54">
        <v>52.51</v>
      </c>
      <c r="C54">
        <v>51.79</v>
      </c>
      <c r="D54">
        <v>52.41</v>
      </c>
      <c r="E54" s="5">
        <v>30.38</v>
      </c>
      <c r="F54" s="5">
        <v>29.57</v>
      </c>
      <c r="G54" s="5">
        <v>29.71</v>
      </c>
      <c r="H54" s="3">
        <v>1</v>
      </c>
      <c r="I54" s="3">
        <v>1</v>
      </c>
      <c r="J54" s="8">
        <f ca="1">(D54-MIN(OFFSET(C54,-$J$3+1,0):C54))/(MAX(OFFSET(B54,-$J$3+1,0):B54)-MIN(OFFSET(C54,-$J$3+1,0):C54))</f>
        <v>0.93464052287581612</v>
      </c>
      <c r="K54" s="8">
        <f ca="1">(G54-MIN(OFFSET(F54,-$J$3+1,0):F54))/(MAX(OFFSET(E54,-$J$3+1,0):E54)-MIN(OFFSET(F54,-$J$3+1,0):F54))</f>
        <v>0.58641975308642025</v>
      </c>
      <c r="L54" s="8">
        <f ca="1">J54-K54</f>
        <v>0.34822076978939587</v>
      </c>
      <c r="M54" s="34">
        <f ca="1">100*(L54-MIN(OFFSET(L54,-$J$3+1,0):L54))/(MAX(OFFSET(L54,-$J$3+1,0):L54)-MIN(OFFSET(L54,-$J$3+1,0):L54))</f>
        <v>100</v>
      </c>
      <c r="N54" s="12">
        <f>MAX(B54-C54,B54-D53,D53-C54)</f>
        <v>0.71999999999999886</v>
      </c>
      <c r="O54" s="12">
        <f>MAX(E54-F54,E54-G53,G53-F54)</f>
        <v>0.80999999999999872</v>
      </c>
      <c r="P54" s="33">
        <f ca="1">AVERAGE(N54:OFFSET(N54,-$P$3+1,0))*$P$4</f>
        <v>0.57333333333333292</v>
      </c>
      <c r="Q54" s="33">
        <f ca="1">AVERAGE(O54:OFFSET(O54,-$P$3+1,0))*$Q$4</f>
        <v>0.67666666666666531</v>
      </c>
      <c r="R54" s="16" t="str">
        <f t="shared" ca="1" si="12"/>
        <v xml:space="preserve"> </v>
      </c>
      <c r="S54" s="16" t="str">
        <f t="shared" ca="1" si="3"/>
        <v>Sell</v>
      </c>
      <c r="T54" s="5">
        <f t="shared" ca="1" si="5"/>
        <v>-10</v>
      </c>
      <c r="U54" s="21">
        <f t="shared" ca="1" si="6"/>
        <v>8.4729064039408968</v>
      </c>
      <c r="V54" s="5">
        <f ca="1">IF(AND($R54="Buy",$R53=" "),D54,IF(AND($R54="Buy",$R53="Exit"),D54,IF(AND($S54="Sell",V53=" "),D54,IF(OR($R53="Buy",S53="Sell"),V53," "))))</f>
        <v>52.41</v>
      </c>
      <c r="W54" s="5">
        <f ca="1">IF(AND($R54="Buy",$R53=" "),G54,IF(AND($S54="Sell",W53=" "),G54,IF(OR($R53="Buy",S53="Sell"),W53," ")))</f>
        <v>29.71</v>
      </c>
      <c r="X54" s="35" t="str">
        <f t="shared" ca="1" si="7"/>
        <v xml:space="preserve"> </v>
      </c>
      <c r="Y54" s="35" t="str">
        <f t="shared" ca="1" si="9"/>
        <v xml:space="preserve"> </v>
      </c>
      <c r="Z54" s="35" t="str">
        <f t="shared" ca="1" si="10"/>
        <v xml:space="preserve"> </v>
      </c>
      <c r="AA54" s="36" t="e">
        <f t="shared" ca="1" si="11"/>
        <v>#VALUE!</v>
      </c>
    </row>
    <row r="55" spans="1:27" x14ac:dyDescent="0.25">
      <c r="A55" s="26">
        <v>40256</v>
      </c>
      <c r="B55">
        <v>52.63</v>
      </c>
      <c r="C55">
        <v>51.89</v>
      </c>
      <c r="D55">
        <v>52.17</v>
      </c>
      <c r="E55" s="5">
        <v>30</v>
      </c>
      <c r="F55" s="5">
        <v>28.79</v>
      </c>
      <c r="G55" s="5">
        <v>29.19</v>
      </c>
      <c r="H55" s="3">
        <v>1</v>
      </c>
      <c r="I55" s="3">
        <v>1</v>
      </c>
      <c r="J55" s="8">
        <f ca="1">(D55-MIN(OFFSET(C55,-$J$3+1,0):C55))/(MAX(OFFSET(B55,-$J$3+1,0):B55)-MIN(OFFSET(C55,-$J$3+1,0):C55))</f>
        <v>0.61983471074380125</v>
      </c>
      <c r="K55" s="8">
        <f ca="1">(G55-MIN(OFFSET(F55,-$J$3+1,0):F55))/(MAX(OFFSET(E55,-$J$3+1,0):E55)-MIN(OFFSET(F55,-$J$3+1,0):F55))</f>
        <v>0.26543209876543233</v>
      </c>
      <c r="L55" s="8">
        <f ca="1">J55-K55</f>
        <v>0.35440261197836892</v>
      </c>
      <c r="M55" s="34">
        <f ca="1">100*(L55-MIN(OFFSET(L55,-$J$3+1,0):L55))/(MAX(OFFSET(L55,-$J$3+1,0):L55)-MIN(OFFSET(L55,-$J$3+1,0):L55))</f>
        <v>100</v>
      </c>
      <c r="N55" s="12">
        <f>MAX(B55-C55,B55-D54,D54-C55)</f>
        <v>0.74000000000000199</v>
      </c>
      <c r="O55" s="12">
        <f>MAX(E55-F55,E55-G54,G54-F55)</f>
        <v>1.2100000000000009</v>
      </c>
      <c r="P55" s="33">
        <f ca="1">AVERAGE(N55:OFFSET(N55,-$P$3+1,0))*$P$4</f>
        <v>0.58833333333333238</v>
      </c>
      <c r="Q55" s="33">
        <f ca="1">AVERAGE(O55:OFFSET(O55,-$P$3+1,0))*$Q$4</f>
        <v>0.72833333333333228</v>
      </c>
      <c r="R55" s="16" t="str">
        <f t="shared" ca="1" si="12"/>
        <v xml:space="preserve"> </v>
      </c>
      <c r="S55" s="16" t="str">
        <f t="shared" ca="1" si="3"/>
        <v>Sell</v>
      </c>
      <c r="T55" s="5">
        <f t="shared" ca="1" si="5"/>
        <v>-10</v>
      </c>
      <c r="U55" s="21">
        <f t="shared" ca="1" si="6"/>
        <v>8.4729064039408968</v>
      </c>
      <c r="V55" s="5">
        <f ca="1">IF(AND($R55="Buy",$R54=" "),D55,IF(AND($R55="Buy",$R54="Exit"),D55,IF(AND($S55="Sell",V54=" "),D55,IF(OR($R54="Buy",S54="Sell"),V54," "))))</f>
        <v>52.41</v>
      </c>
      <c r="W55" s="5">
        <f ca="1">IF(AND($R55="Buy",$R54=" "),G55,IF(AND($S55="Sell",W54=" "),G55,IF(OR($R54="Buy",S54="Sell"),W54," ")))</f>
        <v>29.71</v>
      </c>
      <c r="X55" s="35">
        <f t="shared" ca="1" si="7"/>
        <v>2.3999999999999488</v>
      </c>
      <c r="Y55" s="35">
        <f t="shared" ca="1" si="9"/>
        <v>-4.4059113300492623</v>
      </c>
      <c r="Z55" s="35">
        <f t="shared" ca="1" si="10"/>
        <v>-2.0059113300493134</v>
      </c>
      <c r="AA55" s="36" t="e">
        <f t="shared" ca="1" si="11"/>
        <v>#VALUE!</v>
      </c>
    </row>
    <row r="56" spans="1:27" x14ac:dyDescent="0.25">
      <c r="A56" s="26">
        <v>40259</v>
      </c>
      <c r="B56">
        <v>52.72</v>
      </c>
      <c r="C56">
        <v>51.81</v>
      </c>
      <c r="D56">
        <v>52.63</v>
      </c>
      <c r="E56" s="5">
        <v>29.42</v>
      </c>
      <c r="F56" s="5">
        <v>28.56</v>
      </c>
      <c r="G56" s="5">
        <v>29.36</v>
      </c>
      <c r="H56" s="3">
        <v>1</v>
      </c>
      <c r="I56" s="3">
        <v>1</v>
      </c>
      <c r="J56" s="8">
        <f ca="1">(D56-MIN(OFFSET(C56,-$J$3+1,0):C56))/(MAX(OFFSET(B56,-$J$3+1,0):B56)-MIN(OFFSET(C56,-$J$3+1,0):C56))</f>
        <v>0.92035398230088794</v>
      </c>
      <c r="K56" s="8">
        <f ca="1">(G56-MIN(OFFSET(F56,-$J$3+1,0):F56))/(MAX(OFFSET(E56,-$J$3+1,0):E56)-MIN(OFFSET(F56,-$J$3+1,0):F56))</f>
        <v>0.43956043956043989</v>
      </c>
      <c r="L56" s="8">
        <f ca="1">J56-K56</f>
        <v>0.48079354274044805</v>
      </c>
      <c r="M56" s="34">
        <f ca="1">100*(L56-MIN(OFFSET(L56,-$J$3+1,0):L56))/(MAX(OFFSET(L56,-$J$3+1,0):L56)-MIN(OFFSET(L56,-$J$3+1,0):L56))</f>
        <v>100.00000000000001</v>
      </c>
      <c r="N56" s="12">
        <f>MAX(B56-C56,B56-D55,D55-C56)</f>
        <v>0.90999999999999659</v>
      </c>
      <c r="O56" s="12">
        <f>MAX(E56-F56,E56-G55,G55-F56)</f>
        <v>0.86000000000000298</v>
      </c>
      <c r="P56" s="33">
        <f ca="1">AVERAGE(N56:OFFSET(N56,-$P$3+1,0))*$P$4</f>
        <v>0.63833333333333186</v>
      </c>
      <c r="Q56" s="33">
        <f ca="1">AVERAGE(O56:OFFSET(O56,-$P$3+1,0))*$Q$4</f>
        <v>0.75666666666666649</v>
      </c>
      <c r="R56" s="16" t="str">
        <f t="shared" ca="1" si="12"/>
        <v xml:space="preserve"> </v>
      </c>
      <c r="S56" s="16" t="str">
        <f t="shared" ca="1" si="3"/>
        <v>Sell</v>
      </c>
      <c r="T56" s="5">
        <f t="shared" ca="1" si="5"/>
        <v>-10</v>
      </c>
      <c r="U56" s="21">
        <f t="shared" ca="1" si="6"/>
        <v>8.4729064039408968</v>
      </c>
      <c r="V56" s="5">
        <f ca="1">IF(AND($R56="Buy",$R55=" "),D56,IF(AND($R56="Buy",$R55="Exit"),D56,IF(AND($S56="Sell",V55=" "),D56,IF(OR($R55="Buy",S55="Sell"),V55," "))))</f>
        <v>52.41</v>
      </c>
      <c r="W56" s="5">
        <f ca="1">IF(AND($R56="Buy",$R55=" "),G56,IF(AND($S56="Sell",W55=" "),G56,IF(OR($R55="Buy",S55="Sell"),W55," ")))</f>
        <v>29.71</v>
      </c>
      <c r="X56" s="35">
        <f t="shared" ca="1" si="7"/>
        <v>-4.6000000000000085</v>
      </c>
      <c r="Y56" s="35">
        <f t="shared" ca="1" si="9"/>
        <v>1.4403940886699369</v>
      </c>
      <c r="Z56" s="35">
        <f t="shared" ca="1" si="10"/>
        <v>-3.1596059113300718</v>
      </c>
      <c r="AA56" s="36" t="e">
        <f t="shared" ca="1" si="11"/>
        <v>#VALUE!</v>
      </c>
    </row>
    <row r="57" spans="1:27" x14ac:dyDescent="0.25">
      <c r="A57" s="26">
        <v>40260</v>
      </c>
      <c r="B57">
        <v>52.84</v>
      </c>
      <c r="C57">
        <v>52.39</v>
      </c>
      <c r="D57">
        <v>52.83</v>
      </c>
      <c r="E57" s="5">
        <v>29.62</v>
      </c>
      <c r="F57" s="5">
        <v>29.09</v>
      </c>
      <c r="G57" s="5">
        <v>29.54</v>
      </c>
      <c r="H57" s="3">
        <v>1</v>
      </c>
      <c r="I57" s="3">
        <v>1</v>
      </c>
      <c r="J57" s="8">
        <f ca="1">(D57-MIN(OFFSET(C57,-$J$3+1,0):C57))/(MAX(OFFSET(B57,-$J$3+1,0):B57)-MIN(OFFSET(C57,-$J$3+1,0):C57))</f>
        <v>0.99065420560747186</v>
      </c>
      <c r="K57" s="8">
        <f ca="1">(G57-MIN(OFFSET(F57,-$J$3+1,0):F57))/(MAX(OFFSET(E57,-$J$3+1,0):E57)-MIN(OFFSET(F57,-$J$3+1,0):F57))</f>
        <v>0.53846153846153866</v>
      </c>
      <c r="L57" s="8">
        <f ca="1">J57-K57</f>
        <v>0.4521926671459332</v>
      </c>
      <c r="M57" s="34">
        <f ca="1">100*(L57-MIN(OFFSET(L57,-$J$3+1,0):L57))/(MAX(OFFSET(L57,-$J$3+1,0):L57)-MIN(OFFSET(L57,-$J$3+1,0):L57))</f>
        <v>96.1717808558939</v>
      </c>
      <c r="N57" s="12">
        <f>MAX(B57-C57,B57-D56,D56-C57)</f>
        <v>0.45000000000000284</v>
      </c>
      <c r="O57" s="12">
        <f>MAX(E57-F57,E57-G56,G56-F57)</f>
        <v>0.53000000000000114</v>
      </c>
      <c r="P57" s="33">
        <f ca="1">AVERAGE(N57:OFFSET(N57,-$P$3+1,0))*$P$4</f>
        <v>0.62666666666666637</v>
      </c>
      <c r="Q57" s="33">
        <f ca="1">AVERAGE(O57:OFFSET(O57,-$P$3+1,0))*$Q$4</f>
        <v>0.77166666666666706</v>
      </c>
      <c r="R57" s="16" t="str">
        <f t="shared" ca="1" si="12"/>
        <v xml:space="preserve"> </v>
      </c>
      <c r="S57" s="16" t="str">
        <f t="shared" ca="1" si="3"/>
        <v>Sell</v>
      </c>
      <c r="T57" s="5">
        <f t="shared" ca="1" si="5"/>
        <v>-10</v>
      </c>
      <c r="U57" s="21">
        <f t="shared" ca="1" si="6"/>
        <v>8.4729064039408968</v>
      </c>
      <c r="V57" s="5">
        <f ca="1">IF(AND($R57="Buy",$R56=" "),D57,IF(AND($R57="Buy",$R56="Exit"),D57,IF(AND($S57="Sell",V56=" "),D57,IF(OR($R56="Buy",S56="Sell"),V56," "))))</f>
        <v>52.41</v>
      </c>
      <c r="W57" s="5">
        <f ca="1">IF(AND($R57="Buy",$R56=" "),G57,IF(AND($S57="Sell",W56=" "),G57,IF(OR($R56="Buy",S56="Sell"),W56," ")))</f>
        <v>29.71</v>
      </c>
      <c r="X57" s="35">
        <f t="shared" ca="1" si="7"/>
        <v>-1.9999999999999574</v>
      </c>
      <c r="Y57" s="35">
        <f t="shared" ca="1" si="9"/>
        <v>1.5251231527093589</v>
      </c>
      <c r="Z57" s="35">
        <f t="shared" ca="1" si="10"/>
        <v>-0.47487684729059843</v>
      </c>
      <c r="AA57" s="36" t="e">
        <f t="shared" ca="1" si="11"/>
        <v>#VALUE!</v>
      </c>
    </row>
    <row r="58" spans="1:27" x14ac:dyDescent="0.25">
      <c r="A58" s="26">
        <v>40261</v>
      </c>
      <c r="B58">
        <v>52.9</v>
      </c>
      <c r="C58">
        <v>52.47</v>
      </c>
      <c r="D58">
        <v>52.74</v>
      </c>
      <c r="E58" s="5">
        <v>29.77</v>
      </c>
      <c r="F58" s="5">
        <v>29.08</v>
      </c>
      <c r="G58" s="5">
        <v>29.59</v>
      </c>
      <c r="H58" s="3">
        <v>1</v>
      </c>
      <c r="I58" s="3">
        <v>1</v>
      </c>
      <c r="J58" s="8">
        <f ca="1">(D58-MIN(OFFSET(C58,-$J$3+1,0):C58))/(MAX(OFFSET(B58,-$J$3+1,0):B58)-MIN(OFFSET(C58,-$J$3+1,0):C58))</f>
        <v>0.85585585585585888</v>
      </c>
      <c r="K58" s="8">
        <f ca="1">(G58-MIN(OFFSET(F58,-$J$3+1,0):F58))/(MAX(OFFSET(E58,-$J$3+1,0):E58)-MIN(OFFSET(F58,-$J$3+1,0):F58))</f>
        <v>0.56593406593406648</v>
      </c>
      <c r="L58" s="8">
        <f ca="1">J58-K58</f>
        <v>0.28992178992179241</v>
      </c>
      <c r="M58" s="34">
        <f ca="1">100*(L58-MIN(OFFSET(L58,-$J$3+1,0):L58))/(MAX(OFFSET(L58,-$J$3+1,0):L58)-MIN(OFFSET(L58,-$J$3+1,0):L58))</f>
        <v>74.451869636130922</v>
      </c>
      <c r="N58" s="12">
        <f>MAX(B58-C58,B58-D57,D57-C58)</f>
        <v>0.42999999999999972</v>
      </c>
      <c r="O58" s="12">
        <f>MAX(E58-F58,E58-G57,G57-F58)</f>
        <v>0.69000000000000128</v>
      </c>
      <c r="P58" s="33">
        <f ca="1">AVERAGE(N58:OFFSET(N58,-$P$3+1,0))*$P$4</f>
        <v>0.63666666666666671</v>
      </c>
      <c r="Q58" s="33">
        <f ca="1">AVERAGE(O58:OFFSET(O58,-$P$3+1,0))*$Q$4</f>
        <v>0.78166666666666751</v>
      </c>
      <c r="R58" s="16" t="str">
        <f t="shared" ca="1" si="12"/>
        <v xml:space="preserve"> </v>
      </c>
      <c r="S58" s="16" t="str">
        <f t="shared" ca="1" si="3"/>
        <v>Sell</v>
      </c>
      <c r="T58" s="5">
        <f t="shared" ca="1" si="5"/>
        <v>-10</v>
      </c>
      <c r="U58" s="21">
        <f t="shared" ca="1" si="6"/>
        <v>8.4729064039408968</v>
      </c>
      <c r="V58" s="5">
        <f ca="1">IF(AND($R58="Buy",$R57=" "),D58,IF(AND($R58="Buy",$R57="Exit"),D58,IF(AND($S58="Sell",V57=" "),D58,IF(OR($R57="Buy",S57="Sell"),V57," "))))</f>
        <v>52.41</v>
      </c>
      <c r="W58" s="5">
        <f ca="1">IF(AND($R58="Buy",$R57=" "),G58,IF(AND($S58="Sell",W57=" "),G58,IF(OR($R57="Buy",S57="Sell"),W57," ")))</f>
        <v>29.71</v>
      </c>
      <c r="X58" s="35">
        <f t="shared" ca="1" si="7"/>
        <v>0.89999999999996305</v>
      </c>
      <c r="Y58" s="35">
        <f t="shared" ca="1" si="9"/>
        <v>0.42364532019705087</v>
      </c>
      <c r="Z58" s="35">
        <f t="shared" ca="1" si="10"/>
        <v>1.323645320197014</v>
      </c>
      <c r="AA58" s="36" t="e">
        <f t="shared" ca="1" si="11"/>
        <v>#VALUE!</v>
      </c>
    </row>
    <row r="59" spans="1:27" x14ac:dyDescent="0.25">
      <c r="A59" s="26">
        <v>40262</v>
      </c>
      <c r="B59">
        <v>53.47</v>
      </c>
      <c r="C59">
        <v>52.85</v>
      </c>
      <c r="D59">
        <v>53.18</v>
      </c>
      <c r="E59" s="5">
        <v>29.82</v>
      </c>
      <c r="F59" s="5">
        <v>28.33</v>
      </c>
      <c r="G59" s="5">
        <v>28.33</v>
      </c>
      <c r="H59" s="3">
        <v>1</v>
      </c>
      <c r="I59" s="3">
        <v>1</v>
      </c>
      <c r="J59" s="8">
        <f ca="1">(D59-MIN(OFFSET(C59,-$J$3+1,0):C59))/(MAX(OFFSET(B59,-$J$3+1,0):B59)-MIN(OFFSET(C59,-$J$3+1,0):C59))</f>
        <v>0.82738095238095288</v>
      </c>
      <c r="K59" s="8">
        <f ca="1">(G59-MIN(OFFSET(F59,-$J$3+1,0):F59))/(MAX(OFFSET(E59,-$J$3+1,0):E59)-MIN(OFFSET(F59,-$J$3+1,0):F59))</f>
        <v>0</v>
      </c>
      <c r="L59" s="8">
        <f ca="1">J59-K59</f>
        <v>0.82738095238095288</v>
      </c>
      <c r="M59" s="34">
        <f ca="1">100*(L59-MIN(OFFSET(L59,-$J$3+1,0):L59))/(MAX(OFFSET(L59,-$J$3+1,0):L59)-MIN(OFFSET(L59,-$J$3+1,0):L59))</f>
        <v>100</v>
      </c>
      <c r="N59" s="12">
        <f>MAX(B59-C59,B59-D58,D58-C59)</f>
        <v>0.72999999999999687</v>
      </c>
      <c r="O59" s="12">
        <f>MAX(E59-F59,E59-G58,G58-F59)</f>
        <v>1.490000000000002</v>
      </c>
      <c r="P59" s="33">
        <f ca="1">AVERAGE(N59:OFFSET(N59,-$P$3+1,0))*$P$4</f>
        <v>0.66333333333333278</v>
      </c>
      <c r="Q59" s="33">
        <f ca="1">AVERAGE(O59:OFFSET(O59,-$P$3+1,0))*$Q$4</f>
        <v>0.93166666666666786</v>
      </c>
      <c r="R59" s="16" t="str">
        <f t="shared" ca="1" si="12"/>
        <v xml:space="preserve"> </v>
      </c>
      <c r="S59" s="16" t="str">
        <f t="shared" ca="1" si="3"/>
        <v>Sell</v>
      </c>
      <c r="T59" s="5">
        <f t="shared" ca="1" si="5"/>
        <v>-10</v>
      </c>
      <c r="U59" s="21">
        <f t="shared" ca="1" si="6"/>
        <v>8.4729064039408968</v>
      </c>
      <c r="V59" s="5">
        <f ca="1">IF(AND($R59="Buy",$R58=" "),D59,IF(AND($R59="Buy",$R58="Exit"),D59,IF(AND($S59="Sell",V58=" "),D59,IF(OR($R58="Buy",S58="Sell"),V58," "))))</f>
        <v>52.41</v>
      </c>
      <c r="W59" s="5">
        <f ca="1">IF(AND($R59="Buy",$R58=" "),G59,IF(AND($S59="Sell",W58=" "),G59,IF(OR($R58="Buy",S58="Sell"),W58," ")))</f>
        <v>29.71</v>
      </c>
      <c r="X59" s="35">
        <f t="shared" ca="1" si="7"/>
        <v>-4.3999999999999773</v>
      </c>
      <c r="Y59" s="35">
        <f t="shared" ca="1" si="9"/>
        <v>-10.675862068965543</v>
      </c>
      <c r="Z59" s="35">
        <f t="shared" ca="1" si="10"/>
        <v>-15.07586206896552</v>
      </c>
      <c r="AA59" s="36" t="e">
        <f t="shared" ca="1" si="11"/>
        <v>#VALUE!</v>
      </c>
    </row>
    <row r="60" spans="1:27" x14ac:dyDescent="0.25">
      <c r="A60" s="26">
        <v>40263</v>
      </c>
      <c r="B60">
        <v>53.37</v>
      </c>
      <c r="C60">
        <v>52.92</v>
      </c>
      <c r="D60">
        <v>53.1</v>
      </c>
      <c r="E60" s="5">
        <v>28.63</v>
      </c>
      <c r="F60" s="5">
        <v>27.48</v>
      </c>
      <c r="G60" s="5">
        <v>28</v>
      </c>
      <c r="H60" s="3">
        <v>1</v>
      </c>
      <c r="I60" s="3">
        <v>1</v>
      </c>
      <c r="J60" s="8">
        <f ca="1">(D60-MIN(OFFSET(C60,-$J$3+1,0):C60))/(MAX(OFFSET(B60,-$J$3+1,0):B60)-MIN(OFFSET(C60,-$J$3+1,0):C60))</f>
        <v>0.77710843373494087</v>
      </c>
      <c r="K60" s="8">
        <f ca="1">(G60-MIN(OFFSET(F60,-$J$3+1,0):F60))/(MAX(OFFSET(E60,-$J$3+1,0):E60)-MIN(OFFSET(F60,-$J$3+1,0):F60))</f>
        <v>0.20634920634920623</v>
      </c>
      <c r="L60" s="8">
        <f ca="1">J60-K60</f>
        <v>0.5707592273857347</v>
      </c>
      <c r="M60" s="34">
        <f ca="1">100*(L60-MIN(OFFSET(L60,-$J$3+1,0):L60))/(MAX(OFFSET(L60,-$J$3+1,0):L60)-MIN(OFFSET(L60,-$J$3+1,0):L60))</f>
        <v>52.252795575939615</v>
      </c>
      <c r="N60" s="12">
        <f>MAX(B60-C60,B60-D59,D59-C60)</f>
        <v>0.44999999999999574</v>
      </c>
      <c r="O60" s="12">
        <f>MAX(E60-F60,E60-G59,G59-F60)</f>
        <v>1.1499999999999986</v>
      </c>
      <c r="P60" s="33">
        <f ca="1">AVERAGE(N60:OFFSET(N60,-$P$3+1,0))*$P$4</f>
        <v>0.61833333333333229</v>
      </c>
      <c r="Q60" s="33">
        <f ca="1">AVERAGE(O60:OFFSET(O60,-$P$3+1,0))*$Q$4</f>
        <v>0.98833333333333451</v>
      </c>
      <c r="R60" s="16" t="str">
        <f t="shared" ca="1" si="12"/>
        <v xml:space="preserve"> </v>
      </c>
      <c r="S60" s="16" t="str">
        <f t="shared" ca="1" si="3"/>
        <v>Sell</v>
      </c>
      <c r="T60" s="5">
        <f t="shared" ca="1" si="5"/>
        <v>-10</v>
      </c>
      <c r="U60" s="21">
        <f t="shared" ca="1" si="6"/>
        <v>8.4729064039408968</v>
      </c>
      <c r="V60" s="5">
        <f ca="1">IF(AND($R60="Buy",$R59=" "),D60,IF(AND($R60="Buy",$R59="Exit"),D60,IF(AND($S60="Sell",V59=" "),D60,IF(OR($R59="Buy",S59="Sell"),V59," "))))</f>
        <v>52.41</v>
      </c>
      <c r="W60" s="5">
        <f ca="1">IF(AND($R60="Buy",$R59=" "),G60,IF(AND($S60="Sell",W59=" "),G60,IF(OR($R59="Buy",S59="Sell"),W59," ")))</f>
        <v>29.71</v>
      </c>
      <c r="X60" s="35">
        <f t="shared" ca="1" si="7"/>
        <v>0.79999999999998295</v>
      </c>
      <c r="Y60" s="35">
        <f t="shared" ca="1" si="9"/>
        <v>-2.7960591133004815</v>
      </c>
      <c r="Z60" s="35">
        <f t="shared" ca="1" si="10"/>
        <v>-1.9960591133004986</v>
      </c>
      <c r="AA60" s="36" t="e">
        <f t="shared" ca="1" si="11"/>
        <v>#VALUE!</v>
      </c>
    </row>
    <row r="61" spans="1:27" x14ac:dyDescent="0.25">
      <c r="A61" s="26">
        <v>40266</v>
      </c>
      <c r="B61">
        <v>53.31</v>
      </c>
      <c r="C61">
        <v>52.58</v>
      </c>
      <c r="D61">
        <v>52.65</v>
      </c>
      <c r="E61" s="5">
        <v>28.55</v>
      </c>
      <c r="F61" s="5">
        <v>27.96</v>
      </c>
      <c r="G61" s="5">
        <v>28.15</v>
      </c>
      <c r="H61" s="3">
        <v>1</v>
      </c>
      <c r="I61" s="3">
        <v>1</v>
      </c>
      <c r="J61" s="8">
        <f ca="1">(D61-MIN(OFFSET(C61,-$J$3+1,0):C61))/(MAX(OFFSET(B61,-$J$3+1,0):B61)-MIN(OFFSET(C61,-$J$3+1,0):C61))</f>
        <v>0.50602409638554102</v>
      </c>
      <c r="K61" s="8">
        <f ca="1">(G61-MIN(OFFSET(F61,-$J$3+1,0):F61))/(MAX(OFFSET(E61,-$J$3+1,0):E61)-MIN(OFFSET(F61,-$J$3+1,0):F61))</f>
        <v>0.28632478632478553</v>
      </c>
      <c r="L61" s="8">
        <f ca="1">J61-K61</f>
        <v>0.21969931006075549</v>
      </c>
      <c r="M61" s="34">
        <f ca="1">100*(L61-MIN(OFFSET(L61,-$J$3+1,0):L61))/(MAX(OFFSET(L61,-$J$3+1,0):L61)-MIN(OFFSET(L61,-$J$3+1,0):L61))</f>
        <v>0</v>
      </c>
      <c r="N61" s="12">
        <f>MAX(B61-C61,B61-D60,D60-C61)</f>
        <v>0.73000000000000398</v>
      </c>
      <c r="O61" s="12">
        <f>MAX(E61-F61,E61-G60,G60-F61)</f>
        <v>0.58999999999999986</v>
      </c>
      <c r="P61" s="33">
        <f ca="1">AVERAGE(N61:OFFSET(N61,-$P$3+1,0))*$P$4</f>
        <v>0.61666666666666592</v>
      </c>
      <c r="Q61" s="33">
        <f ca="1">AVERAGE(O61:OFFSET(O61,-$P$3+1,0))*$Q$4</f>
        <v>0.88500000000000101</v>
      </c>
      <c r="R61" s="16" t="str">
        <f t="shared" ca="1" si="12"/>
        <v>Buy</v>
      </c>
      <c r="S61" s="16" t="str">
        <f t="shared" ca="1" si="3"/>
        <v>Exit</v>
      </c>
      <c r="T61" s="5">
        <f t="shared" ca="1" si="5"/>
        <v>10</v>
      </c>
      <c r="U61" s="21">
        <f t="shared" ca="1" si="6"/>
        <v>-6.967984934086612</v>
      </c>
      <c r="V61" s="5">
        <f ca="1">IF(AND($R61="Buy",$R60=" "),D61,IF(AND($R61="Buy",$R60="Exit"),D61,IF(AND($S61="Sell",V60=" "),D61,IF(OR($R60="Buy",S60="Sell"),V60," "))))</f>
        <v>52.65</v>
      </c>
      <c r="W61" s="5">
        <f ca="1">IF(AND($R61="Buy",$R60=" "),G61,IF(AND($S61="Sell",W60=" "),G61,IF(OR($R60="Buy",S60="Sell"),W60," ")))</f>
        <v>28.15</v>
      </c>
      <c r="X61" s="35">
        <f t="shared" ca="1" si="7"/>
        <v>-4.5000000000000284</v>
      </c>
      <c r="Y61" s="35">
        <f t="shared" ca="1" si="9"/>
        <v>1.2709359605911226</v>
      </c>
      <c r="Z61" s="35">
        <f t="shared" ca="1" si="10"/>
        <v>-3.2290640394089056</v>
      </c>
      <c r="AA61" s="36" t="e">
        <f t="shared" ca="1" si="11"/>
        <v>#VALUE!</v>
      </c>
    </row>
    <row r="62" spans="1:27" x14ac:dyDescent="0.25">
      <c r="A62" s="26">
        <v>40267</v>
      </c>
      <c r="B62">
        <v>53.05</v>
      </c>
      <c r="C62">
        <v>52.61</v>
      </c>
      <c r="D62">
        <v>52.94</v>
      </c>
      <c r="E62" s="5">
        <v>28.44</v>
      </c>
      <c r="F62" s="5">
        <v>27.49</v>
      </c>
      <c r="G62" s="5">
        <v>28.43</v>
      </c>
      <c r="H62" s="3">
        <v>1</v>
      </c>
      <c r="I62" s="3">
        <v>1</v>
      </c>
      <c r="J62" s="8">
        <f ca="1">(D62-MIN(OFFSET(C62,-$J$3+1,0):C62))/(MAX(OFFSET(B62,-$J$3+1,0):B62)-MIN(OFFSET(C62,-$J$3+1,0):C62))</f>
        <v>0.50925925925925741</v>
      </c>
      <c r="K62" s="8">
        <f ca="1">(G62-MIN(OFFSET(F62,-$J$3+1,0):F62))/(MAX(OFFSET(E62,-$J$3+1,0):E62)-MIN(OFFSET(F62,-$J$3+1,0):F62))</f>
        <v>0.40598290598290571</v>
      </c>
      <c r="L62" s="8">
        <f ca="1">J62-K62</f>
        <v>0.10327635327635171</v>
      </c>
      <c r="M62" s="34">
        <f ca="1">100*(L62-MIN(OFFSET(L62,-$J$3+1,0):L62))/(MAX(OFFSET(L62,-$J$3+1,0):L62)-MIN(OFFSET(L62,-$J$3+1,0):L62))</f>
        <v>0</v>
      </c>
      <c r="N62" s="12">
        <f>MAX(B62-C62,B62-D61,D61-C62)</f>
        <v>0.43999999999999773</v>
      </c>
      <c r="O62" s="12">
        <f>MAX(E62-F62,E62-G61,G61-F62)</f>
        <v>0.95000000000000284</v>
      </c>
      <c r="P62" s="33">
        <f ca="1">AVERAGE(N62:OFFSET(N62,-$P$3+1,0))*$P$4</f>
        <v>0.53833333333333278</v>
      </c>
      <c r="Q62" s="33">
        <f ca="1">AVERAGE(O62:OFFSET(O62,-$P$3+1,0))*$Q$4</f>
        <v>0.90000000000000091</v>
      </c>
      <c r="R62" s="16" t="str">
        <f t="shared" ca="1" si="12"/>
        <v>Buy</v>
      </c>
      <c r="S62" s="16" t="str">
        <f t="shared" ca="1" si="3"/>
        <v xml:space="preserve"> </v>
      </c>
      <c r="T62" s="5">
        <f t="shared" ca="1" si="5"/>
        <v>10</v>
      </c>
      <c r="U62" s="21">
        <f t="shared" ca="1" si="6"/>
        <v>-6.967984934086612</v>
      </c>
      <c r="V62" s="5">
        <f ca="1">IF(AND($R62="Buy",$R61=" "),D62,IF(AND($R62="Buy",$R61="Exit"),D62,IF(AND($S62="Sell",V61=" "),D62,IF(OR($R61="Buy",S61="Sell"),V61," "))))</f>
        <v>52.65</v>
      </c>
      <c r="W62" s="5">
        <f ca="1">IF(AND($R62="Buy",$R61=" "),G62,IF(AND($S62="Sell",W61=" "),G62,IF(OR($R61="Buy",S61="Sell"),W61," ")))</f>
        <v>28.15</v>
      </c>
      <c r="X62" s="35">
        <f t="shared" ca="1" si="7"/>
        <v>2.8999999999999915</v>
      </c>
      <c r="Y62" s="35">
        <f t="shared" ca="1" si="9"/>
        <v>-1.9510357815442594</v>
      </c>
      <c r="Z62" s="35">
        <f t="shared" ca="1" si="10"/>
        <v>0.94896421845573209</v>
      </c>
      <c r="AA62" s="36" t="e">
        <f t="shared" ca="1" si="11"/>
        <v>#VALUE!</v>
      </c>
    </row>
    <row r="63" spans="1:27" x14ac:dyDescent="0.25">
      <c r="A63" s="26">
        <v>40268</v>
      </c>
      <c r="B63">
        <v>53.07</v>
      </c>
      <c r="C63">
        <v>52.5</v>
      </c>
      <c r="D63">
        <v>52.83</v>
      </c>
      <c r="E63" s="5">
        <v>29.12</v>
      </c>
      <c r="F63" s="5">
        <v>28.32</v>
      </c>
      <c r="G63" s="5">
        <v>29.11</v>
      </c>
      <c r="H63" s="3">
        <v>1</v>
      </c>
      <c r="I63" s="3">
        <v>1</v>
      </c>
      <c r="J63" s="8">
        <f ca="1">(D63-MIN(OFFSET(C63,-$J$3+1,0):C63))/(MAX(OFFSET(B63,-$J$3+1,0):B63)-MIN(OFFSET(C63,-$J$3+1,0):C63))</f>
        <v>0.35999999999999943</v>
      </c>
      <c r="K63" s="8">
        <f ca="1">(G63-MIN(OFFSET(F63,-$J$3+1,0):F63))/(MAX(OFFSET(E63,-$J$3+1,0):E63)-MIN(OFFSET(F63,-$J$3+1,0):F63))</f>
        <v>0.69658119658119622</v>
      </c>
      <c r="L63" s="8">
        <f ca="1">J63-K63</f>
        <v>-0.33658119658119678</v>
      </c>
      <c r="M63" s="34">
        <f ca="1">100*(L63-MIN(OFFSET(L63,-$J$3+1,0):L63))/(MAX(OFFSET(L63,-$J$3+1,0):L63)-MIN(OFFSET(L63,-$J$3+1,0):L63))</f>
        <v>0</v>
      </c>
      <c r="N63" s="12">
        <f>MAX(B63-C63,B63-D62,D62-C63)</f>
        <v>0.57000000000000028</v>
      </c>
      <c r="O63" s="12">
        <f>MAX(E63-F63,E63-G62,G62-F63)</f>
        <v>0.80000000000000071</v>
      </c>
      <c r="P63" s="33">
        <f ca="1">AVERAGE(N63:OFFSET(N63,-$P$3+1,0))*$P$4</f>
        <v>0.55833333333333235</v>
      </c>
      <c r="Q63" s="33">
        <f ca="1">AVERAGE(O63:OFFSET(O63,-$P$3+1,0))*$Q$4</f>
        <v>0.94500000000000084</v>
      </c>
      <c r="R63" s="16" t="str">
        <f t="shared" ca="1" si="12"/>
        <v>Buy</v>
      </c>
      <c r="S63" s="16" t="str">
        <f t="shared" ca="1" si="3"/>
        <v xml:space="preserve"> </v>
      </c>
      <c r="T63" s="5">
        <f t="shared" ca="1" si="5"/>
        <v>10</v>
      </c>
      <c r="U63" s="21">
        <f t="shared" ca="1" si="6"/>
        <v>-6.967984934086612</v>
      </c>
      <c r="V63" s="5">
        <f ca="1">IF(AND($R63="Buy",$R62=" "),D63,IF(AND($R63="Buy",$R62="Exit"),D63,IF(AND($S63="Sell",V62=" "),D63,IF(OR($R62="Buy",S62="Sell"),V62," "))))</f>
        <v>52.65</v>
      </c>
      <c r="W63" s="5">
        <f ca="1">IF(AND($R63="Buy",$R62=" "),G63,IF(AND($S63="Sell",W62=" "),G63,IF(OR($R62="Buy",S62="Sell"),W62," ")))</f>
        <v>28.15</v>
      </c>
      <c r="X63" s="35">
        <f t="shared" ca="1" si="7"/>
        <v>-1.0999999999999943</v>
      </c>
      <c r="Y63" s="35">
        <f t="shared" ca="1" si="9"/>
        <v>-4.7382297551788941</v>
      </c>
      <c r="Z63" s="35">
        <f t="shared" ca="1" si="10"/>
        <v>-5.8382297551788884</v>
      </c>
      <c r="AA63" s="36" t="e">
        <f t="shared" ca="1" si="11"/>
        <v>#VALUE!</v>
      </c>
    </row>
    <row r="64" spans="1:27" x14ac:dyDescent="0.25">
      <c r="A64" s="26">
        <v>40269</v>
      </c>
      <c r="B64">
        <v>53.43</v>
      </c>
      <c r="C64">
        <v>52.61</v>
      </c>
      <c r="D64">
        <v>52.92</v>
      </c>
      <c r="E64" s="5">
        <v>30.31</v>
      </c>
      <c r="F64" s="5">
        <v>29.26</v>
      </c>
      <c r="G64" s="5">
        <v>30.16</v>
      </c>
      <c r="H64" s="3">
        <v>1</v>
      </c>
      <c r="I64" s="3">
        <v>1</v>
      </c>
      <c r="J64" s="8">
        <f ca="1">(D64-MIN(OFFSET(C64,-$J$3+1,0):C64))/(MAX(OFFSET(B64,-$J$3+1,0):B64)-MIN(OFFSET(C64,-$J$3+1,0):C64))</f>
        <v>0.43298969072165178</v>
      </c>
      <c r="K64" s="8">
        <f ca="1">(G64-MIN(OFFSET(F64,-$J$3+1,0):F64))/(MAX(OFFSET(E64,-$J$3+1,0):E64)-MIN(OFFSET(F64,-$J$3+1,0):F64))</f>
        <v>0.94699646643109592</v>
      </c>
      <c r="L64" s="8">
        <f ca="1">J64-K64</f>
        <v>-0.5140067757094442</v>
      </c>
      <c r="M64" s="34">
        <f ca="1">100*(L64-MIN(OFFSET(L64,-$J$3+1,0):L64))/(MAX(OFFSET(L64,-$J$3+1,0):L64)-MIN(OFFSET(L64,-$J$3+1,0):L64))</f>
        <v>0</v>
      </c>
      <c r="N64" s="12">
        <f>MAX(B64-C64,B64-D63,D63-C64)</f>
        <v>0.82000000000000028</v>
      </c>
      <c r="O64" s="12">
        <f>MAX(E64-F64,E64-G63,G63-F64)</f>
        <v>1.1999999999999993</v>
      </c>
      <c r="P64" s="33">
        <f ca="1">AVERAGE(N64:OFFSET(N64,-$P$3+1,0))*$P$4</f>
        <v>0.62333333333333252</v>
      </c>
      <c r="Q64" s="33">
        <f ca="1">AVERAGE(O64:OFFSET(O64,-$P$3+1,0))*$Q$4</f>
        <v>1.0300000000000005</v>
      </c>
      <c r="R64" s="16" t="str">
        <f t="shared" ca="1" si="12"/>
        <v>Buy</v>
      </c>
      <c r="S64" s="16" t="str">
        <f t="shared" ca="1" si="3"/>
        <v xml:space="preserve"> </v>
      </c>
      <c r="T64" s="5">
        <f t="shared" ca="1" si="5"/>
        <v>10</v>
      </c>
      <c r="U64" s="21">
        <f t="shared" ca="1" si="6"/>
        <v>-6.967984934086612</v>
      </c>
      <c r="V64" s="5">
        <f ca="1">IF(AND($R64="Buy",$R63=" "),D64,IF(AND($R64="Buy",$R63="Exit"),D64,IF(AND($S64="Sell",V63=" "),D64,IF(OR($R63="Buy",S63="Sell"),V63," "))))</f>
        <v>52.65</v>
      </c>
      <c r="W64" s="5">
        <f ca="1">IF(AND($R64="Buy",$R63=" "),G64,IF(AND($S64="Sell",W63=" "),G64,IF(OR($R63="Buy",S63="Sell"),W63," ")))</f>
        <v>28.15</v>
      </c>
      <c r="X64" s="35">
        <f t="shared" ca="1" si="7"/>
        <v>0.90000000000003411</v>
      </c>
      <c r="Y64" s="35">
        <f t="shared" ca="1" si="9"/>
        <v>-7.3163841807909478</v>
      </c>
      <c r="Z64" s="35">
        <f t="shared" ca="1" si="10"/>
        <v>-6.4163841807909137</v>
      </c>
      <c r="AA64" s="36" t="e">
        <f t="shared" ca="1" si="11"/>
        <v>#VALUE!</v>
      </c>
    </row>
    <row r="65" spans="1:27" x14ac:dyDescent="0.25">
      <c r="A65" s="26">
        <v>40273</v>
      </c>
      <c r="B65">
        <v>53.63</v>
      </c>
      <c r="C65">
        <v>52.87</v>
      </c>
      <c r="D65">
        <v>53.55</v>
      </c>
      <c r="E65" s="5">
        <v>31.2</v>
      </c>
      <c r="F65" s="5">
        <v>30.18</v>
      </c>
      <c r="G65" s="5">
        <v>31.03</v>
      </c>
      <c r="H65" s="3">
        <v>1</v>
      </c>
      <c r="I65" s="3">
        <v>1</v>
      </c>
      <c r="J65" s="8">
        <f ca="1">(D65-MIN(OFFSET(C65,-$J$3+1,0):C65))/(MAX(OFFSET(B65,-$J$3+1,0):B65)-MIN(OFFSET(C65,-$J$3+1,0):C65))</f>
        <v>0.92920353982300419</v>
      </c>
      <c r="K65" s="8">
        <f ca="1">(G65-MIN(OFFSET(F65,-$J$3+1,0):F65))/(MAX(OFFSET(E65,-$J$3+1,0):E65)-MIN(OFFSET(F65,-$J$3+1,0):F65))</f>
        <v>0.95430107526881769</v>
      </c>
      <c r="L65" s="8">
        <f ca="1">J65-K65</f>
        <v>-2.5097535445813501E-2</v>
      </c>
      <c r="M65" s="34">
        <f ca="1">100*(L65-MIN(OFFSET(L65,-$J$3+1,0):L65))/(MAX(OFFSET(L65,-$J$3+1,0):L65)-MIN(OFFSET(L65,-$J$3+1,0):L65))</f>
        <v>45.070479612065526</v>
      </c>
      <c r="N65" s="12">
        <f>MAX(B65-C65,B65-D64,D64-C65)</f>
        <v>0.76000000000000512</v>
      </c>
      <c r="O65" s="12">
        <f>MAX(E65-F65,E65-G64,G64-F65)</f>
        <v>1.0399999999999991</v>
      </c>
      <c r="P65" s="33">
        <f ca="1">AVERAGE(N65:OFFSET(N65,-$P$3+1,0))*$P$4</f>
        <v>0.62833333333333385</v>
      </c>
      <c r="Q65" s="33">
        <f ca="1">AVERAGE(O65:OFFSET(O65,-$P$3+1,0))*$Q$4</f>
        <v>0.95500000000000007</v>
      </c>
      <c r="R65" s="16" t="str">
        <f t="shared" ca="1" si="12"/>
        <v>Buy</v>
      </c>
      <c r="S65" s="16" t="str">
        <f t="shared" ca="1" si="3"/>
        <v xml:space="preserve"> </v>
      </c>
      <c r="T65" s="5">
        <f t="shared" ca="1" si="5"/>
        <v>10</v>
      </c>
      <c r="U65" s="21">
        <f t="shared" ca="1" si="6"/>
        <v>-6.967984934086612</v>
      </c>
      <c r="V65" s="5">
        <f ca="1">IF(AND($R65="Buy",$R64=" "),D65,IF(AND($R65="Buy",$R64="Exit"),D65,IF(AND($S65="Sell",V64=" "),D65,IF(OR($R64="Buy",S64="Sell"),V64," "))))</f>
        <v>52.65</v>
      </c>
      <c r="W65" s="5">
        <f ca="1">IF(AND($R65="Buy",$R64=" "),G65,IF(AND($S65="Sell",W64=" "),G65,IF(OR($R64="Buy",S64="Sell"),W64," ")))</f>
        <v>28.15</v>
      </c>
      <c r="X65" s="35">
        <f t="shared" ca="1" si="7"/>
        <v>6.2999999999999545</v>
      </c>
      <c r="Y65" s="35">
        <f t="shared" ca="1" si="9"/>
        <v>-6.0621468926553597</v>
      </c>
      <c r="Z65" s="35">
        <f t="shared" ca="1" si="10"/>
        <v>0.23785310734459486</v>
      </c>
      <c r="AA65" s="36" t="e">
        <f t="shared" ca="1" si="11"/>
        <v>#VALUE!</v>
      </c>
    </row>
    <row r="66" spans="1:27" x14ac:dyDescent="0.25">
      <c r="A66" s="26">
        <v>40274</v>
      </c>
      <c r="B66">
        <v>53.65</v>
      </c>
      <c r="C66">
        <v>53.04</v>
      </c>
      <c r="D66">
        <v>53.54</v>
      </c>
      <c r="E66" s="5">
        <v>31.32</v>
      </c>
      <c r="F66" s="5">
        <v>30.75</v>
      </c>
      <c r="G66" s="5">
        <v>30.84</v>
      </c>
      <c r="H66" s="3">
        <v>1</v>
      </c>
      <c r="I66" s="3">
        <v>1</v>
      </c>
      <c r="J66" s="8">
        <f ca="1">(D66-MIN(OFFSET(C66,-$J$3+1,0):C66))/(MAX(OFFSET(B66,-$J$3+1,0):B66)-MIN(OFFSET(C66,-$J$3+1,0):C66))</f>
        <v>0.90434782608695685</v>
      </c>
      <c r="K66" s="8">
        <f ca="1">(G66-MIN(OFFSET(F66,-$J$3+1,0):F66))/(MAX(OFFSET(E66,-$J$3+1,0):E66)-MIN(OFFSET(F66,-$J$3+1,0):F66))</f>
        <v>0.87467362924281977</v>
      </c>
      <c r="L66" s="8">
        <f ca="1">J66-K66</f>
        <v>2.967419684413708E-2</v>
      </c>
      <c r="M66" s="34">
        <f ca="1">100*(L66-MIN(OFFSET(L66,-$J$3+1,0):L66))/(MAX(OFFSET(L66,-$J$3+1,0):L66)-MIN(OFFSET(L66,-$J$3+1,0):L66))</f>
        <v>74.100649169736457</v>
      </c>
      <c r="N66" s="12">
        <f>MAX(B66-C66,B66-D65,D65-C66)</f>
        <v>0.60999999999999943</v>
      </c>
      <c r="O66" s="12">
        <f>MAX(E66-F66,E66-G65,G65-F66)</f>
        <v>0.57000000000000028</v>
      </c>
      <c r="P66" s="33">
        <f ca="1">AVERAGE(N66:OFFSET(N66,-$P$3+1,0))*$P$4</f>
        <v>0.65500000000000114</v>
      </c>
      <c r="Q66" s="33">
        <f ca="1">AVERAGE(O66:OFFSET(O66,-$P$3+1,0))*$Q$4</f>
        <v>0.85833333333333373</v>
      </c>
      <c r="R66" s="16" t="str">
        <f t="shared" ca="1" si="12"/>
        <v>Exit</v>
      </c>
      <c r="S66" s="16" t="str">
        <f t="shared" ca="1" si="3"/>
        <v xml:space="preserve"> </v>
      </c>
      <c r="T66" s="5">
        <f t="shared" ca="1" si="5"/>
        <v>10</v>
      </c>
      <c r="U66" s="21">
        <f t="shared" ca="1" si="6"/>
        <v>-6.967984934086612</v>
      </c>
      <c r="V66" s="5">
        <f ca="1">IF(AND($R66="Buy",$R65=" "),D66,IF(AND($R66="Buy",$R65="Exit"),D66,IF(AND($S66="Sell",V65=" "),D66,IF(OR($R65="Buy",S65="Sell"),V65," "))))</f>
        <v>52.65</v>
      </c>
      <c r="W66" s="5">
        <f ca="1">IF(AND($R66="Buy",$R65=" "),G66,IF(AND($S66="Sell",W65=" "),G66,IF(OR($R65="Buy",S65="Sell"),W65," ")))</f>
        <v>28.15</v>
      </c>
      <c r="X66" s="35">
        <f t="shared" ca="1" si="7"/>
        <v>-9.9999999999980105E-2</v>
      </c>
      <c r="Y66" s="35">
        <f t="shared" ca="1" si="9"/>
        <v>1.3239171374764651</v>
      </c>
      <c r="Z66" s="35">
        <f t="shared" ca="1" si="10"/>
        <v>1.223917137476485</v>
      </c>
      <c r="AA66" s="36" t="e">
        <f t="shared" ca="1" si="11"/>
        <v>#VALUE!</v>
      </c>
    </row>
    <row r="67" spans="1:27" x14ac:dyDescent="0.25">
      <c r="A67" s="26">
        <v>40275</v>
      </c>
      <c r="B67">
        <v>53.52</v>
      </c>
      <c r="C67">
        <v>52.64</v>
      </c>
      <c r="D67">
        <v>52.97</v>
      </c>
      <c r="E67" s="5">
        <v>30.81</v>
      </c>
      <c r="F67" s="5">
        <v>29.61</v>
      </c>
      <c r="G67" s="5">
        <v>29.8</v>
      </c>
      <c r="H67" s="3">
        <v>1</v>
      </c>
      <c r="I67" s="3">
        <v>1</v>
      </c>
      <c r="J67" s="8">
        <f ca="1">(D67-MIN(OFFSET(C67,-$J$3+1,0):C67))/(MAX(OFFSET(B67,-$J$3+1,0):B67)-MIN(OFFSET(C67,-$J$3+1,0):C67))</f>
        <v>0.40869565217391257</v>
      </c>
      <c r="K67" s="8">
        <f ca="1">(G67-MIN(OFFSET(F67,-$J$3+1,0):F67))/(MAX(OFFSET(E67,-$J$3+1,0):E67)-MIN(OFFSET(F67,-$J$3+1,0):F67))</f>
        <v>0.60313315926892985</v>
      </c>
      <c r="L67" s="8">
        <f ca="1">J67-K67</f>
        <v>-0.19443750709501728</v>
      </c>
      <c r="M67" s="34">
        <f ca="1">100*(L67-MIN(OFFSET(L67,-$J$3+1,0):L67))/(MAX(OFFSET(L67,-$J$3+1,0):L67)-MIN(OFFSET(L67,-$J$3+1,0):L67))</f>
        <v>51.770290424020395</v>
      </c>
      <c r="N67" s="12">
        <f>MAX(B67-C67,B67-D66,D66-C67)</f>
        <v>0.89999999999999858</v>
      </c>
      <c r="O67" s="12">
        <f>MAX(E67-F67,E67-G66,G66-F67)</f>
        <v>1.2300000000000004</v>
      </c>
      <c r="P67" s="33">
        <f ca="1">AVERAGE(N67:OFFSET(N67,-$P$3+1,0))*$P$4</f>
        <v>0.68333333333333357</v>
      </c>
      <c r="Q67" s="33">
        <f ca="1">AVERAGE(O67:OFFSET(O67,-$P$3+1,0))*$Q$4</f>
        <v>0.96500000000000041</v>
      </c>
      <c r="R67" s="16" t="str">
        <f t="shared" ca="1" si="12"/>
        <v xml:space="preserve"> </v>
      </c>
      <c r="S67" s="16" t="str">
        <f t="shared" ca="1" si="3"/>
        <v xml:space="preserve"> </v>
      </c>
      <c r="T67" s="5" t="str">
        <f t="shared" ca="1" si="5"/>
        <v xml:space="preserve"> </v>
      </c>
      <c r="U67" s="21" t="str">
        <f t="shared" ca="1" si="6"/>
        <v xml:space="preserve"> </v>
      </c>
      <c r="V67" s="5" t="str">
        <f ca="1">IF(AND($R67="Buy",$R66=" "),D67,IF(AND($R67="Buy",$R66="Exit"),D67,IF(AND($S67="Sell",V66=" "),D67,IF(OR($R66="Buy",S66="Sell"),V66," "))))</f>
        <v xml:space="preserve"> </v>
      </c>
      <c r="W67" s="5" t="str">
        <f ca="1">IF(AND($R67="Buy",$R66=" "),G67,IF(AND($S67="Sell",W66=" "),G67,IF(OR($R66="Buy",S66="Sell"),W66," ")))</f>
        <v xml:space="preserve"> </v>
      </c>
      <c r="X67" s="35" t="e">
        <f t="shared" ca="1" si="7"/>
        <v>#VALUE!</v>
      </c>
      <c r="Y67" s="35" t="str">
        <f t="shared" ca="1" si="9"/>
        <v xml:space="preserve"> </v>
      </c>
      <c r="Z67" s="35" t="e">
        <f t="shared" ca="1" si="10"/>
        <v>#VALUE!</v>
      </c>
      <c r="AA67" s="36" t="e">
        <f t="shared" ca="1" si="11"/>
        <v>#VALUE!</v>
      </c>
    </row>
    <row r="68" spans="1:27" x14ac:dyDescent="0.25">
      <c r="A68" s="26">
        <v>40276</v>
      </c>
      <c r="B68">
        <v>53.43</v>
      </c>
      <c r="C68">
        <v>52.45</v>
      </c>
      <c r="D68">
        <v>53.31</v>
      </c>
      <c r="E68" s="5">
        <v>29.61</v>
      </c>
      <c r="F68" s="5">
        <v>29.03</v>
      </c>
      <c r="G68" s="5">
        <v>29.47</v>
      </c>
      <c r="H68" s="3">
        <v>1</v>
      </c>
      <c r="I68" s="3">
        <v>1</v>
      </c>
      <c r="J68" s="8">
        <f ca="1">(D68-MIN(OFFSET(C68,-$J$3+1,0):C68))/(MAX(OFFSET(B68,-$J$3+1,0):B68)-MIN(OFFSET(C68,-$J$3+1,0):C68))</f>
        <v>0.71666666666666878</v>
      </c>
      <c r="K68" s="8">
        <f ca="1">(G68-MIN(OFFSET(F68,-$J$3+1,0):F68))/(MAX(OFFSET(E68,-$J$3+1,0):E68)-MIN(OFFSET(F68,-$J$3+1,0):F68))</f>
        <v>0.38333333333333286</v>
      </c>
      <c r="L68" s="8">
        <f ca="1">J68-K68</f>
        <v>0.33333333333333592</v>
      </c>
      <c r="M68" s="34">
        <f ca="1">100*(L68-MIN(OFFSET(L68,-$J$3+1,0):L68))/(MAX(OFFSET(L68,-$J$3+1,0):L68)-MIN(OFFSET(L68,-$J$3+1,0):L68))</f>
        <v>100</v>
      </c>
      <c r="N68" s="12">
        <f>MAX(B68-C68,B68-D67,D67-C68)</f>
        <v>0.97999999999999687</v>
      </c>
      <c r="O68" s="12">
        <f>MAX(E68-F68,E68-G67,G67-F68)</f>
        <v>0.76999999999999957</v>
      </c>
      <c r="P68" s="33">
        <f ca="1">AVERAGE(N68:OFFSET(N68,-$P$3+1,0))*$P$4</f>
        <v>0.77333333333333343</v>
      </c>
      <c r="Q68" s="33">
        <f ca="1">AVERAGE(O68:OFFSET(O68,-$P$3+1,0))*$Q$4</f>
        <v>0.93499999999999994</v>
      </c>
      <c r="R68" s="16" t="str">
        <f t="shared" ca="1" si="12"/>
        <v xml:space="preserve"> </v>
      </c>
      <c r="S68" s="16" t="str">
        <f t="shared" ca="1" si="3"/>
        <v>Sell</v>
      </c>
      <c r="T68" s="5">
        <f t="shared" ca="1" si="5"/>
        <v>-10</v>
      </c>
      <c r="U68" s="21">
        <f t="shared" ca="1" si="6"/>
        <v>8.2709447415329791</v>
      </c>
      <c r="V68" s="5">
        <f ca="1">IF(AND($R68="Buy",$R67=" "),D68,IF(AND($R68="Buy",$R67="Exit"),D68,IF(AND($S68="Sell",V67=" "),D68,IF(OR($R67="Buy",S67="Sell"),V67," "))))</f>
        <v>53.31</v>
      </c>
      <c r="W68" s="5">
        <f ca="1">IF(AND($R68="Buy",$R67=" "),G68,IF(AND($S68="Sell",W67=" "),G68,IF(OR($R67="Buy",S67="Sell"),W67," ")))</f>
        <v>29.47</v>
      </c>
      <c r="X68" s="35" t="str">
        <f t="shared" ca="1" si="7"/>
        <v xml:space="preserve"> </v>
      </c>
      <c r="Y68" s="35" t="str">
        <f t="shared" ca="1" si="9"/>
        <v xml:space="preserve"> </v>
      </c>
      <c r="Z68" s="35" t="str">
        <f t="shared" ca="1" si="10"/>
        <v xml:space="preserve"> </v>
      </c>
      <c r="AA68" s="36" t="e">
        <f t="shared" ca="1" si="11"/>
        <v>#VALUE!</v>
      </c>
    </row>
    <row r="69" spans="1:27" x14ac:dyDescent="0.25">
      <c r="A69" s="26">
        <v>40277</v>
      </c>
      <c r="B69">
        <v>53.55</v>
      </c>
      <c r="C69">
        <v>53.08</v>
      </c>
      <c r="D69">
        <v>53.55</v>
      </c>
      <c r="E69" s="5">
        <v>30.09</v>
      </c>
      <c r="F69" s="5">
        <v>29.6</v>
      </c>
      <c r="G69" s="5">
        <v>30.05</v>
      </c>
      <c r="H69" s="3">
        <v>1</v>
      </c>
      <c r="I69" s="3">
        <v>1</v>
      </c>
      <c r="J69" s="8">
        <f ca="1">(D69-MIN(OFFSET(C69,-$J$3+1,0):C69))/(MAX(OFFSET(B69,-$J$3+1,0):B69)-MIN(OFFSET(C69,-$J$3+1,0):C69))</f>
        <v>0.91666666666666519</v>
      </c>
      <c r="K69" s="8">
        <f ca="1">(G69-MIN(OFFSET(F69,-$J$3+1,0):F69))/(MAX(OFFSET(E69,-$J$3+1,0):E69)-MIN(OFFSET(F69,-$J$3+1,0):F69))</f>
        <v>0.44541484716157204</v>
      </c>
      <c r="L69" s="8">
        <f ca="1">J69-K69</f>
        <v>0.47125181950509315</v>
      </c>
      <c r="M69" s="34">
        <f ca="1">100*(L69-MIN(OFFSET(L69,-$J$3+1,0):L69))/(MAX(OFFSET(L69,-$J$3+1,0):L69)-MIN(OFFSET(L69,-$J$3+1,0):L69))</f>
        <v>100</v>
      </c>
      <c r="N69" s="12">
        <f>MAX(B69-C69,B69-D68,D68-C69)</f>
        <v>0.46999999999999886</v>
      </c>
      <c r="O69" s="12">
        <f>MAX(E69-F69,E69-G68,G68-F69)</f>
        <v>0.62000000000000099</v>
      </c>
      <c r="P69" s="33">
        <f ca="1">AVERAGE(N69:OFFSET(N69,-$P$3+1,0))*$P$4</f>
        <v>0.75666666666666649</v>
      </c>
      <c r="Q69" s="33">
        <f ca="1">AVERAGE(O69:OFFSET(O69,-$P$3+1,0))*$Q$4</f>
        <v>0.90499999999999992</v>
      </c>
      <c r="R69" s="16" t="str">
        <f t="shared" ca="1" si="12"/>
        <v xml:space="preserve"> </v>
      </c>
      <c r="S69" s="16" t="str">
        <f t="shared" ca="1" si="3"/>
        <v>Sell</v>
      </c>
      <c r="T69" s="5">
        <f t="shared" ca="1" si="5"/>
        <v>-10</v>
      </c>
      <c r="U69" s="21">
        <f t="shared" ca="1" si="6"/>
        <v>8.2709447415329791</v>
      </c>
      <c r="V69" s="5">
        <f ca="1">IF(AND($R69="Buy",$R68=" "),D69,IF(AND($R69="Buy",$R68="Exit"),D69,IF(AND($S69="Sell",V68=" "),D69,IF(OR($R68="Buy",S68="Sell"),V68," "))))</f>
        <v>53.31</v>
      </c>
      <c r="W69" s="5">
        <f ca="1">IF(AND($R69="Buy",$R68=" "),G69,IF(AND($S69="Sell",W68=" "),G69,IF(OR($R68="Buy",S68="Sell"),W68," ")))</f>
        <v>29.47</v>
      </c>
      <c r="X69" s="35">
        <f t="shared" ca="1" si="7"/>
        <v>-2.3999999999999488</v>
      </c>
      <c r="Y69" s="35">
        <f t="shared" ca="1" si="9"/>
        <v>4.7971479500891432</v>
      </c>
      <c r="Z69" s="35">
        <f t="shared" ca="1" si="10"/>
        <v>2.3971479500891943</v>
      </c>
      <c r="AA69" s="36" t="e">
        <f t="shared" ca="1" si="11"/>
        <v>#VALUE!</v>
      </c>
    </row>
    <row r="70" spans="1:27" x14ac:dyDescent="0.25">
      <c r="A70" s="26">
        <v>40280</v>
      </c>
      <c r="B70">
        <v>53.68</v>
      </c>
      <c r="C70">
        <v>53.45</v>
      </c>
      <c r="D70">
        <v>53.56</v>
      </c>
      <c r="E70" s="5">
        <v>30.17</v>
      </c>
      <c r="F70" s="5">
        <v>29.47</v>
      </c>
      <c r="G70" s="5">
        <v>29.58</v>
      </c>
      <c r="H70" s="3">
        <v>1</v>
      </c>
      <c r="I70" s="3">
        <v>1</v>
      </c>
      <c r="J70" s="8">
        <f ca="1">(D70-MIN(OFFSET(C70,-$J$3+1,0):C70))/(MAX(OFFSET(B70,-$J$3+1,0):B70)-MIN(OFFSET(C70,-$J$3+1,0):C70))</f>
        <v>0.9024390243902457</v>
      </c>
      <c r="K70" s="8">
        <f ca="1">(G70-MIN(OFFSET(F70,-$J$3+1,0):F70))/(MAX(OFFSET(E70,-$J$3+1,0):E70)-MIN(OFFSET(F70,-$J$3+1,0):F70))</f>
        <v>0.24017467248908181</v>
      </c>
      <c r="L70" s="8">
        <f ca="1">J70-K70</f>
        <v>0.66226435190116395</v>
      </c>
      <c r="M70" s="34">
        <f ca="1">100*(L70-MIN(OFFSET(L70,-$J$3+1,0):L70))/(MAX(OFFSET(L70,-$J$3+1,0):L70)-MIN(OFFSET(L70,-$J$3+1,0):L70))</f>
        <v>100</v>
      </c>
      <c r="N70" s="12">
        <f>MAX(B70-C70,B70-D69,D69-C70)</f>
        <v>0.22999999999999687</v>
      </c>
      <c r="O70" s="12">
        <f>MAX(E70-F70,E70-G69,G69-F70)</f>
        <v>0.70000000000000284</v>
      </c>
      <c r="P70" s="33">
        <f ca="1">AVERAGE(N70:OFFSET(N70,-$P$3+1,0))*$P$4</f>
        <v>0.65833333333333266</v>
      </c>
      <c r="Q70" s="33">
        <f ca="1">AVERAGE(O70:OFFSET(O70,-$P$3+1,0))*$Q$4</f>
        <v>0.82166666666666721</v>
      </c>
      <c r="R70" s="16" t="str">
        <f t="shared" ca="1" si="12"/>
        <v xml:space="preserve"> </v>
      </c>
      <c r="S70" s="16" t="str">
        <f t="shared" ca="1" si="3"/>
        <v>Sell</v>
      </c>
      <c r="T70" s="5">
        <f t="shared" ca="1" si="5"/>
        <v>-10</v>
      </c>
      <c r="U70" s="21">
        <f t="shared" ca="1" si="6"/>
        <v>8.2709447415329791</v>
      </c>
      <c r="V70" s="5">
        <f ca="1">IF(AND($R70="Buy",$R69=" "),D70,IF(AND($R70="Buy",$R69="Exit"),D70,IF(AND($S70="Sell",V69=" "),D70,IF(OR($R69="Buy",S69="Sell"),V69," "))))</f>
        <v>53.31</v>
      </c>
      <c r="W70" s="5">
        <f ca="1">IF(AND($R70="Buy",$R69=" "),G70,IF(AND($S70="Sell",W69=" "),G70,IF(OR($R69="Buy",S69="Sell"),W69," ")))</f>
        <v>29.47</v>
      </c>
      <c r="X70" s="35">
        <f t="shared" ca="1" si="7"/>
        <v>-0.10000000000005116</v>
      </c>
      <c r="Y70" s="35">
        <f t="shared" ca="1" si="9"/>
        <v>-3.8873440285205203</v>
      </c>
      <c r="Z70" s="35">
        <f t="shared" ca="1" si="10"/>
        <v>-3.9873440285205715</v>
      </c>
      <c r="AA70" s="36" t="e">
        <f t="shared" ca="1" si="11"/>
        <v>#VALUE!</v>
      </c>
    </row>
    <row r="71" spans="1:27" x14ac:dyDescent="0.25">
      <c r="A71" s="26">
        <v>40281</v>
      </c>
      <c r="B71">
        <v>53.66</v>
      </c>
      <c r="C71">
        <v>53.24</v>
      </c>
      <c r="D71">
        <v>53.46</v>
      </c>
      <c r="E71" s="5">
        <v>30.54</v>
      </c>
      <c r="F71" s="5">
        <v>29.58</v>
      </c>
      <c r="G71" s="5">
        <v>29.74</v>
      </c>
      <c r="H71" s="3">
        <v>1</v>
      </c>
      <c r="I71" s="3">
        <v>1</v>
      </c>
      <c r="J71" s="8">
        <f ca="1">(D71-MIN(OFFSET(C71,-$J$3+1,0):C71))/(MAX(OFFSET(B71,-$J$3+1,0):B71)-MIN(OFFSET(C71,-$J$3+1,0):C71))</f>
        <v>0.82113821138211429</v>
      </c>
      <c r="K71" s="8">
        <f ca="1">(G71-MIN(OFFSET(F71,-$J$3+1,0):F71))/(MAX(OFFSET(E71,-$J$3+1,0):E71)-MIN(OFFSET(F71,-$J$3+1,0):F71))</f>
        <v>0.31004366812226969</v>
      </c>
      <c r="L71" s="8">
        <f ca="1">J71-K71</f>
        <v>0.5110945432598446</v>
      </c>
      <c r="M71" s="34">
        <f ca="1">100*(L71-MIN(OFFSET(L71,-$J$3+1,0):L71))/(MAX(OFFSET(L71,-$J$3+1,0):L71)-MIN(OFFSET(L71,-$J$3+1,0):L71))</f>
        <v>82.354443724629149</v>
      </c>
      <c r="N71" s="12">
        <f>MAX(B71-C71,B71-D70,D70-C71)</f>
        <v>0.4199999999999946</v>
      </c>
      <c r="O71" s="12">
        <f>MAX(E71-F71,E71-G70,G70-F71)</f>
        <v>0.96000000000000085</v>
      </c>
      <c r="P71" s="33">
        <f ca="1">AVERAGE(N71:OFFSET(N71,-$P$3+1,0))*$P$4</f>
        <v>0.60166666666666424</v>
      </c>
      <c r="Q71" s="33">
        <f ca="1">AVERAGE(O71:OFFSET(O71,-$P$3+1,0))*$Q$4</f>
        <v>0.80833333333333413</v>
      </c>
      <c r="R71" s="16" t="str">
        <f t="shared" ca="1" si="12"/>
        <v xml:space="preserve"> </v>
      </c>
      <c r="S71" s="16" t="str">
        <f t="shared" ca="1" si="3"/>
        <v>Sell</v>
      </c>
      <c r="T71" s="5">
        <f t="shared" ca="1" si="5"/>
        <v>-10</v>
      </c>
      <c r="U71" s="21">
        <f t="shared" ca="1" si="6"/>
        <v>8.2709447415329791</v>
      </c>
      <c r="V71" s="5">
        <f ca="1">IF(AND($R71="Buy",$R70=" "),D71,IF(AND($R71="Buy",$R70="Exit"),D71,IF(AND($S71="Sell",V70=" "),D71,IF(OR($R70="Buy",S70="Sell"),V70," "))))</f>
        <v>53.31</v>
      </c>
      <c r="W71" s="5">
        <f ca="1">IF(AND($R71="Buy",$R70=" "),G71,IF(AND($S71="Sell",W70=" "),G71,IF(OR($R70="Buy",S70="Sell"),W70," ")))</f>
        <v>29.47</v>
      </c>
      <c r="X71" s="35">
        <f t="shared" ca="1" si="7"/>
        <v>1.0000000000000142</v>
      </c>
      <c r="Y71" s="35">
        <f t="shared" ca="1" si="9"/>
        <v>1.3233511586452777</v>
      </c>
      <c r="Z71" s="35">
        <f t="shared" ca="1" si="10"/>
        <v>2.3233511586452922</v>
      </c>
      <c r="AA71" s="36" t="e">
        <f t="shared" ca="1" si="11"/>
        <v>#VALUE!</v>
      </c>
    </row>
    <row r="72" spans="1:27" x14ac:dyDescent="0.25">
      <c r="A72" s="26">
        <v>40282</v>
      </c>
      <c r="B72">
        <v>54.32</v>
      </c>
      <c r="C72">
        <v>53.63</v>
      </c>
      <c r="D72">
        <v>54.2</v>
      </c>
      <c r="E72" s="5">
        <v>30.02</v>
      </c>
      <c r="F72" s="5">
        <v>29.58</v>
      </c>
      <c r="G72" s="5">
        <v>29.92</v>
      </c>
      <c r="H72" s="3">
        <v>1</v>
      </c>
      <c r="I72" s="3">
        <v>1</v>
      </c>
      <c r="J72" s="8">
        <f ca="1">(D72-MIN(OFFSET(C72,-$J$3+1,0):C72))/(MAX(OFFSET(B72,-$J$3+1,0):B72)-MIN(OFFSET(C72,-$J$3+1,0):C72))</f>
        <v>0.93582887700534889</v>
      </c>
      <c r="K72" s="8">
        <f ca="1">(G72-MIN(OFFSET(F72,-$J$3+1,0):F72))/(MAX(OFFSET(E72,-$J$3+1,0):E72)-MIN(OFFSET(F72,-$J$3+1,0):F72))</f>
        <v>0.500000000000001</v>
      </c>
      <c r="L72" s="8">
        <f ca="1">J72-K72</f>
        <v>0.43582887700534789</v>
      </c>
      <c r="M72" s="34">
        <f ca="1">100*(L72-MIN(OFFSET(L72,-$J$3+1,0):L72))/(MAX(OFFSET(L72,-$J$3+1,0):L72)-MIN(OFFSET(L72,-$J$3+1,0):L72))</f>
        <v>73.568929200044451</v>
      </c>
      <c r="N72" s="12">
        <f>MAX(B72-C72,B72-D71,D71-C72)</f>
        <v>0.85999999999999943</v>
      </c>
      <c r="O72" s="12">
        <f>MAX(E72-F72,E72-G71,G71-F72)</f>
        <v>0.44000000000000128</v>
      </c>
      <c r="P72" s="33">
        <f ca="1">AVERAGE(N72:OFFSET(N72,-$P$3+1,0))*$P$4</f>
        <v>0.64333333333333087</v>
      </c>
      <c r="Q72" s="33">
        <f ca="1">AVERAGE(O72:OFFSET(O72,-$P$3+1,0))*$Q$4</f>
        <v>0.78666666666666762</v>
      </c>
      <c r="R72" s="16" t="str">
        <f t="shared" ca="1" si="12"/>
        <v xml:space="preserve"> </v>
      </c>
      <c r="S72" s="16" t="str">
        <f t="shared" ca="1" si="3"/>
        <v>Sell</v>
      </c>
      <c r="T72" s="5">
        <f t="shared" ca="1" si="5"/>
        <v>-10</v>
      </c>
      <c r="U72" s="21">
        <f t="shared" ca="1" si="6"/>
        <v>8.2709447415329791</v>
      </c>
      <c r="V72" s="5">
        <f ca="1">IF(AND($R72="Buy",$R71=" "),D72,IF(AND($R72="Buy",$R71="Exit"),D72,IF(AND($S72="Sell",V71=" "),D72,IF(OR($R71="Buy",S71="Sell"),V71," "))))</f>
        <v>53.31</v>
      </c>
      <c r="W72" s="5">
        <f ca="1">IF(AND($R72="Buy",$R71=" "),G72,IF(AND($S72="Sell",W71=" "),G72,IF(OR($R71="Buy",S71="Sell"),W71," ")))</f>
        <v>29.47</v>
      </c>
      <c r="X72" s="35">
        <f t="shared" ca="1" si="7"/>
        <v>-7.4000000000000199</v>
      </c>
      <c r="Y72" s="35">
        <f t="shared" ca="1" si="9"/>
        <v>1.4887700534759634</v>
      </c>
      <c r="Z72" s="35">
        <f t="shared" ca="1" si="10"/>
        <v>-5.9112299465240561</v>
      </c>
      <c r="AA72" s="36" t="e">
        <f t="shared" ca="1" si="11"/>
        <v>#VALUE!</v>
      </c>
    </row>
    <row r="73" spans="1:27" x14ac:dyDescent="0.25">
      <c r="A73" s="26">
        <v>40283</v>
      </c>
      <c r="B73">
        <v>53.99</v>
      </c>
      <c r="C73">
        <v>53.23</v>
      </c>
      <c r="D73">
        <v>53.91</v>
      </c>
      <c r="E73" s="5">
        <v>30.53</v>
      </c>
      <c r="F73" s="5">
        <v>29.69</v>
      </c>
      <c r="G73" s="5">
        <v>29.92</v>
      </c>
      <c r="H73" s="3">
        <v>1</v>
      </c>
      <c r="I73" s="3">
        <v>1</v>
      </c>
      <c r="J73" s="8">
        <f ca="1">(D73-MIN(OFFSET(C73,-$J$3+1,0):C73))/(MAX(OFFSET(B73,-$J$3+1,0):B73)-MIN(OFFSET(C73,-$J$3+1,0):C73))</f>
        <v>0.78074866310160196</v>
      </c>
      <c r="K73" s="8">
        <f ca="1">(G73-MIN(OFFSET(F73,-$J$3+1,0):F73))/(MAX(OFFSET(E73,-$J$3+1,0):E73)-MIN(OFFSET(F73,-$J$3+1,0):F73))</f>
        <v>0.5894039735099349</v>
      </c>
      <c r="L73" s="8">
        <f ca="1">J73-K73</f>
        <v>0.19134468959166706</v>
      </c>
      <c r="M73" s="34">
        <f ca="1">100*(L73-MIN(OFFSET(L73,-$J$3+1,0):L73))/(MAX(OFFSET(L73,-$J$3+1,0):L73)-MIN(OFFSET(L73,-$J$3+1,0):L73))</f>
        <v>0</v>
      </c>
      <c r="N73" s="12">
        <f>MAX(B73-C73,B73-D72,D72-C73)</f>
        <v>0.97000000000000597</v>
      </c>
      <c r="O73" s="12">
        <f>MAX(E73-F73,E73-G72,G72-F73)</f>
        <v>0.83999999999999986</v>
      </c>
      <c r="P73" s="33">
        <f ca="1">AVERAGE(N73:OFFSET(N73,-$P$3+1,0))*$P$4</f>
        <v>0.65499999999999881</v>
      </c>
      <c r="Q73" s="33">
        <f ca="1">AVERAGE(O73:OFFSET(O73,-$P$3+1,0))*$Q$4</f>
        <v>0.72166666666666757</v>
      </c>
      <c r="R73" s="16" t="str">
        <f t="shared" ca="1" si="12"/>
        <v>Buy</v>
      </c>
      <c r="S73" s="16" t="str">
        <f t="shared" ca="1" si="3"/>
        <v>Exit</v>
      </c>
      <c r="T73" s="5">
        <f t="shared" ca="1" si="5"/>
        <v>10</v>
      </c>
      <c r="U73" s="21">
        <f t="shared" ca="1" si="6"/>
        <v>-9.0762124711316119</v>
      </c>
      <c r="V73" s="5">
        <f ca="1">IF(AND($R73="Buy",$R72=" "),D73,IF(AND($R73="Buy",$R72="Exit"),D73,IF(AND($S73="Sell",V72=" "),D73,IF(OR($R72="Buy",S72="Sell"),V72," "))))</f>
        <v>53.91</v>
      </c>
      <c r="W73" s="5">
        <f ca="1">IF(AND($R73="Buy",$R72=" "),G73,IF(AND($S73="Sell",W72=" "),G73,IF(OR($R72="Buy",S72="Sell"),W72," ")))</f>
        <v>29.92</v>
      </c>
      <c r="X73" s="35">
        <f t="shared" ca="1" si="7"/>
        <v>-2.9000000000000625</v>
      </c>
      <c r="Y73" s="35">
        <f t="shared" ca="1" si="9"/>
        <v>0</v>
      </c>
      <c r="Z73" s="35">
        <f t="shared" ca="1" si="10"/>
        <v>-2.9000000000000625</v>
      </c>
      <c r="AA73" s="36" t="e">
        <f t="shared" ca="1" si="11"/>
        <v>#VALUE!</v>
      </c>
    </row>
    <row r="74" spans="1:27" x14ac:dyDescent="0.25">
      <c r="A74" s="26">
        <v>40284</v>
      </c>
      <c r="B74">
        <v>54.43</v>
      </c>
      <c r="C74">
        <v>53.21</v>
      </c>
      <c r="D74">
        <v>53.43</v>
      </c>
      <c r="E74" s="5">
        <v>29.75</v>
      </c>
      <c r="F74" s="5">
        <v>28.56</v>
      </c>
      <c r="G74" s="5">
        <v>28.67</v>
      </c>
      <c r="H74" s="3">
        <v>1</v>
      </c>
      <c r="I74" s="3">
        <v>1</v>
      </c>
      <c r="J74" s="8">
        <f ca="1">(D74-MIN(OFFSET(C74,-$J$3+1,0):C74))/(MAX(OFFSET(B74,-$J$3+1,0):B74)-MIN(OFFSET(C74,-$J$3+1,0):C74))</f>
        <v>0.25925925925926002</v>
      </c>
      <c r="K74" s="8">
        <f ca="1">(G74-MIN(OFFSET(F74,-$J$3+1,0):F74))/(MAX(OFFSET(E74,-$J$3+1,0):E74)-MIN(OFFSET(F74,-$J$3+1,0):F74))</f>
        <v>5.5555555555557051E-2</v>
      </c>
      <c r="L74" s="8">
        <f ca="1">J74-K74</f>
        <v>0.20370370370370297</v>
      </c>
      <c r="M74" s="34">
        <f ca="1">100*(L74-MIN(OFFSET(L74,-$J$3+1,0):L74))/(MAX(OFFSET(L74,-$J$3+1,0):L74)-MIN(OFFSET(L74,-$J$3+1,0):L74))</f>
        <v>2.6244421503711481</v>
      </c>
      <c r="N74" s="12">
        <f>MAX(B74-C74,B74-D73,D73-C74)</f>
        <v>1.2199999999999989</v>
      </c>
      <c r="O74" s="12">
        <f>MAX(E74-F74,E74-G73,G73-F74)</f>
        <v>1.360000000000003</v>
      </c>
      <c r="P74" s="33">
        <f ca="1">AVERAGE(N74:OFFSET(N74,-$P$3+1,0))*$P$4</f>
        <v>0.69499999999999906</v>
      </c>
      <c r="Q74" s="33">
        <f ca="1">AVERAGE(O74:OFFSET(O74,-$P$3+1,0))*$Q$4</f>
        <v>0.82000000000000151</v>
      </c>
      <c r="R74" s="16" t="str">
        <f t="shared" ca="1" si="12"/>
        <v>Buy</v>
      </c>
      <c r="S74" s="16" t="str">
        <f t="shared" ca="1" si="3"/>
        <v xml:space="preserve"> </v>
      </c>
      <c r="T74" s="5">
        <f t="shared" ca="1" si="5"/>
        <v>10</v>
      </c>
      <c r="U74" s="21">
        <f t="shared" ca="1" si="6"/>
        <v>-9.0762124711316119</v>
      </c>
      <c r="V74" s="5">
        <f ca="1">IF(AND($R74="Buy",$R73=" "),D74,IF(AND($R74="Buy",$R73="Exit"),D74,IF(AND($S74="Sell",V73=" "),D74,IF(OR($R73="Buy",S73="Sell"),V73," "))))</f>
        <v>53.91</v>
      </c>
      <c r="W74" s="5">
        <f ca="1">IF(AND($R74="Buy",$R73=" "),G74,IF(AND($S74="Sell",W73=" "),G74,IF(OR($R73="Buy",S73="Sell"),W73," ")))</f>
        <v>29.92</v>
      </c>
      <c r="X74" s="35">
        <f t="shared" ca="1" si="7"/>
        <v>-4.7999999999999687</v>
      </c>
      <c r="Y74" s="35">
        <f t="shared" ca="1" si="9"/>
        <v>11.345265588914515</v>
      </c>
      <c r="Z74" s="35">
        <f t="shared" ca="1" si="10"/>
        <v>6.5452655889145461</v>
      </c>
      <c r="AA74" s="36" t="e">
        <f t="shared" ca="1" si="11"/>
        <v>#VALUE!</v>
      </c>
    </row>
    <row r="75" spans="1:27" x14ac:dyDescent="0.25">
      <c r="A75" s="26">
        <v>40287</v>
      </c>
      <c r="B75">
        <v>53.41</v>
      </c>
      <c r="C75">
        <v>52.72</v>
      </c>
      <c r="D75">
        <v>53.32</v>
      </c>
      <c r="E75" s="5">
        <v>29.1</v>
      </c>
      <c r="F75" s="5">
        <v>28.41</v>
      </c>
      <c r="G75" s="5">
        <v>29.04</v>
      </c>
      <c r="H75" s="3">
        <v>1</v>
      </c>
      <c r="I75" s="3">
        <v>1</v>
      </c>
      <c r="J75" s="8">
        <f ca="1">(D75-MIN(OFFSET(C75,-$J$3+1,0):C75))/(MAX(OFFSET(B75,-$J$3+1,0):B75)-MIN(OFFSET(C75,-$J$3+1,0):C75))</f>
        <v>0.35087719298245679</v>
      </c>
      <c r="K75" s="8">
        <f ca="1">(G75-MIN(OFFSET(F75,-$J$3+1,0):F75))/(MAX(OFFSET(E75,-$J$3+1,0):E75)-MIN(OFFSET(F75,-$J$3+1,0):F75))</f>
        <v>0.29577464788732361</v>
      </c>
      <c r="L75" s="8">
        <f ca="1">J75-K75</f>
        <v>5.5102545095133182E-2</v>
      </c>
      <c r="M75" s="34">
        <f ca="1">100*(L75-MIN(OFFSET(L75,-$J$3+1,0):L75))/(MAX(OFFSET(L75,-$J$3+1,0):L75)-MIN(OFFSET(L75,-$J$3+1,0):L75))</f>
        <v>0</v>
      </c>
      <c r="N75" s="12">
        <f>MAX(B75-C75,B75-D74,D74-C75)</f>
        <v>0.71000000000000085</v>
      </c>
      <c r="O75" s="12">
        <f>MAX(E75-F75,E75-G74,G74-F75)</f>
        <v>0.69000000000000128</v>
      </c>
      <c r="P75" s="33">
        <f ca="1">AVERAGE(N75:OFFSET(N75,-$P$3+1,0))*$P$4</f>
        <v>0.73499999999999943</v>
      </c>
      <c r="Q75" s="33">
        <f ca="1">AVERAGE(O75:OFFSET(O75,-$P$3+1,0))*$Q$4</f>
        <v>0.83166666666666822</v>
      </c>
      <c r="R75" s="16" t="str">
        <f t="shared" ca="1" si="12"/>
        <v>Buy</v>
      </c>
      <c r="S75" s="16" t="str">
        <f t="shared" ca="1" si="3"/>
        <v xml:space="preserve"> </v>
      </c>
      <c r="T75" s="5">
        <f t="shared" ca="1" si="5"/>
        <v>10</v>
      </c>
      <c r="U75" s="21">
        <f t="shared" ca="1" si="6"/>
        <v>-9.0762124711316119</v>
      </c>
      <c r="V75" s="5">
        <f ca="1">IF(AND($R75="Buy",$R74=" "),D75,IF(AND($R75="Buy",$R74="Exit"),D75,IF(AND($S75="Sell",V74=" "),D75,IF(OR($R74="Buy",S74="Sell"),V74," "))))</f>
        <v>53.91</v>
      </c>
      <c r="W75" s="5">
        <f ca="1">IF(AND($R75="Buy",$R74=" "),G75,IF(AND($S75="Sell",W74=" "),G75,IF(OR($R74="Buy",S74="Sell"),W74," ")))</f>
        <v>29.92</v>
      </c>
      <c r="X75" s="35">
        <f t="shared" ca="1" si="7"/>
        <v>-1.0999999999999943</v>
      </c>
      <c r="Y75" s="35">
        <f t="shared" ca="1" si="9"/>
        <v>-3.3581986143186731</v>
      </c>
      <c r="Z75" s="35">
        <f t="shared" ca="1" si="10"/>
        <v>-4.4581986143186674</v>
      </c>
      <c r="AA75" s="36" t="e">
        <f t="shared" ca="1" si="11"/>
        <v>#VALUE!</v>
      </c>
    </row>
    <row r="76" spans="1:27" x14ac:dyDescent="0.25">
      <c r="A76" s="26">
        <v>40288</v>
      </c>
      <c r="B76">
        <v>53.67</v>
      </c>
      <c r="C76">
        <v>53.04</v>
      </c>
      <c r="D76">
        <v>53.24</v>
      </c>
      <c r="E76" s="5">
        <v>29.97</v>
      </c>
      <c r="F76" s="5">
        <v>29.15</v>
      </c>
      <c r="G76" s="5">
        <v>29.94</v>
      </c>
      <c r="H76" s="3">
        <v>1</v>
      </c>
      <c r="I76" s="3">
        <v>1</v>
      </c>
      <c r="J76" s="8">
        <f ca="1">(D76-MIN(OFFSET(C76,-$J$3+1,0):C76))/(MAX(OFFSET(B76,-$J$3+1,0):B76)-MIN(OFFSET(C76,-$J$3+1,0):C76))</f>
        <v>0.30409356725146369</v>
      </c>
      <c r="K76" s="8">
        <f ca="1">(G76-MIN(OFFSET(F76,-$J$3+1,0):F76))/(MAX(OFFSET(E76,-$J$3+1,0):E76)-MIN(OFFSET(F76,-$J$3+1,0):F76))</f>
        <v>0.7183098591549304</v>
      </c>
      <c r="L76" s="8">
        <f ca="1">J76-K76</f>
        <v>-0.4142162919034667</v>
      </c>
      <c r="M76" s="34">
        <f ca="1">100*(L76-MIN(OFFSET(L76,-$J$3+1,0):L76))/(MAX(OFFSET(L76,-$J$3+1,0):L76)-MIN(OFFSET(L76,-$J$3+1,0):L76))</f>
        <v>0</v>
      </c>
      <c r="N76" s="12">
        <f>MAX(B76-C76,B76-D75,D75-C76)</f>
        <v>0.63000000000000256</v>
      </c>
      <c r="O76" s="12">
        <f>MAX(E76-F76,E76-G75,G75-F76)</f>
        <v>0.92999999999999972</v>
      </c>
      <c r="P76" s="33">
        <f ca="1">AVERAGE(N76:OFFSET(N76,-$P$3+1,0))*$P$4</f>
        <v>0.80166666666666708</v>
      </c>
      <c r="Q76" s="33">
        <f ca="1">AVERAGE(O76:OFFSET(O76,-$P$3+1,0))*$Q$4</f>
        <v>0.87000000000000099</v>
      </c>
      <c r="R76" s="16" t="str">
        <f t="shared" ca="1" si="12"/>
        <v>Buy</v>
      </c>
      <c r="S76" s="16" t="str">
        <f t="shared" ca="1" si="3"/>
        <v xml:space="preserve"> </v>
      </c>
      <c r="T76" s="5">
        <f t="shared" ca="1" si="5"/>
        <v>10</v>
      </c>
      <c r="U76" s="21">
        <f t="shared" ca="1" si="6"/>
        <v>-9.0762124711316119</v>
      </c>
      <c r="V76" s="5">
        <f ca="1">IF(AND($R76="Buy",$R75=" "),D76,IF(AND($R76="Buy",$R75="Exit"),D76,IF(AND($S76="Sell",V75=" "),D76,IF(OR($R75="Buy",S75="Sell"),V75," "))))</f>
        <v>53.91</v>
      </c>
      <c r="W76" s="5">
        <f ca="1">IF(AND($R76="Buy",$R75=" "),G76,IF(AND($S76="Sell",W75=" "),G76,IF(OR($R75="Buy",S75="Sell"),W75," ")))</f>
        <v>29.92</v>
      </c>
      <c r="X76" s="35">
        <f t="shared" ca="1" si="7"/>
        <v>-0.79999999999998295</v>
      </c>
      <c r="Y76" s="35">
        <f t="shared" ca="1" si="9"/>
        <v>-8.1685912240184706</v>
      </c>
      <c r="Z76" s="35">
        <f t="shared" ca="1" si="10"/>
        <v>-8.9685912240184535</v>
      </c>
      <c r="AA76" s="36" t="e">
        <f t="shared" ca="1" si="11"/>
        <v>#VALUE!</v>
      </c>
    </row>
    <row r="77" spans="1:27" x14ac:dyDescent="0.25">
      <c r="A77" s="26">
        <v>40289</v>
      </c>
      <c r="B77">
        <v>53.71</v>
      </c>
      <c r="C77">
        <v>52.93</v>
      </c>
      <c r="D77">
        <v>53.38</v>
      </c>
      <c r="E77" s="5">
        <v>30.04</v>
      </c>
      <c r="F77" s="5">
        <v>29.05</v>
      </c>
      <c r="G77" s="5">
        <v>29.63</v>
      </c>
      <c r="H77" s="3">
        <v>1</v>
      </c>
      <c r="I77" s="3">
        <v>1</v>
      </c>
      <c r="J77" s="8">
        <f ca="1">(D77-MIN(OFFSET(C77,-$J$3+1,0):C77))/(MAX(OFFSET(B77,-$J$3+1,0):B77)-MIN(OFFSET(C77,-$J$3+1,0):C77))</f>
        <v>0.38596491228070373</v>
      </c>
      <c r="K77" s="8">
        <f ca="1">(G77-MIN(OFFSET(F77,-$J$3+1,0):F77))/(MAX(OFFSET(E77,-$J$3+1,0):E77)-MIN(OFFSET(F77,-$J$3+1,0):F77))</f>
        <v>0.57547169811320675</v>
      </c>
      <c r="L77" s="8">
        <f ca="1">J77-K77</f>
        <v>-0.18950678583250302</v>
      </c>
      <c r="M77" s="34">
        <f ca="1">100*(L77-MIN(OFFSET(L77,-$J$3+1,0):L77))/(MAX(OFFSET(L77,-$J$3+1,0):L77)-MIN(OFFSET(L77,-$J$3+1,0):L77))</f>
        <v>26.435007725462238</v>
      </c>
      <c r="N77" s="12">
        <f>MAX(B77-C77,B77-D76,D76-C77)</f>
        <v>0.78000000000000114</v>
      </c>
      <c r="O77" s="12">
        <f>MAX(E77-F77,E77-G76,G76-F77)</f>
        <v>0.98999999999999844</v>
      </c>
      <c r="P77" s="33">
        <f ca="1">AVERAGE(N77:OFFSET(N77,-$P$3+1,0))*$P$4</f>
        <v>0.86166666666666814</v>
      </c>
      <c r="Q77" s="33">
        <f ca="1">AVERAGE(O77:OFFSET(O77,-$P$3+1,0))*$Q$4</f>
        <v>0.87500000000000056</v>
      </c>
      <c r="R77" s="16" t="str">
        <f t="shared" ca="1" si="12"/>
        <v>Buy</v>
      </c>
      <c r="S77" s="16" t="str">
        <f t="shared" ca="1" si="3"/>
        <v xml:space="preserve"> </v>
      </c>
      <c r="T77" s="5">
        <f t="shared" ca="1" si="5"/>
        <v>10</v>
      </c>
      <c r="U77" s="21">
        <f t="shared" ca="1" si="6"/>
        <v>-9.0762124711316119</v>
      </c>
      <c r="V77" s="5">
        <f ca="1">IF(AND($R77="Buy",$R76=" "),D77,IF(AND($R77="Buy",$R76="Exit"),D77,IF(AND($S77="Sell",V76=" "),D77,IF(OR($R76="Buy",S76="Sell"),V76," "))))</f>
        <v>53.91</v>
      </c>
      <c r="W77" s="5">
        <f ca="1">IF(AND($R77="Buy",$R76=" "),G77,IF(AND($S77="Sell",W76=" "),G77,IF(OR($R76="Buy",S76="Sell"),W76," ")))</f>
        <v>29.92</v>
      </c>
      <c r="X77" s="35">
        <f t="shared" ca="1" si="7"/>
        <v>1.4000000000000057</v>
      </c>
      <c r="Y77" s="35">
        <f t="shared" ca="1" si="9"/>
        <v>2.8136258660508204</v>
      </c>
      <c r="Z77" s="35">
        <f t="shared" ca="1" si="10"/>
        <v>4.2136258660508261</v>
      </c>
      <c r="AA77" s="36" t="e">
        <f t="shared" ca="1" si="11"/>
        <v>#VALUE!</v>
      </c>
    </row>
    <row r="78" spans="1:27" x14ac:dyDescent="0.25">
      <c r="A78" s="26">
        <v>40290</v>
      </c>
      <c r="B78">
        <v>53.2</v>
      </c>
      <c r="C78">
        <v>52.19</v>
      </c>
      <c r="D78">
        <v>52.99</v>
      </c>
      <c r="E78" s="5">
        <v>29.81</v>
      </c>
      <c r="F78" s="5">
        <v>29.14</v>
      </c>
      <c r="G78" s="5">
        <v>29.71</v>
      </c>
      <c r="H78" s="3">
        <v>1</v>
      </c>
      <c r="I78" s="3">
        <v>1</v>
      </c>
      <c r="J78" s="8">
        <f ca="1">(D78-MIN(OFFSET(C78,-$J$3+1,0):C78))/(MAX(OFFSET(B78,-$J$3+1,0):B78)-MIN(OFFSET(C78,-$J$3+1,0):C78))</f>
        <v>0.35714285714285871</v>
      </c>
      <c r="K78" s="8">
        <f ca="1">(G78-MIN(OFFSET(F78,-$J$3+1,0):F78))/(MAX(OFFSET(E78,-$J$3+1,0):E78)-MIN(OFFSET(F78,-$J$3+1,0):F78))</f>
        <v>0.61320754716981141</v>
      </c>
      <c r="L78" s="8">
        <f ca="1">J78-K78</f>
        <v>-0.2560646900269527</v>
      </c>
      <c r="M78" s="34">
        <f ca="1">100*(L78-MIN(OFFSET(L78,-$J$3+1,0):L78))/(MAX(OFFSET(L78,-$J$3+1,0):L78)-MIN(OFFSET(L78,-$J$3+1,0):L78))</f>
        <v>25.594187435399927</v>
      </c>
      <c r="N78" s="12">
        <f>MAX(B78-C78,B78-D77,D77-C78)</f>
        <v>1.1900000000000048</v>
      </c>
      <c r="O78" s="12">
        <f>MAX(E78-F78,E78-G77,G77-F78)</f>
        <v>0.66999999999999815</v>
      </c>
      <c r="P78" s="33">
        <f ca="1">AVERAGE(N78:OFFSET(N78,-$P$3+1,0))*$P$4</f>
        <v>0.91666666666666907</v>
      </c>
      <c r="Q78" s="33">
        <f ca="1">AVERAGE(O78:OFFSET(O78,-$P$3+1,0))*$Q$4</f>
        <v>0.91333333333333344</v>
      </c>
      <c r="R78" s="16" t="str">
        <f t="shared" ca="1" si="12"/>
        <v>Buy</v>
      </c>
      <c r="S78" s="16" t="str">
        <f t="shared" ca="1" si="3"/>
        <v xml:space="preserve"> </v>
      </c>
      <c r="T78" s="5">
        <f t="shared" ca="1" si="5"/>
        <v>10</v>
      </c>
      <c r="U78" s="21">
        <f t="shared" ca="1" si="6"/>
        <v>-9.0762124711316119</v>
      </c>
      <c r="V78" s="5">
        <f ca="1">IF(AND($R78="Buy",$R77=" "),D78,IF(AND($R78="Buy",$R77="Exit"),D78,IF(AND($S78="Sell",V77=" "),D78,IF(OR($R77="Buy",S77="Sell"),V77," "))))</f>
        <v>53.91</v>
      </c>
      <c r="W78" s="5">
        <f ca="1">IF(AND($R78="Buy",$R77=" "),G78,IF(AND($S78="Sell",W77=" "),G78,IF(OR($R77="Buy",S77="Sell"),W77," ")))</f>
        <v>29.92</v>
      </c>
      <c r="X78" s="35">
        <f t="shared" ca="1" si="7"/>
        <v>-3.9000000000000057</v>
      </c>
      <c r="Y78" s="35">
        <f t="shared" ca="1" si="9"/>
        <v>-0.7260969976905457</v>
      </c>
      <c r="Z78" s="35">
        <f t="shared" ca="1" si="10"/>
        <v>-4.626096997690551</v>
      </c>
      <c r="AA78" s="36" t="e">
        <f t="shared" ca="1" si="11"/>
        <v>#VALUE!</v>
      </c>
    </row>
    <row r="79" spans="1:27" x14ac:dyDescent="0.25">
      <c r="A79" s="26">
        <v>40291</v>
      </c>
      <c r="B79">
        <v>53.59</v>
      </c>
      <c r="C79">
        <v>52.71</v>
      </c>
      <c r="D79">
        <v>53.58</v>
      </c>
      <c r="E79" s="5">
        <v>30.65</v>
      </c>
      <c r="F79" s="5">
        <v>29.61</v>
      </c>
      <c r="G79" s="5">
        <v>30.63</v>
      </c>
      <c r="H79" s="3">
        <v>1</v>
      </c>
      <c r="I79" s="3">
        <v>1</v>
      </c>
      <c r="J79" s="8">
        <f ca="1">(D79-MIN(OFFSET(C79,-$J$3+1,0):C79))/(MAX(OFFSET(B79,-$J$3+1,0):B79)-MIN(OFFSET(C79,-$J$3+1,0):C79))</f>
        <v>0.62053571428571397</v>
      </c>
      <c r="K79" s="8">
        <f ca="1">(G79-MIN(OFFSET(F79,-$J$3+1,0):F79))/(MAX(OFFSET(E79,-$J$3+1,0):E79)-MIN(OFFSET(F79,-$J$3+1,0):F79))</f>
        <v>0.99107142857142871</v>
      </c>
      <c r="L79" s="8">
        <f ca="1">J79-K79</f>
        <v>-0.37053571428571475</v>
      </c>
      <c r="M79" s="34">
        <f ca="1">100*(L79-MIN(OFFSET(L79,-$J$3+1,0):L79))/(MAX(OFFSET(L79,-$J$3+1,0):L79)-MIN(OFFSET(L79,-$J$3+1,0):L79))</f>
        <v>7.0689697579427442</v>
      </c>
      <c r="N79" s="12">
        <f>MAX(B79-C79,B79-D78,D78-C79)</f>
        <v>0.88000000000000256</v>
      </c>
      <c r="O79" s="12">
        <f>MAX(E79-F79,E79-G78,G78-F79)</f>
        <v>1.0399999999999991</v>
      </c>
      <c r="P79" s="33">
        <f ca="1">AVERAGE(N79:OFFSET(N79,-$P$3+1,0))*$P$4</f>
        <v>0.9016666666666685</v>
      </c>
      <c r="Q79" s="33">
        <f ca="1">AVERAGE(O79:OFFSET(O79,-$P$3+1,0))*$Q$4</f>
        <v>0.94666666666666666</v>
      </c>
      <c r="R79" s="16" t="str">
        <f t="shared" ca="1" si="12"/>
        <v>Buy</v>
      </c>
      <c r="S79" s="16" t="str">
        <f t="shared" ca="1" si="3"/>
        <v xml:space="preserve"> </v>
      </c>
      <c r="T79" s="5">
        <f t="shared" ca="1" si="5"/>
        <v>10</v>
      </c>
      <c r="U79" s="21">
        <f t="shared" ca="1" si="6"/>
        <v>-9.0762124711316119</v>
      </c>
      <c r="V79" s="5">
        <f ca="1">IF(AND($R79="Buy",$R78=" "),D79,IF(AND($R79="Buy",$R78="Exit"),D79,IF(AND($S79="Sell",V78=" "),D79,IF(OR($R78="Buy",S78="Sell"),V78," "))))</f>
        <v>53.91</v>
      </c>
      <c r="W79" s="5">
        <f ca="1">IF(AND($R79="Buy",$R78=" "),G79,IF(AND($S79="Sell",W78=" "),G79,IF(OR($R78="Buy",S78="Sell"),W78," ")))</f>
        <v>29.92</v>
      </c>
      <c r="X79" s="35">
        <f t="shared" ca="1" si="7"/>
        <v>5.8999999999999631</v>
      </c>
      <c r="Y79" s="35">
        <f t="shared" ca="1" si="9"/>
        <v>-8.3501154734410665</v>
      </c>
      <c r="Z79" s="35">
        <f t="shared" ca="1" si="10"/>
        <v>-2.4501154734411035</v>
      </c>
      <c r="AA79" s="36" t="e">
        <f t="shared" ca="1" si="11"/>
        <v>#VALUE!</v>
      </c>
    </row>
    <row r="80" spans="1:27" x14ac:dyDescent="0.25">
      <c r="A80" s="26">
        <v>40294</v>
      </c>
      <c r="B80">
        <v>54.28</v>
      </c>
      <c r="C80">
        <v>53.5</v>
      </c>
      <c r="D80">
        <v>53.94</v>
      </c>
      <c r="E80" s="5">
        <v>30.9</v>
      </c>
      <c r="F80" s="5">
        <v>30.34</v>
      </c>
      <c r="G80" s="5">
        <v>30.63</v>
      </c>
      <c r="H80" s="3">
        <v>1</v>
      </c>
      <c r="I80" s="3">
        <v>1</v>
      </c>
      <c r="J80" s="8">
        <f ca="1">(D80-MIN(OFFSET(C80,-$J$3+1,0):C80))/(MAX(OFFSET(B80,-$J$3+1,0):B80)-MIN(OFFSET(C80,-$J$3+1,0):C80))</f>
        <v>0.83732057416267802</v>
      </c>
      <c r="K80" s="8">
        <f ca="1">(G80-MIN(OFFSET(F80,-$J$3+1,0):F80))/(MAX(OFFSET(E80,-$J$3+1,0):E80)-MIN(OFFSET(F80,-$J$3+1,0):F80))</f>
        <v>0.89156626506024106</v>
      </c>
      <c r="L80" s="8">
        <f ca="1">J80-K80</f>
        <v>-5.4245690897563037E-2</v>
      </c>
      <c r="M80" s="34">
        <f ca="1">100*(L80-MIN(OFFSET(L80,-$J$3+1,0):L80))/(MAX(OFFSET(L80,-$J$3+1,0):L80)-MIN(OFFSET(L80,-$J$3+1,0):L80))</f>
        <v>76.700650523212985</v>
      </c>
      <c r="N80" s="12">
        <f>MAX(B80-C80,B80-D79,D79-C80)</f>
        <v>0.78000000000000114</v>
      </c>
      <c r="O80" s="12">
        <f>MAX(E80-F80,E80-G79,G79-F80)</f>
        <v>0.55999999999999872</v>
      </c>
      <c r="P80" s="33">
        <f ca="1">AVERAGE(N80:OFFSET(N80,-$P$3+1,0))*$P$4</f>
        <v>0.82833333333333548</v>
      </c>
      <c r="Q80" s="33">
        <f ca="1">AVERAGE(O80:OFFSET(O80,-$P$3+1,0))*$Q$4</f>
        <v>0.81333333333333258</v>
      </c>
      <c r="R80" s="16" t="str">
        <f t="shared" ca="1" si="12"/>
        <v>Exit</v>
      </c>
      <c r="S80" s="16" t="str">
        <f t="shared" ca="1" si="3"/>
        <v xml:space="preserve"> </v>
      </c>
      <c r="T80" s="5">
        <f t="shared" ca="1" si="5"/>
        <v>10</v>
      </c>
      <c r="U80" s="21">
        <f t="shared" ca="1" si="6"/>
        <v>-9.0762124711316119</v>
      </c>
      <c r="V80" s="5">
        <f ca="1">IF(AND($R80="Buy",$R79=" "),D80,IF(AND($R80="Buy",$R79="Exit"),D80,IF(AND($S80="Sell",V79=" "),D80,IF(OR($R79="Buy",S79="Sell"),V79," "))))</f>
        <v>53.91</v>
      </c>
      <c r="W80" s="5">
        <f ca="1">IF(AND($R80="Buy",$R79=" "),G80,IF(AND($S80="Sell",W79=" "),G80,IF(OR($R79="Buy",S79="Sell"),W79," ")))</f>
        <v>29.92</v>
      </c>
      <c r="X80" s="35">
        <f t="shared" ca="1" si="7"/>
        <v>3.5999999999999943</v>
      </c>
      <c r="Y80" s="35">
        <f t="shared" ca="1" si="9"/>
        <v>0</v>
      </c>
      <c r="Z80" s="35">
        <f t="shared" ca="1" si="10"/>
        <v>3.5999999999999943</v>
      </c>
      <c r="AA80" s="36" t="e">
        <f t="shared" ca="1" si="11"/>
        <v>#VALUE!</v>
      </c>
    </row>
    <row r="81" spans="1:27" x14ac:dyDescent="0.25">
      <c r="A81" s="26">
        <v>40295</v>
      </c>
      <c r="B81">
        <v>53.93</v>
      </c>
      <c r="C81">
        <v>52.79</v>
      </c>
      <c r="D81">
        <v>52.93</v>
      </c>
      <c r="E81" s="5">
        <v>30.69</v>
      </c>
      <c r="F81" s="5">
        <v>29.56</v>
      </c>
      <c r="G81" s="5">
        <v>29.64</v>
      </c>
      <c r="H81" s="3">
        <v>1</v>
      </c>
      <c r="I81" s="3">
        <v>1</v>
      </c>
      <c r="J81" s="8">
        <f ca="1">(D81-MIN(OFFSET(C81,-$J$3+1,0):C81))/(MAX(OFFSET(B81,-$J$3+1,0):B81)-MIN(OFFSET(C81,-$J$3+1,0):C81))</f>
        <v>0.35406698564593336</v>
      </c>
      <c r="K81" s="8">
        <f ca="1">(G81-MIN(OFFSET(F81,-$J$3+1,0):F81))/(MAX(OFFSET(E81,-$J$3+1,0):E81)-MIN(OFFSET(F81,-$J$3+1,0):F81))</f>
        <v>0.31891891891891921</v>
      </c>
      <c r="L81" s="8">
        <f ca="1">J81-K81</f>
        <v>3.5148066727014149E-2</v>
      </c>
      <c r="M81" s="34">
        <f ca="1">100*(L81-MIN(OFFSET(L81,-$J$3+1,0):L81))/(MAX(OFFSET(L81,-$J$3+1,0):L81)-MIN(OFFSET(L81,-$J$3+1,0):L81))</f>
        <v>100</v>
      </c>
      <c r="N81" s="12">
        <f>MAX(B81-C81,B81-D80,D80-C81)</f>
        <v>1.1499999999999986</v>
      </c>
      <c r="O81" s="12">
        <f>MAX(E81-F81,E81-G80,G80-F81)</f>
        <v>1.1300000000000026</v>
      </c>
      <c r="P81" s="33">
        <f ca="1">AVERAGE(N81:OFFSET(N81,-$P$3+1,0))*$P$4</f>
        <v>0.9016666666666685</v>
      </c>
      <c r="Q81" s="33">
        <f ca="1">AVERAGE(O81:OFFSET(O81,-$P$3+1,0))*$Q$4</f>
        <v>0.88666666666666616</v>
      </c>
      <c r="R81" s="16" t="str">
        <f t="shared" ca="1" si="12"/>
        <v xml:space="preserve"> </v>
      </c>
      <c r="S81" s="16" t="str">
        <f t="shared" ca="1" si="3"/>
        <v>Sell</v>
      </c>
      <c r="T81" s="5">
        <f t="shared" ca="1" si="5"/>
        <v>-10</v>
      </c>
      <c r="U81" s="21">
        <f t="shared" ca="1" si="6"/>
        <v>10.169172932330854</v>
      </c>
      <c r="V81" s="5" t="str">
        <f ca="1">IF(AND($R81="Buy",$R80=" "),D81,IF(AND($R81="Buy",$R80="Exit"),D81,IF(AND($S81="Sell",V80=" "),D81,IF(OR($R80="Buy",S80="Sell"),V80," "))))</f>
        <v xml:space="preserve"> </v>
      </c>
      <c r="W81" s="5" t="str">
        <f ca="1">IF(AND($R81="Buy",$R80=" "),G81,IF(AND($S81="Sell",W80=" "),G81,IF(OR($R80="Buy",S80="Sell"),W80," ")))</f>
        <v xml:space="preserve"> </v>
      </c>
      <c r="X81" s="35">
        <f t="shared" ca="1" si="7"/>
        <v>10.09999999999998</v>
      </c>
      <c r="Y81" s="35">
        <f t="shared" ca="1" si="9"/>
        <v>8.9854503464202811</v>
      </c>
      <c r="Z81" s="35">
        <f t="shared" ca="1" si="10"/>
        <v>19.085450346420259</v>
      </c>
      <c r="AA81" s="36" t="e">
        <f t="shared" ca="1" si="11"/>
        <v>#VALUE!</v>
      </c>
    </row>
    <row r="82" spans="1:27" x14ac:dyDescent="0.25">
      <c r="A82" s="26">
        <v>40296</v>
      </c>
      <c r="B82">
        <v>53.22</v>
      </c>
      <c r="C82">
        <v>52.78</v>
      </c>
      <c r="D82">
        <v>52.96</v>
      </c>
      <c r="E82" s="5">
        <v>30.25</v>
      </c>
      <c r="F82" s="5">
        <v>29.6</v>
      </c>
      <c r="G82" s="5">
        <v>30.07</v>
      </c>
      <c r="H82" s="3">
        <v>1</v>
      </c>
      <c r="I82" s="3">
        <v>1</v>
      </c>
      <c r="J82" s="8">
        <f ca="1">(D82-MIN(OFFSET(C82,-$J$3+1,0):C82))/(MAX(OFFSET(B82,-$J$3+1,0):B82)-MIN(OFFSET(C82,-$J$3+1,0):C82))</f>
        <v>0.36842105263157982</v>
      </c>
      <c r="K82" s="8">
        <f ca="1">(G82-MIN(OFFSET(F82,-$J$3+1,0):F82))/(MAX(OFFSET(E82,-$J$3+1,0):E82)-MIN(OFFSET(F82,-$J$3+1,0):F82))</f>
        <v>0.55135135135135172</v>
      </c>
      <c r="L82" s="8">
        <f ca="1">J82-K82</f>
        <v>-0.1829302987197719</v>
      </c>
      <c r="M82" s="34">
        <f ca="1">100*(L82-MIN(OFFSET(L82,-$J$3+1,0):L82))/(MAX(OFFSET(L82,-$J$3+1,0):L82)-MIN(OFFSET(L82,-$J$3+1,0):L82))</f>
        <v>46.244248438430041</v>
      </c>
      <c r="N82" s="12">
        <f>MAX(B82-C82,B82-D81,D81-C82)</f>
        <v>0.43999999999999773</v>
      </c>
      <c r="O82" s="12">
        <f>MAX(E82-F82,E82-G81,G81-F82)</f>
        <v>0.64999999999999858</v>
      </c>
      <c r="P82" s="33">
        <f ca="1">AVERAGE(N82:OFFSET(N82,-$P$3+1,0))*$P$4</f>
        <v>0.87000000000000099</v>
      </c>
      <c r="Q82" s="33">
        <f ca="1">AVERAGE(O82:OFFSET(O82,-$P$3+1,0))*$Q$4</f>
        <v>0.8399999999999993</v>
      </c>
      <c r="R82" s="16" t="str">
        <f t="shared" ca="1" si="12"/>
        <v xml:space="preserve"> </v>
      </c>
      <c r="S82" s="16" t="str">
        <f t="shared" ca="1" si="3"/>
        <v>Exit</v>
      </c>
      <c r="T82" s="5">
        <f t="shared" ca="1" si="5"/>
        <v>-10</v>
      </c>
      <c r="U82" s="21">
        <f t="shared" ca="1" si="6"/>
        <v>10.169172932330854</v>
      </c>
      <c r="V82" s="5" t="str">
        <f ca="1">IF(AND($R82="Buy",$R81=" "),D82,IF(AND($R82="Buy",$R81="Exit"),D82,IF(AND($S82="Sell",V81=" "),D82,IF(OR($R81="Buy",S81="Sell"),V81," "))))</f>
        <v xml:space="preserve"> </v>
      </c>
      <c r="W82" s="5" t="str">
        <f ca="1">IF(AND($R82="Buy",$R81=" "),G82,IF(AND($S82="Sell",W81=" "),G82,IF(OR($R81="Buy",S81="Sell"),W81," ")))</f>
        <v xml:space="preserve"> </v>
      </c>
      <c r="X82" s="35">
        <f t="shared" ca="1" si="7"/>
        <v>-0.30000000000001137</v>
      </c>
      <c r="Y82" s="35">
        <f t="shared" ca="1" si="9"/>
        <v>4.3727443609022645</v>
      </c>
      <c r="Z82" s="35">
        <f t="shared" ca="1" si="10"/>
        <v>4.0727443609022531</v>
      </c>
      <c r="AA82" s="36" t="e">
        <f t="shared" ca="1" si="11"/>
        <v>#VALUE!</v>
      </c>
    </row>
    <row r="83" spans="1:27" x14ac:dyDescent="0.25">
      <c r="A83" s="26">
        <v>40297</v>
      </c>
      <c r="B83">
        <v>52.68</v>
      </c>
      <c r="C83">
        <v>52.23</v>
      </c>
      <c r="D83">
        <v>52.56</v>
      </c>
      <c r="E83" s="5">
        <v>31.07</v>
      </c>
      <c r="F83" s="5">
        <v>30</v>
      </c>
      <c r="G83" s="5">
        <v>30.82</v>
      </c>
      <c r="H83" s="3">
        <v>1</v>
      </c>
      <c r="I83" s="3">
        <v>1</v>
      </c>
      <c r="J83" s="8">
        <f ca="1">(D83-MIN(OFFSET(C83,-$J$3+1,0):C83))/(MAX(OFFSET(B83,-$J$3+1,0):B83)-MIN(OFFSET(C83,-$J$3+1,0):C83))</f>
        <v>0.1770334928229684</v>
      </c>
      <c r="K83" s="8">
        <f ca="1">(G83-MIN(OFFSET(F83,-$J$3+1,0):F83))/(MAX(OFFSET(E83,-$J$3+1,0):E83)-MIN(OFFSET(F83,-$J$3+1,0):F83))</f>
        <v>0.8704663212435233</v>
      </c>
      <c r="L83" s="8">
        <f ca="1">J83-K83</f>
        <v>-0.69343282842055487</v>
      </c>
      <c r="M83" s="34">
        <f ca="1">100*(L83-MIN(OFFSET(L83,-$J$3+1,0):L83))/(MAX(OFFSET(L83,-$J$3+1,0):L83)-MIN(OFFSET(L83,-$J$3+1,0):L83))</f>
        <v>0</v>
      </c>
      <c r="N83" s="12">
        <f>MAX(B83-C83,B83-D82,D82-C83)</f>
        <v>0.73000000000000398</v>
      </c>
      <c r="O83" s="12">
        <f>MAX(E83-F83,E83-G82,G82-F83)</f>
        <v>1.0700000000000003</v>
      </c>
      <c r="P83" s="33">
        <f ca="1">AVERAGE(N83:OFFSET(N83,-$P$3+1,0))*$P$4</f>
        <v>0.86166666666666814</v>
      </c>
      <c r="Q83" s="33">
        <f ca="1">AVERAGE(O83:OFFSET(O83,-$P$3+1,0))*$Q$4</f>
        <v>0.85333333333333294</v>
      </c>
      <c r="R83" s="16" t="str">
        <f t="shared" ref="R83:R146" ca="1" si="13">IF(M83&lt;$R$3,"Buy",IF(AND(R82="Buy",M83&lt;50),"Buy",IF(AND(R82="Buy",M83&gt;=50),"Exit"," ")))</f>
        <v>Buy</v>
      </c>
      <c r="S83" s="16" t="str">
        <f t="shared" ref="S83:S146" ca="1" si="14">IF($M83&gt;$S$3,"Sell",IF(AND(S82="Sell",$M83&gt;50),"Sell",IF(AND(S82="Sell",$M83&lt;=50),"Exit"," ")))</f>
        <v xml:space="preserve"> </v>
      </c>
      <c r="T83" s="5">
        <f t="shared" ca="1" si="5"/>
        <v>10</v>
      </c>
      <c r="U83" s="21">
        <f t="shared" ca="1" si="6"/>
        <v>-10.097656250000021</v>
      </c>
      <c r="V83" s="5">
        <f ca="1">IF(AND($R83="Buy",$R82=" "),D83,IF(AND($R83="Buy",$R82="Exit"),D83,IF(AND($S83="Sell",V82=" "),D83,IF(OR($R82="Buy",S82="Sell"),V82," "))))</f>
        <v>52.56</v>
      </c>
      <c r="W83" s="5">
        <f ca="1">IF(AND($R83="Buy",$R82=" "),G83,IF(AND($S83="Sell",W82=" "),G83,IF(OR($R82="Buy",S82="Sell"),W82," ")))</f>
        <v>30.82</v>
      </c>
      <c r="X83" s="35">
        <f t="shared" ca="1" si="7"/>
        <v>-3.9999999999999858</v>
      </c>
      <c r="Y83" s="35">
        <f t="shared" ca="1" si="9"/>
        <v>7.6268796992481409</v>
      </c>
      <c r="Z83" s="35">
        <f t="shared" ca="1" si="10"/>
        <v>3.6268796992481551</v>
      </c>
      <c r="AA83" s="36" t="e">
        <f t="shared" ca="1" si="11"/>
        <v>#VALUE!</v>
      </c>
    </row>
    <row r="84" spans="1:27" x14ac:dyDescent="0.25">
      <c r="A84" s="26">
        <v>40298</v>
      </c>
      <c r="B84">
        <v>53.06</v>
      </c>
      <c r="C84">
        <v>51.6</v>
      </c>
      <c r="D84">
        <v>51.65</v>
      </c>
      <c r="E84" s="5">
        <v>32.39</v>
      </c>
      <c r="F84" s="5">
        <v>30.95</v>
      </c>
      <c r="G84" s="5">
        <v>32.18</v>
      </c>
      <c r="H84" s="3">
        <v>1</v>
      </c>
      <c r="I84" s="3">
        <v>1</v>
      </c>
      <c r="J84" s="8">
        <f ca="1">(D84-MIN(OFFSET(C84,-$J$3+1,0):C84))/(MAX(OFFSET(B84,-$J$3+1,0):B84)-MIN(OFFSET(C84,-$J$3+1,0):C84))</f>
        <v>1.8656716417909388E-2</v>
      </c>
      <c r="K84" s="8">
        <f ca="1">(G84-MIN(OFFSET(F84,-$J$3+1,0):F84))/(MAX(OFFSET(E84,-$J$3+1,0):E84)-MIN(OFFSET(F84,-$J$3+1,0):F84))</f>
        <v>0.92579505300353326</v>
      </c>
      <c r="L84" s="8">
        <f ca="1">J84-K84</f>
        <v>-0.90713833658562393</v>
      </c>
      <c r="M84" s="34">
        <f ca="1">100*(L84-MIN(OFFSET(L84,-$J$3+1,0):L84))/(MAX(OFFSET(L84,-$J$3+1,0):L84)-MIN(OFFSET(L84,-$J$3+1,0):L84))</f>
        <v>0</v>
      </c>
      <c r="N84" s="12">
        <f>MAX(B84-C84,B84-D83,D83-C84)</f>
        <v>1.4600000000000009</v>
      </c>
      <c r="O84" s="12">
        <f>MAX(E84-F84,E84-G83,G83-F84)</f>
        <v>1.5700000000000003</v>
      </c>
      <c r="P84" s="33">
        <f ca="1">AVERAGE(N84:OFFSET(N84,-$P$3+1,0))*$P$4</f>
        <v>0.90666666666666751</v>
      </c>
      <c r="Q84" s="33">
        <f ca="1">AVERAGE(O84:OFFSET(O84,-$P$3+1,0))*$Q$4</f>
        <v>1.0033333333333332</v>
      </c>
      <c r="R84" s="16" t="str">
        <f t="shared" ca="1" si="13"/>
        <v>Buy</v>
      </c>
      <c r="S84" s="16" t="str">
        <f t="shared" ca="1" si="14"/>
        <v xml:space="preserve"> </v>
      </c>
      <c r="T84" s="5">
        <f t="shared" ca="1" si="5"/>
        <v>10</v>
      </c>
      <c r="U84" s="21">
        <f t="shared" ca="1" si="6"/>
        <v>-10.097656250000021</v>
      </c>
      <c r="V84" s="5">
        <f ca="1">IF(AND($R84="Buy",$R83=" "),D84,IF(AND($R84="Buy",$R83="Exit"),D84,IF(AND($S84="Sell",V83=" "),D84,IF(OR($R83="Buy",S83="Sell"),V83," "))))</f>
        <v>52.56</v>
      </c>
      <c r="W84" s="5">
        <f ca="1">IF(AND($R84="Buy",$R83=" "),G84,IF(AND($S84="Sell",W83=" "),G84,IF(OR($R83="Buy",S83="Sell"),W83," ")))</f>
        <v>30.82</v>
      </c>
      <c r="X84" s="35">
        <f t="shared" ca="1" si="7"/>
        <v>-9.1000000000000369</v>
      </c>
      <c r="Y84" s="35">
        <f t="shared" ca="1" si="9"/>
        <v>-13.732812500000023</v>
      </c>
      <c r="Z84" s="35">
        <f t="shared" ca="1" si="10"/>
        <v>-22.83281250000006</v>
      </c>
      <c r="AA84" s="36" t="e">
        <f t="shared" ca="1" si="11"/>
        <v>#VALUE!</v>
      </c>
    </row>
    <row r="85" spans="1:27" x14ac:dyDescent="0.25">
      <c r="A85" s="26">
        <v>40301</v>
      </c>
      <c r="B85">
        <v>52.63</v>
      </c>
      <c r="C85">
        <v>51.67</v>
      </c>
      <c r="D85">
        <v>52.39</v>
      </c>
      <c r="E85" s="5">
        <v>32.49</v>
      </c>
      <c r="F85" s="5">
        <v>31.46</v>
      </c>
      <c r="G85" s="5">
        <v>32.28</v>
      </c>
      <c r="H85" s="3">
        <v>1</v>
      </c>
      <c r="I85" s="3">
        <v>1</v>
      </c>
      <c r="J85" s="8">
        <f ca="1">(D85-MIN(OFFSET(C85,-$J$3+1,0):C85))/(MAX(OFFSET(B85,-$J$3+1,0):B85)-MIN(OFFSET(C85,-$J$3+1,0):C85))</f>
        <v>0.29477611940298482</v>
      </c>
      <c r="K85" s="8">
        <f ca="1">(G85-MIN(OFFSET(F85,-$J$3+1,0):F85))/(MAX(OFFSET(E85,-$J$3+1,0):E85)-MIN(OFFSET(F85,-$J$3+1,0):F85))</f>
        <v>0.92832764505119436</v>
      </c>
      <c r="L85" s="8">
        <f ca="1">J85-K85</f>
        <v>-0.6335515256482096</v>
      </c>
      <c r="M85" s="34">
        <f ca="1">100*(L85-MIN(OFFSET(L85,-$J$3+1,0):L85))/(MAX(OFFSET(L85,-$J$3+1,0):L85)-MIN(OFFSET(L85,-$J$3+1,0):L85))</f>
        <v>29.034358341116999</v>
      </c>
      <c r="N85" s="12">
        <f>MAX(B85-C85,B85-D84,D84-C85)</f>
        <v>0.98000000000000398</v>
      </c>
      <c r="O85" s="12">
        <f>MAX(E85-F85,E85-G84,G84-F85)</f>
        <v>1.0300000000000011</v>
      </c>
      <c r="P85" s="33">
        <f ca="1">AVERAGE(N85:OFFSET(N85,-$P$3+1,0))*$P$4</f>
        <v>0.92333333333333434</v>
      </c>
      <c r="Q85" s="33">
        <f ca="1">AVERAGE(O85:OFFSET(O85,-$P$3+1,0))*$Q$4</f>
        <v>1.0016666666666669</v>
      </c>
      <c r="R85" s="16" t="str">
        <f t="shared" ca="1" si="13"/>
        <v>Buy</v>
      </c>
      <c r="S85" s="16" t="str">
        <f t="shared" ca="1" si="14"/>
        <v xml:space="preserve"> </v>
      </c>
      <c r="T85" s="5">
        <f t="shared" ca="1" si="5"/>
        <v>10</v>
      </c>
      <c r="U85" s="21">
        <f t="shared" ca="1" si="6"/>
        <v>-10.097656250000021</v>
      </c>
      <c r="V85" s="5">
        <f ca="1">IF(AND($R85="Buy",$R84=" "),D85,IF(AND($R85="Buy",$R84="Exit"),D85,IF(AND($S85="Sell",V84=" "),D85,IF(OR($R84="Buy",S84="Sell"),V84," "))))</f>
        <v>52.56</v>
      </c>
      <c r="W85" s="5">
        <f ca="1">IF(AND($R85="Buy",$R84=" "),G85,IF(AND($S85="Sell",W84=" "),G85,IF(OR($R84="Buy",S84="Sell"),W84," ")))</f>
        <v>30.82</v>
      </c>
      <c r="X85" s="35">
        <f t="shared" ca="1" si="7"/>
        <v>7.4000000000000199</v>
      </c>
      <c r="Y85" s="35">
        <f t="shared" ca="1" si="9"/>
        <v>-1.0097656250000164</v>
      </c>
      <c r="Z85" s="35">
        <f t="shared" ca="1" si="10"/>
        <v>6.3902343750000039</v>
      </c>
      <c r="AA85" s="36" t="e">
        <f t="shared" ca="1" si="11"/>
        <v>#VALUE!</v>
      </c>
    </row>
    <row r="86" spans="1:27" x14ac:dyDescent="0.25">
      <c r="A86" s="26">
        <v>40302</v>
      </c>
      <c r="B86">
        <v>51.93</v>
      </c>
      <c r="C86">
        <v>49.98</v>
      </c>
      <c r="D86">
        <v>50.32</v>
      </c>
      <c r="E86" s="5">
        <v>31.89</v>
      </c>
      <c r="F86" s="5">
        <v>31.35</v>
      </c>
      <c r="G86" s="5">
        <v>31.63</v>
      </c>
      <c r="H86" s="3">
        <v>1</v>
      </c>
      <c r="I86" s="3">
        <v>1</v>
      </c>
      <c r="J86" s="8">
        <f ca="1">(D86-MIN(OFFSET(C86,-$J$3+1,0):C86))/(MAX(OFFSET(B86,-$J$3+1,0):B86)-MIN(OFFSET(C86,-$J$3+1,0):C86))</f>
        <v>8.6075949367089413E-2</v>
      </c>
      <c r="K86" s="8">
        <f ca="1">(G86-MIN(OFFSET(F86,-$J$3+1,0):F86))/(MAX(OFFSET(E86,-$J$3+1,0):E86)-MIN(OFFSET(F86,-$J$3+1,0):F86))</f>
        <v>0.70648464163822455</v>
      </c>
      <c r="L86" s="8">
        <f ca="1">J86-K86</f>
        <v>-0.62040869227113515</v>
      </c>
      <c r="M86" s="34">
        <f ca="1">100*(L86-MIN(OFFSET(L86,-$J$3+1,0):L86))/(MAX(OFFSET(L86,-$J$3+1,0):L86)-MIN(OFFSET(L86,-$J$3+1,0):L86))</f>
        <v>30.429139517081165</v>
      </c>
      <c r="N86" s="12">
        <f>MAX(B86-C86,B86-D85,D85-C86)</f>
        <v>2.4100000000000037</v>
      </c>
      <c r="O86" s="12">
        <f>MAX(E86-F86,E86-G85,G85-F86)</f>
        <v>0.92999999999999972</v>
      </c>
      <c r="P86" s="33">
        <f ca="1">AVERAGE(N86:OFFSET(N86,-$P$3+1,0))*$P$4</f>
        <v>1.1950000000000014</v>
      </c>
      <c r="Q86" s="33">
        <f ca="1">AVERAGE(O86:OFFSET(O86,-$P$3+1,0))*$Q$4</f>
        <v>1.0633333333333337</v>
      </c>
      <c r="R86" s="16" t="str">
        <f t="shared" ca="1" si="13"/>
        <v>Buy</v>
      </c>
      <c r="S86" s="16" t="str">
        <f t="shared" ca="1" si="14"/>
        <v xml:space="preserve"> </v>
      </c>
      <c r="T86" s="5">
        <f t="shared" ca="1" si="5"/>
        <v>10</v>
      </c>
      <c r="U86" s="21">
        <f t="shared" ca="1" si="6"/>
        <v>-10.097656250000021</v>
      </c>
      <c r="V86" s="5">
        <f ca="1">IF(AND($R86="Buy",$R85=" "),D86,IF(AND($R86="Buy",$R85="Exit"),D86,IF(AND($S86="Sell",V85=" "),D86,IF(OR($R85="Buy",S85="Sell"),V85," "))))</f>
        <v>52.56</v>
      </c>
      <c r="W86" s="5">
        <f ca="1">IF(AND($R86="Buy",$R85=" "),G86,IF(AND($S86="Sell",W85=" "),G86,IF(OR($R85="Buy",S85="Sell"),W85," ")))</f>
        <v>30.82</v>
      </c>
      <c r="X86" s="35">
        <f t="shared" ca="1" si="7"/>
        <v>-20.700000000000003</v>
      </c>
      <c r="Y86" s="35">
        <f t="shared" ca="1" si="9"/>
        <v>6.5634765625000355</v>
      </c>
      <c r="Z86" s="35">
        <f t="shared" ca="1" si="10"/>
        <v>-14.136523437499967</v>
      </c>
      <c r="AA86" s="36" t="e">
        <f t="shared" ca="1" si="11"/>
        <v>#VALUE!</v>
      </c>
    </row>
    <row r="87" spans="1:27" x14ac:dyDescent="0.25">
      <c r="A87" s="26">
        <v>40303</v>
      </c>
      <c r="B87">
        <v>50.8</v>
      </c>
      <c r="C87">
        <v>49.73</v>
      </c>
      <c r="D87">
        <v>50.61</v>
      </c>
      <c r="E87" s="5">
        <v>31.67</v>
      </c>
      <c r="F87" s="5">
        <v>30.12</v>
      </c>
      <c r="G87" s="5">
        <v>31.08</v>
      </c>
      <c r="H87" s="3">
        <v>1</v>
      </c>
      <c r="I87" s="3">
        <v>1</v>
      </c>
      <c r="J87" s="8">
        <f ca="1">(D87-MIN(OFFSET(C87,-$J$3+1,0):C87))/(MAX(OFFSET(B87,-$J$3+1,0):B87)-MIN(OFFSET(C87,-$J$3+1,0):C87))</f>
        <v>0.25214899713467109</v>
      </c>
      <c r="K87" s="8">
        <f ca="1">(G87-MIN(OFFSET(F87,-$J$3+1,0):F87))/(MAX(OFFSET(E87,-$J$3+1,0):E87)-MIN(OFFSET(F87,-$J$3+1,0):F87))</f>
        <v>0.51211072664359747</v>
      </c>
      <c r="L87" s="8">
        <f ca="1">J87-K87</f>
        <v>-0.25996172950892638</v>
      </c>
      <c r="M87" s="34">
        <f ca="1">100*(L87-MIN(OFFSET(L87,-$J$3+1,0):L87))/(MAX(OFFSET(L87,-$J$3+1,0):L87)-MIN(OFFSET(L87,-$J$3+1,0):L87))</f>
        <v>89.36335600248843</v>
      </c>
      <c r="N87" s="12">
        <f>MAX(B87-C87,B87-D86,D86-C87)</f>
        <v>1.0700000000000003</v>
      </c>
      <c r="O87" s="12">
        <f>MAX(E87-F87,E87-G86,G86-F87)</f>
        <v>1.5500000000000007</v>
      </c>
      <c r="P87" s="33">
        <f ca="1">AVERAGE(N87:OFFSET(N87,-$P$3+1,0))*$P$4</f>
        <v>1.1816666666666684</v>
      </c>
      <c r="Q87" s="33">
        <f ca="1">AVERAGE(O87:OFFSET(O87,-$P$3+1,0))*$Q$4</f>
        <v>1.1333333333333335</v>
      </c>
      <c r="R87" s="16" t="str">
        <f t="shared" ca="1" si="13"/>
        <v>Exit</v>
      </c>
      <c r="S87" s="16" t="str">
        <f t="shared" ca="1" si="14"/>
        <v xml:space="preserve"> </v>
      </c>
      <c r="T87" s="5">
        <f t="shared" ca="1" si="5"/>
        <v>10</v>
      </c>
      <c r="U87" s="21">
        <f t="shared" ca="1" si="6"/>
        <v>-10.097656250000021</v>
      </c>
      <c r="V87" s="5">
        <f ca="1">IF(AND($R87="Buy",$R86=" "),D87,IF(AND($R87="Buy",$R86="Exit"),D87,IF(AND($S87="Sell",V86=" "),D87,IF(OR($R86="Buy",S86="Sell"),V86," "))))</f>
        <v>52.56</v>
      </c>
      <c r="W87" s="5">
        <f ca="1">IF(AND($R87="Buy",$R86=" "),G87,IF(AND($S87="Sell",W86=" "),G87,IF(OR($R86="Buy",S86="Sell"),W86," ")))</f>
        <v>30.82</v>
      </c>
      <c r="X87" s="35">
        <f t="shared" ca="1" si="7"/>
        <v>2.8999999999999915</v>
      </c>
      <c r="Y87" s="35">
        <f t="shared" ca="1" si="9"/>
        <v>5.5537109375000187</v>
      </c>
      <c r="Z87" s="35">
        <f t="shared" ca="1" si="10"/>
        <v>8.4537109375000092</v>
      </c>
      <c r="AA87" s="36" t="e">
        <f t="shared" ca="1" si="11"/>
        <v>#VALUE!</v>
      </c>
    </row>
    <row r="88" spans="1:27" x14ac:dyDescent="0.25">
      <c r="A88" s="26">
        <v>40304</v>
      </c>
      <c r="B88">
        <v>51.67</v>
      </c>
      <c r="C88">
        <v>41.62</v>
      </c>
      <c r="D88">
        <v>48.01</v>
      </c>
      <c r="E88" s="5">
        <v>31.22</v>
      </c>
      <c r="F88" s="5">
        <v>28.29</v>
      </c>
      <c r="G88" s="5">
        <v>29.86</v>
      </c>
      <c r="H88" s="3">
        <v>1</v>
      </c>
      <c r="I88" s="3">
        <v>1</v>
      </c>
      <c r="J88" s="8">
        <f ca="1">(D88-MIN(OFFSET(C88,-$J$3+1,0):C88))/(MAX(OFFSET(B88,-$J$3+1,0):B88)-MIN(OFFSET(C88,-$J$3+1,0):C88))</f>
        <v>0.55856643356643343</v>
      </c>
      <c r="K88" s="8">
        <f ca="1">(G88-MIN(OFFSET(F88,-$J$3+1,0):F88))/(MAX(OFFSET(E88,-$J$3+1,0):E88)-MIN(OFFSET(F88,-$J$3+1,0):F88))</f>
        <v>0.37380952380952365</v>
      </c>
      <c r="L88" s="8">
        <f ca="1">J88-K88</f>
        <v>0.18475690975690978</v>
      </c>
      <c r="M88" s="34">
        <f ca="1">100*(L88-MIN(OFFSET(L88,-$J$3+1,0):L88))/(MAX(OFFSET(L88,-$J$3+1,0):L88)-MIN(OFFSET(L88,-$J$3+1,0):L88))</f>
        <v>100</v>
      </c>
      <c r="N88" s="12">
        <f>MAX(B88-C88,B88-D87,D87-C88)</f>
        <v>10.050000000000004</v>
      </c>
      <c r="O88" s="12">
        <f>MAX(E88-F88,E88-G87,G87-F88)</f>
        <v>2.9299999999999997</v>
      </c>
      <c r="P88" s="33">
        <f ca="1">AVERAGE(N88:OFFSET(N88,-$P$3+1,0))*$P$4</f>
        <v>2.7833333333333363</v>
      </c>
      <c r="Q88" s="33">
        <f ca="1">AVERAGE(O88:OFFSET(O88,-$P$3+1,0))*$Q$4</f>
        <v>1.5133333333333336</v>
      </c>
      <c r="R88" s="16" t="str">
        <f t="shared" ca="1" si="13"/>
        <v xml:space="preserve"> </v>
      </c>
      <c r="S88" s="16" t="str">
        <f t="shared" ca="1" si="14"/>
        <v>Sell</v>
      </c>
      <c r="T88" s="5">
        <f t="shared" ca="1" si="5"/>
        <v>-10</v>
      </c>
      <c r="U88" s="21">
        <f t="shared" ca="1" si="6"/>
        <v>18.392070484581513</v>
      </c>
      <c r="V88" s="5" t="str">
        <f ca="1">IF(AND($R88="Buy",$R87=" "),D88,IF(AND($R88="Buy",$R87="Exit"),D88,IF(AND($S88="Sell",V87=" "),D88,IF(OR($R87="Buy",S87="Sell"),V87," "))))</f>
        <v xml:space="preserve"> </v>
      </c>
      <c r="W88" s="5" t="str">
        <f ca="1">IF(AND($R88="Buy",$R87=" "),G88,IF(AND($S88="Sell",W87=" "),G88,IF(OR($R87="Buy",S87="Sell"),W87," ")))</f>
        <v xml:space="preserve"> </v>
      </c>
      <c r="X88" s="35">
        <f t="shared" ca="1" si="7"/>
        <v>26.000000000000014</v>
      </c>
      <c r="Y88" s="35">
        <f t="shared" ca="1" si="9"/>
        <v>12.319140625000015</v>
      </c>
      <c r="Z88" s="35">
        <f t="shared" ca="1" si="10"/>
        <v>38.319140625000031</v>
      </c>
      <c r="AA88" s="36" t="e">
        <f t="shared" ca="1" si="11"/>
        <v>#VALUE!</v>
      </c>
    </row>
    <row r="89" spans="1:27" x14ac:dyDescent="0.25">
      <c r="A89" s="26">
        <v>40305</v>
      </c>
      <c r="B89">
        <v>47.98</v>
      </c>
      <c r="C89">
        <v>45.29</v>
      </c>
      <c r="D89">
        <v>46.41</v>
      </c>
      <c r="E89" s="5">
        <v>30.18</v>
      </c>
      <c r="F89" s="5">
        <v>28.34</v>
      </c>
      <c r="G89" s="5">
        <v>28.51</v>
      </c>
      <c r="H89" s="3">
        <v>1</v>
      </c>
      <c r="I89" s="3">
        <v>1</v>
      </c>
      <c r="J89" s="8">
        <f ca="1">(D89-MIN(OFFSET(C89,-$J$3+1,0):C89))/(MAX(OFFSET(B89,-$J$3+1,0):B89)-MIN(OFFSET(C89,-$J$3+1,0):C89))</f>
        <v>0.41870629370629348</v>
      </c>
      <c r="K89" s="8">
        <f ca="1">(G89-MIN(OFFSET(F89,-$J$3+1,0):F89))/(MAX(OFFSET(E89,-$J$3+1,0):E89)-MIN(OFFSET(F89,-$J$3+1,0):F89))</f>
        <v>5.2380952380952923E-2</v>
      </c>
      <c r="L89" s="8">
        <f ca="1">J89-K89</f>
        <v>0.36632534132534056</v>
      </c>
      <c r="M89" s="34">
        <f ca="1">100*(L89-MIN(OFFSET(L89,-$J$3+1,0):L89))/(MAX(OFFSET(L89,-$J$3+1,0):L89)-MIN(OFFSET(L89,-$J$3+1,0):L89))</f>
        <v>100</v>
      </c>
      <c r="N89" s="12">
        <f>MAX(B89-C89,B89-D88,D88-C89)</f>
        <v>2.7199999999999989</v>
      </c>
      <c r="O89" s="12">
        <f>MAX(E89-F89,E89-G88,G88-F89)</f>
        <v>1.8399999999999999</v>
      </c>
      <c r="P89" s="33">
        <f ca="1">AVERAGE(N89:OFFSET(N89,-$P$3+1,0))*$P$4</f>
        <v>3.115000000000002</v>
      </c>
      <c r="Q89" s="33">
        <f ca="1">AVERAGE(O89:OFFSET(O89,-$P$3+1,0))*$Q$4</f>
        <v>1.6416666666666668</v>
      </c>
      <c r="R89" s="16" t="str">
        <f t="shared" ca="1" si="13"/>
        <v xml:space="preserve"> </v>
      </c>
      <c r="S89" s="16" t="str">
        <f t="shared" ca="1" si="14"/>
        <v>Sell</v>
      </c>
      <c r="T89" s="5">
        <f t="shared" ref="T89:T152" ca="1" si="15">IF(AND($R89="Buy",$R88=" "),T$3,IF(AND($R89="Buy",$R88="Exit"),T$3,IF(AND($S89="Sell",$S88=" "),-T$3,IF(OR($R88="Buy",S88="Sell"),T88," "))))</f>
        <v>-10</v>
      </c>
      <c r="U89" s="21">
        <f t="shared" ref="U89:U152" ca="1" si="16">IF(AND($R89="Buy",$R88=" "),-T$3*P89/Q89,IF(AND($R89="Buy",$R88="Exit"),-T$3*P89/Q89,IF(AND($S89="Sell",S88=" "),T$3*P89/Q89,IF(OR($R88="Buy",$S88="Sell"),U88," "))))</f>
        <v>18.392070484581513</v>
      </c>
      <c r="V89" s="5">
        <f ca="1">IF(AND($R89="Buy",$R88=" "),D89,IF(AND($R89="Buy",$R88="Exit"),D89,IF(AND($S89="Sell",V88=" "),D89,IF(OR($R88="Buy",S88="Sell"),V88," "))))</f>
        <v>46.41</v>
      </c>
      <c r="W89" s="5">
        <f ca="1">IF(AND($R89="Buy",$R88=" "),G89,IF(AND($S89="Sell",W88=" "),G89,IF(OR($R88="Buy",S88="Sell"),W88," ")))</f>
        <v>28.51</v>
      </c>
      <c r="X89" s="35">
        <f t="shared" ref="X89:X152" ca="1" si="17">IF(AND(T89&lt;&gt;0,T88&lt;&gt;" "),T89*(D89-D88)*$P$4," ")</f>
        <v>16.000000000000014</v>
      </c>
      <c r="Y89" s="35">
        <f t="shared" ca="1" si="9"/>
        <v>-24.829295154185004</v>
      </c>
      <c r="Z89" s="35">
        <f t="shared" ca="1" si="10"/>
        <v>-8.8292951541849902</v>
      </c>
      <c r="AA89" s="36" t="e">
        <f t="shared" ca="1" si="11"/>
        <v>#VALUE!</v>
      </c>
    </row>
    <row r="90" spans="1:27" x14ac:dyDescent="0.25">
      <c r="A90" s="26">
        <v>40308</v>
      </c>
      <c r="B90">
        <v>50.01</v>
      </c>
      <c r="C90">
        <v>48.48</v>
      </c>
      <c r="D90">
        <v>48.78</v>
      </c>
      <c r="E90" s="5">
        <v>30.53</v>
      </c>
      <c r="F90" s="5">
        <v>29.65</v>
      </c>
      <c r="G90" s="5">
        <v>30.51</v>
      </c>
      <c r="H90" s="3">
        <v>1</v>
      </c>
      <c r="I90" s="3">
        <v>1</v>
      </c>
      <c r="J90" s="8">
        <f ca="1">(D90-MIN(OFFSET(C90,-$J$3+1,0):C90))/(MAX(OFFSET(B90,-$J$3+1,0):B90)-MIN(OFFSET(C90,-$J$3+1,0):C90))</f>
        <v>0.65031789282470487</v>
      </c>
      <c r="K90" s="8">
        <f ca="1">(G90-MIN(OFFSET(F90,-$J$3+1,0):F90))/(MAX(OFFSET(E90,-$J$3+1,0):E90)-MIN(OFFSET(F90,-$J$3+1,0):F90))</f>
        <v>0.5285714285714288</v>
      </c>
      <c r="L90" s="8">
        <f ca="1">J90-K90</f>
        <v>0.12174646425327607</v>
      </c>
      <c r="M90" s="34">
        <f ca="1">100*(L90-MIN(OFFSET(L90,-$J$3+1,0):L90))/(MAX(OFFSET(L90,-$J$3+1,0):L90)-MIN(OFFSET(L90,-$J$3+1,0):L90))</f>
        <v>75.539100348189734</v>
      </c>
      <c r="N90" s="12">
        <f>MAX(B90-C90,B90-D89,D89-C90)</f>
        <v>3.6000000000000014</v>
      </c>
      <c r="O90" s="12">
        <f>MAX(E90-F90,E90-G89,G89-F90)</f>
        <v>2.0199999999999996</v>
      </c>
      <c r="P90" s="33">
        <f ca="1">AVERAGE(N90:OFFSET(N90,-$P$3+1,0))*$P$4</f>
        <v>3.4716666666666689</v>
      </c>
      <c r="Q90" s="33">
        <f ca="1">AVERAGE(O90:OFFSET(O90,-$P$3+1,0))*$Q$4</f>
        <v>1.7166666666666668</v>
      </c>
      <c r="R90" s="16" t="str">
        <f t="shared" ca="1" si="13"/>
        <v xml:space="preserve"> </v>
      </c>
      <c r="S90" s="16" t="str">
        <f t="shared" ca="1" si="14"/>
        <v>Sell</v>
      </c>
      <c r="T90" s="5">
        <f t="shared" ca="1" si="15"/>
        <v>-10</v>
      </c>
      <c r="U90" s="21">
        <f t="shared" ca="1" si="16"/>
        <v>18.392070484581513</v>
      </c>
      <c r="V90" s="5">
        <f ca="1">IF(AND($R90="Buy",$R89=" "),D90,IF(AND($R90="Buy",$R89="Exit"),D90,IF(AND($S90="Sell",V89=" "),D90,IF(OR($R89="Buy",S89="Sell"),V89," "))))</f>
        <v>46.41</v>
      </c>
      <c r="W90" s="5">
        <f ca="1">IF(AND($R90="Buy",$R89=" "),G90,IF(AND($S90="Sell",W89=" "),G90,IF(OR($R89="Buy",S89="Sell"),W89," ")))</f>
        <v>28.51</v>
      </c>
      <c r="X90" s="35">
        <f t="shared" ca="1" si="17"/>
        <v>-23.700000000000045</v>
      </c>
      <c r="Y90" s="35">
        <f t="shared" ref="Y90:Y153" ca="1" si="18">IF(AND(U90&lt;&gt;" ",U89&lt;&gt;" "),U89*(G90-G89)*$Q$4," ")</f>
        <v>36.784140969163026</v>
      </c>
      <c r="Z90" s="35">
        <f t="shared" ref="Z90:Z153" ca="1" si="19">IF(X90&lt;&gt;" ",X90+Y90," ")</f>
        <v>13.084140969162981</v>
      </c>
      <c r="AA90" s="36" t="e">
        <f t="shared" ca="1" si="11"/>
        <v>#VALUE!</v>
      </c>
    </row>
    <row r="91" spans="1:27" x14ac:dyDescent="0.25">
      <c r="A91" s="26">
        <v>40309</v>
      </c>
      <c r="B91">
        <v>49.15</v>
      </c>
      <c r="C91">
        <v>47.9</v>
      </c>
      <c r="D91">
        <v>48.1</v>
      </c>
      <c r="E91" s="5">
        <v>30.78</v>
      </c>
      <c r="F91" s="5">
        <v>29.82</v>
      </c>
      <c r="G91" s="5">
        <v>29.89</v>
      </c>
      <c r="H91" s="3">
        <v>1</v>
      </c>
      <c r="I91" s="3">
        <v>1</v>
      </c>
      <c r="J91" s="8">
        <f ca="1">(D91-MIN(OFFSET(C91,-$J$3+1,0):C91))/(MAX(OFFSET(B91,-$J$3+1,0):B91)-MIN(OFFSET(C91,-$J$3+1,0):C91))</f>
        <v>0.62851600387972861</v>
      </c>
      <c r="K91" s="8">
        <f ca="1">(G91-MIN(OFFSET(F91,-$J$3+1,0):F91))/(MAX(OFFSET(E91,-$J$3+1,0):E91)-MIN(OFFSET(F91,-$J$3+1,0):F91))</f>
        <v>0.44444444444444464</v>
      </c>
      <c r="L91" s="8">
        <f ca="1">J91-K91</f>
        <v>0.18407155943528397</v>
      </c>
      <c r="M91" s="34">
        <f ca="1">100*(L91-MIN(OFFSET(L91,-$J$3+1,0):L91))/(MAX(OFFSET(L91,-$J$3+1,0):L91)-MIN(OFFSET(L91,-$J$3+1,0):L91))</f>
        <v>81.529594025882247</v>
      </c>
      <c r="N91" s="12">
        <f>MAX(B91-C91,B91-D90,D90-C91)</f>
        <v>1.25</v>
      </c>
      <c r="O91" s="12">
        <f>MAX(E91-F91,E91-G90,G90-F91)</f>
        <v>0.96000000000000085</v>
      </c>
      <c r="P91" s="33">
        <f ca="1">AVERAGE(N91:OFFSET(N91,-$P$3+1,0))*$P$4</f>
        <v>3.5166666666666679</v>
      </c>
      <c r="Q91" s="33">
        <f ca="1">AVERAGE(O91:OFFSET(O91,-$P$3+1,0))*$Q$4</f>
        <v>1.7050000000000001</v>
      </c>
      <c r="R91" s="16" t="str">
        <f t="shared" ca="1" si="13"/>
        <v xml:space="preserve"> </v>
      </c>
      <c r="S91" s="16" t="str">
        <f t="shared" ca="1" si="14"/>
        <v>Sell</v>
      </c>
      <c r="T91" s="5">
        <f t="shared" ca="1" si="15"/>
        <v>-10</v>
      </c>
      <c r="U91" s="21">
        <f t="shared" ca="1" si="16"/>
        <v>18.392070484581513</v>
      </c>
      <c r="V91" s="5">
        <f ca="1">IF(AND($R91="Buy",$R90=" "),D91,IF(AND($R91="Buy",$R90="Exit"),D91,IF(AND($S91="Sell",V90=" "),D91,IF(OR($R90="Buy",S90="Sell"),V90," "))))</f>
        <v>46.41</v>
      </c>
      <c r="W91" s="5">
        <f ca="1">IF(AND($R91="Buy",$R90=" "),G91,IF(AND($S91="Sell",W90=" "),G91,IF(OR($R90="Buy",S90="Sell"),W90," ")))</f>
        <v>28.51</v>
      </c>
      <c r="X91" s="35">
        <f t="shared" ca="1" si="17"/>
        <v>6.7999999999999972</v>
      </c>
      <c r="Y91" s="35">
        <f t="shared" ca="1" si="18"/>
        <v>-11.403083700440556</v>
      </c>
      <c r="Z91" s="35">
        <f t="shared" ca="1" si="19"/>
        <v>-4.6030837004405587</v>
      </c>
      <c r="AA91" s="36" t="e">
        <f t="shared" ca="1" si="11"/>
        <v>#VALUE!</v>
      </c>
    </row>
    <row r="92" spans="1:27" x14ac:dyDescent="0.25">
      <c r="A92" s="26">
        <v>40310</v>
      </c>
      <c r="B92">
        <v>49.54</v>
      </c>
      <c r="C92">
        <v>48.3</v>
      </c>
      <c r="D92">
        <v>49.24</v>
      </c>
      <c r="E92" s="5">
        <v>30.98</v>
      </c>
      <c r="F92" s="5">
        <v>29.91</v>
      </c>
      <c r="G92" s="5">
        <v>30.91</v>
      </c>
      <c r="H92" s="3">
        <v>1</v>
      </c>
      <c r="I92" s="3">
        <v>1</v>
      </c>
      <c r="J92" s="8">
        <f ca="1">(D92-MIN(OFFSET(C92,-$J$3+1,0):C92))/(MAX(OFFSET(B92,-$J$3+1,0):B92)-MIN(OFFSET(C92,-$J$3+1,0):C92))</f>
        <v>0.75820895522388077</v>
      </c>
      <c r="K92" s="8">
        <f ca="1">(G92-MIN(OFFSET(F92,-$J$3+1,0):F92))/(MAX(OFFSET(E92,-$J$3+1,0):E92)-MIN(OFFSET(F92,-$J$3+1,0):F92))</f>
        <v>0.77514792899408258</v>
      </c>
      <c r="L92" s="8">
        <f ca="1">J92-K92</f>
        <v>-1.6938973770201815E-2</v>
      </c>
      <c r="M92" s="34">
        <f ca="1">100*(L92-MIN(OFFSET(L92,-$J$3+1,0):L92))/(MAX(OFFSET(L92,-$J$3+1,0):L92)-MIN(OFFSET(L92,-$J$3+1,0):L92))</f>
        <v>38.803731875703242</v>
      </c>
      <c r="N92" s="12">
        <f>MAX(B92-C92,B92-D91,D91-C92)</f>
        <v>1.4399999999999977</v>
      </c>
      <c r="O92" s="12">
        <f>MAX(E92-F92,E92-G91,G91-F92)</f>
        <v>1.0899999999999999</v>
      </c>
      <c r="P92" s="33">
        <f ca="1">AVERAGE(N92:OFFSET(N92,-$P$3+1,0))*$P$4</f>
        <v>3.3550000000000004</v>
      </c>
      <c r="Q92" s="33">
        <f ca="1">AVERAGE(O92:OFFSET(O92,-$P$3+1,0))*$Q$4</f>
        <v>1.7316666666666667</v>
      </c>
      <c r="R92" s="16" t="str">
        <f t="shared" ca="1" si="13"/>
        <v xml:space="preserve"> </v>
      </c>
      <c r="S92" s="16" t="str">
        <f t="shared" ca="1" si="14"/>
        <v>Exit</v>
      </c>
      <c r="T92" s="5">
        <f t="shared" ca="1" si="15"/>
        <v>-10</v>
      </c>
      <c r="U92" s="21">
        <f t="shared" ca="1" si="16"/>
        <v>18.392070484581513</v>
      </c>
      <c r="V92" s="5">
        <f ca="1">IF(AND($R92="Buy",$R91=" "),D92,IF(AND($R92="Buy",$R91="Exit"),D92,IF(AND($S92="Sell",V91=" "),D92,IF(OR($R91="Buy",S91="Sell"),V91," "))))</f>
        <v>46.41</v>
      </c>
      <c r="W92" s="5">
        <f ca="1">IF(AND($R92="Buy",$R91=" "),G92,IF(AND($S92="Sell",W91=" "),G92,IF(OR($R91="Buy",S91="Sell"),W91," ")))</f>
        <v>28.51</v>
      </c>
      <c r="X92" s="35">
        <f t="shared" ca="1" si="17"/>
        <v>-11.400000000000006</v>
      </c>
      <c r="Y92" s="35">
        <f t="shared" ca="1" si="18"/>
        <v>18.759911894273134</v>
      </c>
      <c r="Z92" s="35">
        <f t="shared" ca="1" si="19"/>
        <v>7.3599118942731288</v>
      </c>
      <c r="AA92" s="36" t="e">
        <f t="shared" ca="1" si="11"/>
        <v>#VALUE!</v>
      </c>
    </row>
    <row r="93" spans="1:27" x14ac:dyDescent="0.25">
      <c r="A93" s="26">
        <v>40311</v>
      </c>
      <c r="B93">
        <v>49.68</v>
      </c>
      <c r="C93">
        <v>48.29</v>
      </c>
      <c r="D93">
        <v>48.4</v>
      </c>
      <c r="E93" s="5">
        <v>31.62</v>
      </c>
      <c r="F93" s="5">
        <v>30.85</v>
      </c>
      <c r="G93" s="5">
        <v>31.19</v>
      </c>
      <c r="H93" s="3">
        <v>1</v>
      </c>
      <c r="I93" s="3">
        <v>1</v>
      </c>
      <c r="J93" s="8">
        <f ca="1">(D93-MIN(OFFSET(C93,-$J$3+1,0):C93))/(MAX(OFFSET(B93,-$J$3+1,0):B93)-MIN(OFFSET(C93,-$J$3+1,0):C93))</f>
        <v>0.67462686567164165</v>
      </c>
      <c r="K93" s="8">
        <f ca="1">(G93-MIN(OFFSET(F93,-$J$3+1,0):F93))/(MAX(OFFSET(E93,-$J$3+1,0):E93)-MIN(OFFSET(F93,-$J$3+1,0):F93))</f>
        <v>0.87087087087087101</v>
      </c>
      <c r="L93" s="8">
        <f ca="1">J93-K93</f>
        <v>-0.19624400519922935</v>
      </c>
      <c r="M93" s="34">
        <f ca="1">100*(L93-MIN(OFFSET(L93,-$J$3+1,0):L93))/(MAX(OFFSET(L93,-$J$3+1,0):L93)-MIN(OFFSET(L93,-$J$3+1,0):L93))</f>
        <v>0</v>
      </c>
      <c r="N93" s="12">
        <f>MAX(B93-C93,B93-D92,D92-C93)</f>
        <v>1.3900000000000006</v>
      </c>
      <c r="O93" s="12">
        <f>MAX(E93-F93,E93-G92,G92-F93)</f>
        <v>0.76999999999999957</v>
      </c>
      <c r="P93" s="33">
        <f ca="1">AVERAGE(N93:OFFSET(N93,-$P$3+1,0))*$P$4</f>
        <v>3.4083333333333337</v>
      </c>
      <c r="Q93" s="33">
        <f ca="1">AVERAGE(O93:OFFSET(O93,-$P$3+1,0))*$Q$4</f>
        <v>1.6016666666666666</v>
      </c>
      <c r="R93" s="16" t="str">
        <f t="shared" ca="1" si="13"/>
        <v>Buy</v>
      </c>
      <c r="S93" s="16" t="str">
        <f t="shared" ca="1" si="14"/>
        <v xml:space="preserve"> </v>
      </c>
      <c r="T93" s="5">
        <f t="shared" ca="1" si="15"/>
        <v>10</v>
      </c>
      <c r="U93" s="21">
        <f t="shared" ca="1" si="16"/>
        <v>-21.279916753381897</v>
      </c>
      <c r="V93" s="5">
        <f ca="1">IF(AND($R93="Buy",$R92=" "),D93,IF(AND($R93="Buy",$R92="Exit"),D93,IF(AND($S93="Sell",V92=" "),D93,IF(OR($R92="Buy",S92="Sell"),V92," "))))</f>
        <v>48.4</v>
      </c>
      <c r="W93" s="5">
        <f ca="1">IF(AND($R93="Buy",$R92=" "),G93,IF(AND($S93="Sell",W92=" "),G93,IF(OR($R92="Buy",S92="Sell"),W92," ")))</f>
        <v>31.19</v>
      </c>
      <c r="X93" s="35">
        <f t="shared" ca="1" si="17"/>
        <v>-8.4000000000000341</v>
      </c>
      <c r="Y93" s="35">
        <f t="shared" ca="1" si="18"/>
        <v>5.149779735682845</v>
      </c>
      <c r="Z93" s="35">
        <f t="shared" ca="1" si="19"/>
        <v>-3.2502202643171891</v>
      </c>
      <c r="AA93" s="36" t="e">
        <f t="shared" ca="1" si="11"/>
        <v>#VALUE!</v>
      </c>
    </row>
    <row r="94" spans="1:27" x14ac:dyDescent="0.25">
      <c r="A94" s="26">
        <v>40312</v>
      </c>
      <c r="B94">
        <v>47.88</v>
      </c>
      <c r="C94">
        <v>46.27</v>
      </c>
      <c r="D94">
        <v>47.11</v>
      </c>
      <c r="E94" s="5">
        <v>30.97</v>
      </c>
      <c r="F94" s="5">
        <v>29.89</v>
      </c>
      <c r="G94" s="5">
        <v>30.3</v>
      </c>
      <c r="H94" s="3">
        <v>1</v>
      </c>
      <c r="I94" s="3">
        <v>1</v>
      </c>
      <c r="J94" s="8">
        <f ca="1">(D94-MIN(OFFSET(C94,-$J$3+1,0):C94))/(MAX(OFFSET(B94,-$J$3+1,0):B94)-MIN(OFFSET(C94,-$J$3+1,0):C94))</f>
        <v>0.38559322033898319</v>
      </c>
      <c r="K94" s="8">
        <f ca="1">(G94-MIN(OFFSET(F94,-$J$3+1,0):F94))/(MAX(OFFSET(E94,-$J$3+1,0):E94)-MIN(OFFSET(F94,-$J$3+1,0):F94))</f>
        <v>0.59756097560975618</v>
      </c>
      <c r="L94" s="8">
        <f ca="1">J94-K94</f>
        <v>-0.211967755270773</v>
      </c>
      <c r="M94" s="34">
        <f ca="1">100*(L94-MIN(OFFSET(L94,-$J$3+1,0):L94))/(MAX(OFFSET(L94,-$J$3+1,0):L94)-MIN(OFFSET(L94,-$J$3+1,0):L94))</f>
        <v>0</v>
      </c>
      <c r="N94" s="12">
        <f>MAX(B94-C94,B94-D93,D93-C94)</f>
        <v>2.1299999999999955</v>
      </c>
      <c r="O94" s="12">
        <f>MAX(E94-F94,E94-G93,G93-F94)</f>
        <v>1.3000000000000007</v>
      </c>
      <c r="P94" s="33">
        <f ca="1">AVERAGE(N94:OFFSET(N94,-$P$3+1,0))*$P$4</f>
        <v>2.0883333333333325</v>
      </c>
      <c r="Q94" s="33">
        <f ca="1">AVERAGE(O94:OFFSET(O94,-$P$3+1,0))*$Q$4</f>
        <v>1.33</v>
      </c>
      <c r="R94" s="16" t="str">
        <f t="shared" ca="1" si="13"/>
        <v>Buy</v>
      </c>
      <c r="S94" s="16" t="str">
        <f t="shared" ca="1" si="14"/>
        <v xml:space="preserve"> </v>
      </c>
      <c r="T94" s="5">
        <f t="shared" ca="1" si="15"/>
        <v>10</v>
      </c>
      <c r="U94" s="21">
        <f t="shared" ca="1" si="16"/>
        <v>-21.279916753381897</v>
      </c>
      <c r="V94" s="5">
        <f ca="1">IF(AND($R94="Buy",$R93=" "),D94,IF(AND($R94="Buy",$R93="Exit"),D94,IF(AND($S94="Sell",V93=" "),D94,IF(OR($R93="Buy",S93="Sell"),V93," "))))</f>
        <v>48.4</v>
      </c>
      <c r="W94" s="5">
        <f ca="1">IF(AND($R94="Buy",$R93=" "),G94,IF(AND($S94="Sell",W93=" "),G94,IF(OR($R93="Buy",S93="Sell"),W93," ")))</f>
        <v>31.19</v>
      </c>
      <c r="X94" s="35">
        <f t="shared" ca="1" si="17"/>
        <v>-12.899999999999991</v>
      </c>
      <c r="Y94" s="35">
        <f t="shared" ca="1" si="18"/>
        <v>18.939125910509901</v>
      </c>
      <c r="Z94" s="35">
        <f t="shared" ca="1" si="19"/>
        <v>6.0391259105099095</v>
      </c>
      <c r="AA94" s="36" t="e">
        <f t="shared" ca="1" si="11"/>
        <v>#VALUE!</v>
      </c>
    </row>
    <row r="95" spans="1:27" x14ac:dyDescent="0.25">
      <c r="A95" s="26">
        <v>40315</v>
      </c>
      <c r="B95">
        <v>47.37</v>
      </c>
      <c r="C95">
        <v>46.32</v>
      </c>
      <c r="D95">
        <v>47.2</v>
      </c>
      <c r="E95" s="5">
        <v>30.57</v>
      </c>
      <c r="F95" s="5">
        <v>29.16</v>
      </c>
      <c r="G95" s="5">
        <v>29.93</v>
      </c>
      <c r="H95" s="3">
        <v>1</v>
      </c>
      <c r="I95" s="3">
        <v>1</v>
      </c>
      <c r="J95" s="8">
        <f ca="1">(D95-MIN(OFFSET(C95,-$J$3+1,0):C95))/(MAX(OFFSET(B95,-$J$3+1,0):B95)-MIN(OFFSET(C95,-$J$3+1,0):C95))</f>
        <v>0.24866310160427835</v>
      </c>
      <c r="K95" s="8">
        <f ca="1">(G95-MIN(OFFSET(F95,-$J$3+1,0):F95))/(MAX(OFFSET(E95,-$J$3+1,0):E95)-MIN(OFFSET(F95,-$J$3+1,0):F95))</f>
        <v>0.31300813008130052</v>
      </c>
      <c r="L95" s="8">
        <f ca="1">J95-K95</f>
        <v>-6.434502847702217E-2</v>
      </c>
      <c r="M95" s="34">
        <f ca="1">100*(L95-MIN(OFFSET(L95,-$J$3+1,0):L95))/(MAX(OFFSET(L95,-$J$3+1,0):L95)-MIN(OFFSET(L95,-$J$3+1,0):L95))</f>
        <v>37.274765739688597</v>
      </c>
      <c r="N95" s="12">
        <f>MAX(B95-C95,B95-D94,D94-C95)</f>
        <v>1.0499999999999972</v>
      </c>
      <c r="O95" s="12">
        <f>MAX(E95-F95,E95-G94,G94-F95)</f>
        <v>1.4100000000000001</v>
      </c>
      <c r="P95" s="33">
        <f ca="1">AVERAGE(N95:OFFSET(N95,-$P$3+1,0))*$P$4</f>
        <v>1.8099999999999987</v>
      </c>
      <c r="Q95" s="33">
        <f ca="1">AVERAGE(O95:OFFSET(O95,-$P$3+1,0))*$Q$4</f>
        <v>1.2583333333333335</v>
      </c>
      <c r="R95" s="16" t="str">
        <f t="shared" ca="1" si="13"/>
        <v>Buy</v>
      </c>
      <c r="S95" s="16" t="str">
        <f t="shared" ca="1" si="14"/>
        <v xml:space="preserve"> </v>
      </c>
      <c r="T95" s="5">
        <f t="shared" ca="1" si="15"/>
        <v>10</v>
      </c>
      <c r="U95" s="21">
        <f t="shared" ca="1" si="16"/>
        <v>-21.279916753381897</v>
      </c>
      <c r="V95" s="5">
        <f ca="1">IF(AND($R95="Buy",$R94=" "),D95,IF(AND($R95="Buy",$R94="Exit"),D95,IF(AND($S95="Sell",V94=" "),D95,IF(OR($R94="Buy",S94="Sell"),V94," "))))</f>
        <v>48.4</v>
      </c>
      <c r="W95" s="5">
        <f ca="1">IF(AND($R95="Buy",$R94=" "),G95,IF(AND($S95="Sell",W94=" "),G95,IF(OR($R94="Buy",S94="Sell"),W94," ")))</f>
        <v>31.19</v>
      </c>
      <c r="X95" s="35">
        <f t="shared" ca="1" si="17"/>
        <v>0.90000000000003411</v>
      </c>
      <c r="Y95" s="35">
        <f t="shared" ca="1" si="18"/>
        <v>7.8735691987513228</v>
      </c>
      <c r="Z95" s="35">
        <f t="shared" ca="1" si="19"/>
        <v>8.7735691987513569</v>
      </c>
      <c r="AA95" s="36" t="e">
        <f t="shared" ca="1" si="11"/>
        <v>#VALUE!</v>
      </c>
    </row>
    <row r="96" spans="1:27" x14ac:dyDescent="0.25">
      <c r="A96" s="26">
        <v>40316</v>
      </c>
      <c r="B96">
        <v>47.96</v>
      </c>
      <c r="C96">
        <v>46.34</v>
      </c>
      <c r="D96">
        <v>46.47</v>
      </c>
      <c r="E96" s="5">
        <v>30.58</v>
      </c>
      <c r="F96" s="5">
        <v>29.22</v>
      </c>
      <c r="G96" s="5">
        <v>29.43</v>
      </c>
      <c r="H96" s="3">
        <v>1</v>
      </c>
      <c r="I96" s="3">
        <v>1</v>
      </c>
      <c r="J96" s="8">
        <f ca="1">(D96-MIN(OFFSET(C96,-$J$3+1,0):C96))/(MAX(OFFSET(B96,-$J$3+1,0):B96)-MIN(OFFSET(C96,-$J$3+1,0):C96))</f>
        <v>5.8651026392960687E-2</v>
      </c>
      <c r="K96" s="8">
        <f ca="1">(G96-MIN(OFFSET(F96,-$J$3+1,0):F96))/(MAX(OFFSET(E96,-$J$3+1,0):E96)-MIN(OFFSET(F96,-$J$3+1,0):F96))</f>
        <v>0.1097560975609754</v>
      </c>
      <c r="L96" s="8">
        <f ca="1">J96-K96</f>
        <v>-5.1105071168014715E-2</v>
      </c>
      <c r="M96" s="34">
        <f ca="1">100*(L96-MIN(OFFSET(L96,-$J$3+1,0):L96))/(MAX(OFFSET(L96,-$J$3+1,0):L96)-MIN(OFFSET(L96,-$J$3+1,0):L96))</f>
        <v>40.617857401897496</v>
      </c>
      <c r="N96" s="12">
        <f>MAX(B96-C96,B96-D95,D95-C96)</f>
        <v>1.6199999999999974</v>
      </c>
      <c r="O96" s="12">
        <f>MAX(E96-F96,E96-G95,G95-F96)</f>
        <v>1.3599999999999994</v>
      </c>
      <c r="P96" s="33">
        <f ca="1">AVERAGE(N96:OFFSET(N96,-$P$3+1,0))*$P$4</f>
        <v>1.479999999999998</v>
      </c>
      <c r="Q96" s="33">
        <f ca="1">AVERAGE(O96:OFFSET(O96,-$P$3+1,0))*$Q$4</f>
        <v>1.1483333333333334</v>
      </c>
      <c r="R96" s="16" t="str">
        <f t="shared" ca="1" si="13"/>
        <v>Buy</v>
      </c>
      <c r="S96" s="16" t="str">
        <f t="shared" ca="1" si="14"/>
        <v xml:space="preserve"> </v>
      </c>
      <c r="T96" s="5">
        <f t="shared" ca="1" si="15"/>
        <v>10</v>
      </c>
      <c r="U96" s="21">
        <f t="shared" ca="1" si="16"/>
        <v>-21.279916753381897</v>
      </c>
      <c r="V96" s="5">
        <f ca="1">IF(AND($R96="Buy",$R95=" "),D96,IF(AND($R96="Buy",$R95="Exit"),D96,IF(AND($S96="Sell",V95=" "),D96,IF(OR($R95="Buy",S95="Sell"),V95," "))))</f>
        <v>48.4</v>
      </c>
      <c r="W96" s="5">
        <f ca="1">IF(AND($R96="Buy",$R95=" "),G96,IF(AND($S96="Sell",W95=" "),G96,IF(OR($R95="Buy",S95="Sell"),W95," ")))</f>
        <v>31.19</v>
      </c>
      <c r="X96" s="35">
        <f t="shared" ca="1" si="17"/>
        <v>-7.3000000000000398</v>
      </c>
      <c r="Y96" s="35">
        <f t="shared" ca="1" si="18"/>
        <v>10.639958376690949</v>
      </c>
      <c r="Z96" s="35">
        <f t="shared" ca="1" si="19"/>
        <v>3.3399583766909089</v>
      </c>
      <c r="AA96" s="36" t="e">
        <f t="shared" ref="AA96:AA159" ca="1" si="20">IF(Z96&lt;&gt;" ",AA95+Z96,AA95)</f>
        <v>#VALUE!</v>
      </c>
    </row>
    <row r="97" spans="1:27" x14ac:dyDescent="0.25">
      <c r="A97" s="26">
        <v>40317</v>
      </c>
      <c r="B97">
        <v>47.83</v>
      </c>
      <c r="C97">
        <v>46.02</v>
      </c>
      <c r="D97">
        <v>46.68</v>
      </c>
      <c r="E97" s="5">
        <v>29.34</v>
      </c>
      <c r="F97" s="5">
        <v>28.05</v>
      </c>
      <c r="G97" s="5">
        <v>28.81</v>
      </c>
      <c r="H97" s="3">
        <v>1</v>
      </c>
      <c r="I97" s="3">
        <v>1</v>
      </c>
      <c r="J97" s="8">
        <f ca="1">(D97-MIN(OFFSET(C97,-$J$3+1,0):C97))/(MAX(OFFSET(B97,-$J$3+1,0):B97)-MIN(OFFSET(C97,-$J$3+1,0):C97))</f>
        <v>0.18032786885245825</v>
      </c>
      <c r="K97" s="8">
        <f ca="1">(G97-MIN(OFFSET(F97,-$J$3+1,0):F97))/(MAX(OFFSET(E97,-$J$3+1,0):E97)-MIN(OFFSET(F97,-$J$3+1,0):F97))</f>
        <v>0.21288515406162409</v>
      </c>
      <c r="L97" s="8">
        <f ca="1">J97-K97</f>
        <v>-3.2557285209165843E-2</v>
      </c>
      <c r="M97" s="34">
        <f ca="1">100*(L97-MIN(OFFSET(L97,-$J$3+1,0):L97))/(MAX(OFFSET(L97,-$J$3+1,0):L97)-MIN(OFFSET(L97,-$J$3+1,0):L97))</f>
        <v>91.991791509542765</v>
      </c>
      <c r="N97" s="12">
        <f>MAX(B97-C97,B97-D96,D96-C97)</f>
        <v>1.8099999999999952</v>
      </c>
      <c r="O97" s="12">
        <f>MAX(E97-F97,E97-G96,G96-F97)</f>
        <v>1.379999999999999</v>
      </c>
      <c r="P97" s="33">
        <f ca="1">AVERAGE(N97:OFFSET(N97,-$P$3+1,0))*$P$4</f>
        <v>1.5733333333333306</v>
      </c>
      <c r="Q97" s="33">
        <f ca="1">AVERAGE(O97:OFFSET(O97,-$P$3+1,0))*$Q$4</f>
        <v>1.218333333333333</v>
      </c>
      <c r="R97" s="16" t="str">
        <f t="shared" ca="1" si="13"/>
        <v>Exit</v>
      </c>
      <c r="S97" s="16" t="str">
        <f t="shared" ca="1" si="14"/>
        <v xml:space="preserve"> </v>
      </c>
      <c r="T97" s="5">
        <f t="shared" ca="1" si="15"/>
        <v>10</v>
      </c>
      <c r="U97" s="21">
        <f t="shared" ca="1" si="16"/>
        <v>-21.279916753381897</v>
      </c>
      <c r="V97" s="5">
        <f ca="1">IF(AND($R97="Buy",$R96=" "),D97,IF(AND($R97="Buy",$R96="Exit"),D97,IF(AND($S97="Sell",V96=" "),D97,IF(OR($R96="Buy",S96="Sell"),V96," "))))</f>
        <v>48.4</v>
      </c>
      <c r="W97" s="5">
        <f ca="1">IF(AND($R97="Buy",$R96=" "),G97,IF(AND($S97="Sell",W96=" "),G97,IF(OR($R96="Buy",S96="Sell"),W96," ")))</f>
        <v>31.19</v>
      </c>
      <c r="X97" s="35">
        <f t="shared" ca="1" si="17"/>
        <v>2.1000000000000085</v>
      </c>
      <c r="Y97" s="35">
        <f t="shared" ca="1" si="18"/>
        <v>13.193548387096797</v>
      </c>
      <c r="Z97" s="35">
        <f t="shared" ca="1" si="19"/>
        <v>15.293548387096806</v>
      </c>
      <c r="AA97" s="36" t="e">
        <f t="shared" ca="1" si="20"/>
        <v>#VALUE!</v>
      </c>
    </row>
    <row r="98" spans="1:27" x14ac:dyDescent="0.25">
      <c r="A98" s="26">
        <v>40318</v>
      </c>
      <c r="B98">
        <v>46.44</v>
      </c>
      <c r="C98">
        <v>44.79</v>
      </c>
      <c r="D98">
        <v>45.63</v>
      </c>
      <c r="E98" s="5">
        <v>28.16</v>
      </c>
      <c r="F98" s="5">
        <v>27.13</v>
      </c>
      <c r="G98" s="5">
        <v>27.33</v>
      </c>
      <c r="H98" s="3">
        <v>1</v>
      </c>
      <c r="I98" s="3">
        <v>1</v>
      </c>
      <c r="J98" s="8">
        <f ca="1">(D98-MIN(OFFSET(C98,-$J$3+1,0):C98))/(MAX(OFFSET(B98,-$J$3+1,0):B98)-MIN(OFFSET(C98,-$J$3+1,0):C98))</f>
        <v>0.17177914110429515</v>
      </c>
      <c r="K98" s="8">
        <f ca="1">(G98-MIN(OFFSET(F98,-$J$3+1,0):F98))/(MAX(OFFSET(E98,-$J$3+1,0):E98)-MIN(OFFSET(F98,-$J$3+1,0):F98))</f>
        <v>4.4543429844097815E-2</v>
      </c>
      <c r="L98" s="8">
        <f ca="1">J98-K98</f>
        <v>0.12723571126019734</v>
      </c>
      <c r="M98" s="34">
        <f ca="1">100*(L98-MIN(OFFSET(L98,-$J$3+1,0):L98))/(MAX(OFFSET(L98,-$J$3+1,0):L98)-MIN(OFFSET(L98,-$J$3+1,0):L98))</f>
        <v>100</v>
      </c>
      <c r="N98" s="12">
        <f>MAX(B98-C98,B98-D97,D97-C98)</f>
        <v>1.8900000000000006</v>
      </c>
      <c r="O98" s="12">
        <f>MAX(E98-F98,E98-G97,G97-F98)</f>
        <v>1.6799999999999997</v>
      </c>
      <c r="P98" s="33">
        <f ca="1">AVERAGE(N98:OFFSET(N98,-$P$3+1,0))*$P$4</f>
        <v>1.648333333333331</v>
      </c>
      <c r="Q98" s="33">
        <f ca="1">AVERAGE(O98:OFFSET(O98,-$P$3+1,0))*$Q$4</f>
        <v>1.3166666666666664</v>
      </c>
      <c r="R98" s="16" t="str">
        <f t="shared" ca="1" si="13"/>
        <v xml:space="preserve"> </v>
      </c>
      <c r="S98" s="16" t="str">
        <f t="shared" ca="1" si="14"/>
        <v>Sell</v>
      </c>
      <c r="T98" s="5">
        <f t="shared" ca="1" si="15"/>
        <v>-10</v>
      </c>
      <c r="U98" s="21">
        <f t="shared" ca="1" si="16"/>
        <v>12.518987341772135</v>
      </c>
      <c r="V98" s="5" t="str">
        <f ca="1">IF(AND($R98="Buy",$R97=" "),D98,IF(AND($R98="Buy",$R97="Exit"),D98,IF(AND($S98="Sell",V97=" "),D98,IF(OR($R97="Buy",S97="Sell"),V97," "))))</f>
        <v xml:space="preserve"> </v>
      </c>
      <c r="W98" s="5" t="str">
        <f ca="1">IF(AND($R98="Buy",$R97=" "),G98,IF(AND($S98="Sell",W97=" "),G98,IF(OR($R97="Buy",S97="Sell"),W97," ")))</f>
        <v xml:space="preserve"> </v>
      </c>
      <c r="X98" s="35">
        <f t="shared" ca="1" si="17"/>
        <v>10.499999999999972</v>
      </c>
      <c r="Y98" s="35">
        <f t="shared" ca="1" si="18"/>
        <v>31.494276795005216</v>
      </c>
      <c r="Z98" s="35">
        <f t="shared" ca="1" si="19"/>
        <v>41.994276795005192</v>
      </c>
      <c r="AA98" s="36" t="e">
        <f t="shared" ca="1" si="20"/>
        <v>#VALUE!</v>
      </c>
    </row>
    <row r="99" spans="1:27" x14ac:dyDescent="0.25">
      <c r="A99" s="26">
        <v>40319</v>
      </c>
      <c r="B99">
        <v>46.49</v>
      </c>
      <c r="C99">
        <v>44.48</v>
      </c>
      <c r="D99">
        <v>46.26</v>
      </c>
      <c r="E99" s="5">
        <v>28.17</v>
      </c>
      <c r="F99" s="5">
        <v>26.48</v>
      </c>
      <c r="G99" s="5">
        <v>27.91</v>
      </c>
      <c r="H99" s="3">
        <v>1</v>
      </c>
      <c r="I99" s="3">
        <v>1</v>
      </c>
      <c r="J99" s="8">
        <f ca="1">(D99-MIN(OFFSET(C99,-$J$3+1,0):C99))/(MAX(OFFSET(B99,-$J$3+1,0):B99)-MIN(OFFSET(C99,-$J$3+1,0):C99))</f>
        <v>0.51149425287356298</v>
      </c>
      <c r="K99" s="8">
        <f ca="1">(G99-MIN(OFFSET(F99,-$J$3+1,0):F99))/(MAX(OFFSET(E99,-$J$3+1,0):E99)-MIN(OFFSET(F99,-$J$3+1,0):F99))</f>
        <v>0.31848552338530073</v>
      </c>
      <c r="L99" s="8">
        <f ca="1">J99-K99</f>
        <v>0.19300872948826225</v>
      </c>
      <c r="M99" s="34">
        <f ca="1">100*(L99-MIN(OFFSET(L99,-$J$3+1,0):L99))/(MAX(OFFSET(L99,-$J$3+1,0):L99)-MIN(OFFSET(L99,-$J$3+1,0):L99))</f>
        <v>100</v>
      </c>
      <c r="N99" s="12">
        <f>MAX(B99-C99,B99-D98,D98-C99)</f>
        <v>2.0100000000000051</v>
      </c>
      <c r="O99" s="12">
        <f>MAX(E99-F99,E99-G98,G98-F99)</f>
        <v>1.6900000000000013</v>
      </c>
      <c r="P99" s="33">
        <f ca="1">AVERAGE(N99:OFFSET(N99,-$P$3+1,0))*$P$4</f>
        <v>1.7516666666666652</v>
      </c>
      <c r="Q99" s="33">
        <f ca="1">AVERAGE(O99:OFFSET(O99,-$P$3+1,0))*$Q$4</f>
        <v>1.47</v>
      </c>
      <c r="R99" s="16" t="str">
        <f t="shared" ca="1" si="13"/>
        <v xml:space="preserve"> </v>
      </c>
      <c r="S99" s="16" t="str">
        <f t="shared" ca="1" si="14"/>
        <v>Sell</v>
      </c>
      <c r="T99" s="5">
        <f t="shared" ca="1" si="15"/>
        <v>-10</v>
      </c>
      <c r="U99" s="21">
        <f t="shared" ca="1" si="16"/>
        <v>12.518987341772135</v>
      </c>
      <c r="V99" s="5">
        <f ca="1">IF(AND($R99="Buy",$R98=" "),D99,IF(AND($R99="Buy",$R98="Exit"),D99,IF(AND($S99="Sell",V98=" "),D99,IF(OR($R98="Buy",S98="Sell"),V98," "))))</f>
        <v>46.26</v>
      </c>
      <c r="W99" s="5">
        <f ca="1">IF(AND($R99="Buy",$R98=" "),G99,IF(AND($S99="Sell",W98=" "),G99,IF(OR($R98="Buy",S98="Sell"),W98," ")))</f>
        <v>27.91</v>
      </c>
      <c r="X99" s="35">
        <f t="shared" ca="1" si="17"/>
        <v>-6.2999999999999545</v>
      </c>
      <c r="Y99" s="35">
        <f t="shared" ca="1" si="18"/>
        <v>7.2610126582278616</v>
      </c>
      <c r="Z99" s="35">
        <f t="shared" ca="1" si="19"/>
        <v>0.96101265822790705</v>
      </c>
      <c r="AA99" s="36" t="e">
        <f t="shared" ca="1" si="20"/>
        <v>#VALUE!</v>
      </c>
    </row>
    <row r="100" spans="1:27" x14ac:dyDescent="0.25">
      <c r="A100" s="26">
        <v>40322</v>
      </c>
      <c r="B100">
        <v>46.66</v>
      </c>
      <c r="C100">
        <v>45.32</v>
      </c>
      <c r="D100">
        <v>45.37</v>
      </c>
      <c r="E100" s="5">
        <v>28.51</v>
      </c>
      <c r="F100" s="5">
        <v>27.58</v>
      </c>
      <c r="G100" s="5">
        <v>27.64</v>
      </c>
      <c r="H100" s="3">
        <v>1</v>
      </c>
      <c r="I100" s="3">
        <v>1</v>
      </c>
      <c r="J100" s="8">
        <f ca="1">(D100-MIN(OFFSET(C100,-$J$3+1,0):C100))/(MAX(OFFSET(B100,-$J$3+1,0):B100)-MIN(OFFSET(C100,-$J$3+1,0):C100))</f>
        <v>0.25574712643678149</v>
      </c>
      <c r="K100" s="8">
        <f ca="1">(G100-MIN(OFFSET(F100,-$J$3+1,0):F100))/(MAX(OFFSET(E100,-$J$3+1,0):E100)-MIN(OFFSET(F100,-$J$3+1,0):F100))</f>
        <v>0.28292682926829288</v>
      </c>
      <c r="L100" s="8">
        <f ca="1">J100-K100</f>
        <v>-2.7179702831511388E-2</v>
      </c>
      <c r="M100" s="34">
        <f ca="1">100*(L100-MIN(OFFSET(L100,-$J$3+1,0):L100))/(MAX(OFFSET(L100,-$J$3+1,0):L100)-MIN(OFFSET(L100,-$J$3+1,0):L100))</f>
        <v>14.441337845365435</v>
      </c>
      <c r="N100" s="12">
        <f>MAX(B100-C100,B100-D99,D99-C100)</f>
        <v>1.3399999999999963</v>
      </c>
      <c r="O100" s="12">
        <f>MAX(E100-F100,E100-G99,G99-F100)</f>
        <v>0.93000000000000327</v>
      </c>
      <c r="P100" s="33">
        <f ca="1">AVERAGE(N100:OFFSET(N100,-$P$3+1,0))*$P$4</f>
        <v>1.6199999999999986</v>
      </c>
      <c r="Q100" s="33">
        <f ca="1">AVERAGE(O100:OFFSET(O100,-$P$3+1,0))*$Q$4</f>
        <v>1.4083333333333339</v>
      </c>
      <c r="R100" s="16" t="str">
        <f t="shared" ca="1" si="13"/>
        <v xml:space="preserve"> </v>
      </c>
      <c r="S100" s="16" t="str">
        <f t="shared" ca="1" si="14"/>
        <v>Exit</v>
      </c>
      <c r="T100" s="5">
        <f t="shared" ca="1" si="15"/>
        <v>-10</v>
      </c>
      <c r="U100" s="21">
        <f t="shared" ca="1" si="16"/>
        <v>12.518987341772135</v>
      </c>
      <c r="V100" s="5">
        <f ca="1">IF(AND($R100="Buy",$R99=" "),D100,IF(AND($R100="Buy",$R99="Exit"),D100,IF(AND($S100="Sell",V99=" "),D100,IF(OR($R99="Buy",S99="Sell"),V99," "))))</f>
        <v>46.26</v>
      </c>
      <c r="W100" s="5">
        <f ca="1">IF(AND($R100="Buy",$R99=" "),G100,IF(AND($S100="Sell",W99=" "),G100,IF(OR($R99="Buy",S99="Sell"),W99," ")))</f>
        <v>27.91</v>
      </c>
      <c r="X100" s="35">
        <f t="shared" ca="1" si="17"/>
        <v>8.9000000000000057</v>
      </c>
      <c r="Y100" s="35">
        <f t="shared" ca="1" si="18"/>
        <v>-3.380126582278471</v>
      </c>
      <c r="Z100" s="35">
        <f t="shared" ca="1" si="19"/>
        <v>5.5198734177215343</v>
      </c>
      <c r="AA100" s="36" t="e">
        <f t="shared" ca="1" si="20"/>
        <v>#VALUE!</v>
      </c>
    </row>
    <row r="101" spans="1:27" x14ac:dyDescent="0.25">
      <c r="A101" s="26">
        <v>40323</v>
      </c>
      <c r="B101">
        <v>45.58</v>
      </c>
      <c r="C101">
        <v>43.85</v>
      </c>
      <c r="D101">
        <v>45.53</v>
      </c>
      <c r="E101" s="5">
        <v>27.67</v>
      </c>
      <c r="F101" s="5">
        <v>26.5</v>
      </c>
      <c r="G101" s="5">
        <v>27.63</v>
      </c>
      <c r="H101" s="3">
        <v>1</v>
      </c>
      <c r="I101" s="3">
        <v>1</v>
      </c>
      <c r="J101" s="8">
        <f ca="1">(D101-MIN(OFFSET(C101,-$J$3+1,0):C101))/(MAX(OFFSET(B101,-$J$3+1,0):B101)-MIN(OFFSET(C101,-$J$3+1,0):C101))</f>
        <v>0.40875912408759124</v>
      </c>
      <c r="K101" s="8">
        <f ca="1">(G101-MIN(OFFSET(F101,-$J$3+1,0):F101))/(MAX(OFFSET(E101,-$J$3+1,0):E101)-MIN(OFFSET(F101,-$J$3+1,0):F101))</f>
        <v>0.28048780487804859</v>
      </c>
      <c r="L101" s="8">
        <f ca="1">J101-K101</f>
        <v>0.12827131920954266</v>
      </c>
      <c r="M101" s="34">
        <f ca="1">100*(L101-MIN(OFFSET(L101,-$J$3+1,0):L101))/(MAX(OFFSET(L101,-$J$3+1,0):L101)-MIN(OFFSET(L101,-$J$3+1,0):L101))</f>
        <v>73.480643001469332</v>
      </c>
      <c r="N101" s="12">
        <f>MAX(B101-C101,B101-D100,D100-C101)</f>
        <v>1.7299999999999969</v>
      </c>
      <c r="O101" s="12">
        <f>MAX(E101-F101,E101-G100,G100-F101)</f>
        <v>1.1700000000000017</v>
      </c>
      <c r="P101" s="33">
        <f ca="1">AVERAGE(N101:OFFSET(N101,-$P$3+1,0))*$P$4</f>
        <v>1.7333333333333318</v>
      </c>
      <c r="Q101" s="33">
        <f ca="1">AVERAGE(O101:OFFSET(O101,-$P$3+1,0))*$Q$4</f>
        <v>1.3683333333333341</v>
      </c>
      <c r="R101" s="16" t="str">
        <f t="shared" ca="1" si="13"/>
        <v xml:space="preserve"> </v>
      </c>
      <c r="S101" s="16" t="str">
        <f t="shared" ca="1" si="14"/>
        <v xml:space="preserve"> </v>
      </c>
      <c r="T101" s="5" t="str">
        <f t="shared" ca="1" si="15"/>
        <v xml:space="preserve"> </v>
      </c>
      <c r="U101" s="21" t="str">
        <f t="shared" ca="1" si="16"/>
        <v xml:space="preserve"> </v>
      </c>
      <c r="V101" s="5" t="str">
        <f ca="1">IF(AND($R101="Buy",$R100=" "),D101,IF(AND($R101="Buy",$R100="Exit"),D101,IF(AND($S101="Sell",V100=" "),D101,IF(OR($R100="Buy",S100="Sell"),V100," "))))</f>
        <v xml:space="preserve"> </v>
      </c>
      <c r="W101" s="5" t="str">
        <f ca="1">IF(AND($R101="Buy",$R100=" "),G101,IF(AND($S101="Sell",W100=" "),G101,IF(OR($R100="Buy",S100="Sell"),W100," ")))</f>
        <v xml:space="preserve"> </v>
      </c>
      <c r="X101" s="35" t="e">
        <f t="shared" ca="1" si="17"/>
        <v>#VALUE!</v>
      </c>
      <c r="Y101" s="35" t="str">
        <f t="shared" ca="1" si="18"/>
        <v xml:space="preserve"> </v>
      </c>
      <c r="Z101" s="35" t="e">
        <f t="shared" ca="1" si="19"/>
        <v>#VALUE!</v>
      </c>
      <c r="AA101" s="36" t="e">
        <f t="shared" ca="1" si="20"/>
        <v>#VALUE!</v>
      </c>
    </row>
    <row r="102" spans="1:27" x14ac:dyDescent="0.25">
      <c r="A102" s="26">
        <v>40324</v>
      </c>
      <c r="B102">
        <v>46.43</v>
      </c>
      <c r="C102">
        <v>45.27</v>
      </c>
      <c r="D102">
        <v>45.4</v>
      </c>
      <c r="E102" s="5">
        <v>28.44</v>
      </c>
      <c r="F102" s="5">
        <v>27.54</v>
      </c>
      <c r="G102" s="5">
        <v>27.62</v>
      </c>
      <c r="H102" s="3">
        <v>1</v>
      </c>
      <c r="I102" s="3">
        <v>1</v>
      </c>
      <c r="J102" s="8">
        <f ca="1">(D102-MIN(OFFSET(C102,-$J$3+1,0):C102))/(MAX(OFFSET(B102,-$J$3+1,0):B102)-MIN(OFFSET(C102,-$J$3+1,0):C102))</f>
        <v>0.3894472361809041</v>
      </c>
      <c r="K102" s="8">
        <f ca="1">(G102-MIN(OFFSET(F102,-$J$3+1,0):F102))/(MAX(OFFSET(E102,-$J$3+1,0):E102)-MIN(OFFSET(F102,-$J$3+1,0):F102))</f>
        <v>0.39860139860139887</v>
      </c>
      <c r="L102" s="8">
        <f ca="1">J102-K102</f>
        <v>-9.1541624204947714E-3</v>
      </c>
      <c r="M102" s="34">
        <f ca="1">100*(L102-MIN(OFFSET(L102,-$J$3+1,0):L102))/(MAX(OFFSET(L102,-$J$3+1,0):L102)-MIN(OFFSET(L102,-$J$3+1,0):L102))</f>
        <v>10.37528761593974</v>
      </c>
      <c r="N102" s="12">
        <f>MAX(B102-C102,B102-D101,D101-C102)</f>
        <v>1.1599999999999966</v>
      </c>
      <c r="O102" s="12">
        <f>MAX(E102-F102,E102-G101,G101-F102)</f>
        <v>0.90000000000000213</v>
      </c>
      <c r="P102" s="33">
        <f ca="1">AVERAGE(N102:OFFSET(N102,-$P$3+1,0))*$P$4</f>
        <v>1.6566666666666652</v>
      </c>
      <c r="Q102" s="33">
        <f ca="1">AVERAGE(O102:OFFSET(O102,-$P$3+1,0))*$Q$4</f>
        <v>1.2916666666666679</v>
      </c>
      <c r="R102" s="16" t="str">
        <f t="shared" ca="1" si="13"/>
        <v xml:space="preserve"> </v>
      </c>
      <c r="S102" s="16" t="str">
        <f t="shared" ca="1" si="14"/>
        <v xml:space="preserve"> </v>
      </c>
      <c r="T102" s="5" t="str">
        <f t="shared" ca="1" si="15"/>
        <v xml:space="preserve"> </v>
      </c>
      <c r="U102" s="21" t="str">
        <f t="shared" ca="1" si="16"/>
        <v xml:space="preserve"> </v>
      </c>
      <c r="V102" s="5" t="str">
        <f ca="1">IF(AND($R102="Buy",$R101=" "),D102,IF(AND($R102="Buy",$R101="Exit"),D102,IF(AND($S102="Sell",V101=" "),D102,IF(OR($R101="Buy",S101="Sell"),V101," "))))</f>
        <v xml:space="preserve"> </v>
      </c>
      <c r="W102" s="5" t="str">
        <f ca="1">IF(AND($R102="Buy",$R101=" "),G102,IF(AND($S102="Sell",W101=" "),G102,IF(OR($R101="Buy",S101="Sell"),W101," ")))</f>
        <v xml:space="preserve"> </v>
      </c>
      <c r="X102" s="35" t="str">
        <f t="shared" ca="1" si="17"/>
        <v xml:space="preserve"> </v>
      </c>
      <c r="Y102" s="35" t="str">
        <f t="shared" ca="1" si="18"/>
        <v xml:space="preserve"> </v>
      </c>
      <c r="Z102" s="35" t="str">
        <f t="shared" ca="1" si="19"/>
        <v xml:space="preserve"> </v>
      </c>
      <c r="AA102" s="36" t="e">
        <f t="shared" ca="1" si="20"/>
        <v>#VALUE!</v>
      </c>
    </row>
    <row r="103" spans="1:27" x14ac:dyDescent="0.25">
      <c r="A103" s="26">
        <v>40325</v>
      </c>
      <c r="B103">
        <v>46.77</v>
      </c>
      <c r="C103">
        <v>46.03</v>
      </c>
      <c r="D103">
        <v>46.62</v>
      </c>
      <c r="E103" s="5">
        <v>29.43</v>
      </c>
      <c r="F103" s="5">
        <v>28.04</v>
      </c>
      <c r="G103" s="5">
        <v>29.43</v>
      </c>
      <c r="H103" s="3">
        <v>1</v>
      </c>
      <c r="I103" s="3">
        <v>1</v>
      </c>
      <c r="J103" s="8">
        <f ca="1">(D103-MIN(OFFSET(C103,-$J$3+1,0):C103))/(MAX(OFFSET(B103,-$J$3+1,0):B103)-MIN(OFFSET(C103,-$J$3+1,0):C103))</f>
        <v>0.9486301369862995</v>
      </c>
      <c r="K103" s="8">
        <f ca="1">(G103-MIN(OFFSET(F103,-$J$3+1,0):F103))/(MAX(OFFSET(E103,-$J$3+1,0):E103)-MIN(OFFSET(F103,-$J$3+1,0):F103))</f>
        <v>1</v>
      </c>
      <c r="L103" s="8">
        <f ca="1">J103-K103</f>
        <v>-5.1369863013700501E-2</v>
      </c>
      <c r="M103" s="34">
        <f ca="1">100*(L103-MIN(OFFSET(L103,-$J$3+1,0):L103))/(MAX(OFFSET(L103,-$J$3+1,0):L103)-MIN(OFFSET(L103,-$J$3+1,0):L103))</f>
        <v>0</v>
      </c>
      <c r="N103" s="12">
        <f>MAX(B103-C103,B103-D102,D102-C103)</f>
        <v>1.3700000000000045</v>
      </c>
      <c r="O103" s="12">
        <f>MAX(E103-F103,E103-G102,G102-F103)</f>
        <v>1.8099999999999987</v>
      </c>
      <c r="P103" s="33">
        <f ca="1">AVERAGE(N103:OFFSET(N103,-$P$3+1,0))*$P$4</f>
        <v>1.5833333333333333</v>
      </c>
      <c r="Q103" s="33">
        <f ca="1">AVERAGE(O103:OFFSET(O103,-$P$3+1,0))*$Q$4</f>
        <v>1.3633333333333344</v>
      </c>
      <c r="R103" s="16" t="str">
        <f t="shared" ca="1" si="13"/>
        <v>Buy</v>
      </c>
      <c r="S103" s="16" t="str">
        <f t="shared" ca="1" si="14"/>
        <v xml:space="preserve"> </v>
      </c>
      <c r="T103" s="5">
        <f t="shared" ca="1" si="15"/>
        <v>10</v>
      </c>
      <c r="U103" s="21">
        <f t="shared" ca="1" si="16"/>
        <v>-11.613691931540332</v>
      </c>
      <c r="V103" s="5">
        <f ca="1">IF(AND($R103="Buy",$R102=" "),D103,IF(AND($R103="Buy",$R102="Exit"),D103,IF(AND($S103="Sell",V102=" "),D103,IF(OR($R102="Buy",S102="Sell"),V102," "))))</f>
        <v>46.62</v>
      </c>
      <c r="W103" s="5">
        <f ca="1">IF(AND($R103="Buy",$R102=" "),G103,IF(AND($S103="Sell",W102=" "),G103,IF(OR($R102="Buy",S102="Sell"),W102," ")))</f>
        <v>29.43</v>
      </c>
      <c r="X103" s="35" t="str">
        <f t="shared" ca="1" si="17"/>
        <v xml:space="preserve"> </v>
      </c>
      <c r="Y103" s="35" t="str">
        <f t="shared" ca="1" si="18"/>
        <v xml:space="preserve"> </v>
      </c>
      <c r="Z103" s="35" t="str">
        <f t="shared" ca="1" si="19"/>
        <v xml:space="preserve"> </v>
      </c>
      <c r="AA103" s="36" t="e">
        <f t="shared" ca="1" si="20"/>
        <v>#VALUE!</v>
      </c>
    </row>
    <row r="104" spans="1:27" x14ac:dyDescent="0.25">
      <c r="A104" s="26">
        <v>40326</v>
      </c>
      <c r="B104">
        <v>46.75</v>
      </c>
      <c r="C104">
        <v>45.44</v>
      </c>
      <c r="D104">
        <v>45.69</v>
      </c>
      <c r="E104" s="5">
        <v>29.71</v>
      </c>
      <c r="F104" s="5">
        <v>28.76</v>
      </c>
      <c r="G104" s="5">
        <v>29.42</v>
      </c>
      <c r="H104" s="3">
        <v>1</v>
      </c>
      <c r="I104" s="3">
        <v>1</v>
      </c>
      <c r="J104" s="8">
        <f ca="1">(D104-MIN(OFFSET(C104,-$J$3+1,0):C104))/(MAX(OFFSET(B104,-$J$3+1,0):B104)-MIN(OFFSET(C104,-$J$3+1,0):C104))</f>
        <v>0.63013698630136827</v>
      </c>
      <c r="K104" s="8">
        <f ca="1">(G104-MIN(OFFSET(F104,-$J$3+1,0):F104))/(MAX(OFFSET(E104,-$J$3+1,0):E104)-MIN(OFFSET(F104,-$J$3+1,0):F104))</f>
        <v>0.91021671826625417</v>
      </c>
      <c r="L104" s="8">
        <f ca="1">J104-K104</f>
        <v>-0.28007973196488589</v>
      </c>
      <c r="M104" s="34">
        <f ca="1">100*(L104-MIN(OFFSET(L104,-$J$3+1,0):L104))/(MAX(OFFSET(L104,-$J$3+1,0):L104)-MIN(OFFSET(L104,-$J$3+1,0):L104))</f>
        <v>0</v>
      </c>
      <c r="N104" s="12">
        <f>MAX(B104-C104,B104-D103,D103-C104)</f>
        <v>1.3100000000000023</v>
      </c>
      <c r="O104" s="12">
        <f>MAX(E104-F104,E104-G103,G103-F104)</f>
        <v>0.94999999999999929</v>
      </c>
      <c r="P104" s="33">
        <f ca="1">AVERAGE(N104:OFFSET(N104,-$P$3+1,0))*$P$4</f>
        <v>1.486666666666667</v>
      </c>
      <c r="Q104" s="33">
        <f ca="1">AVERAGE(O104:OFFSET(O104,-$P$3+1,0))*$Q$4</f>
        <v>1.2416666666666678</v>
      </c>
      <c r="R104" s="16" t="str">
        <f t="shared" ca="1" si="13"/>
        <v>Buy</v>
      </c>
      <c r="S104" s="16" t="str">
        <f t="shared" ca="1" si="14"/>
        <v xml:space="preserve"> </v>
      </c>
      <c r="T104" s="5">
        <f t="shared" ca="1" si="15"/>
        <v>10</v>
      </c>
      <c r="U104" s="21">
        <f t="shared" ca="1" si="16"/>
        <v>-11.613691931540332</v>
      </c>
      <c r="V104" s="5">
        <f ca="1">IF(AND($R104="Buy",$R103=" "),D104,IF(AND($R104="Buy",$R103="Exit"),D104,IF(AND($S104="Sell",V103=" "),D104,IF(OR($R103="Buy",S103="Sell"),V103," "))))</f>
        <v>46.62</v>
      </c>
      <c r="W104" s="5">
        <f ca="1">IF(AND($R104="Buy",$R103=" "),G104,IF(AND($S104="Sell",W103=" "),G104,IF(OR($R103="Buy",S103="Sell"),W103," ")))</f>
        <v>29.43</v>
      </c>
      <c r="X104" s="35">
        <f t="shared" ca="1" si="17"/>
        <v>-9.2999999999999972</v>
      </c>
      <c r="Y104" s="35">
        <f t="shared" ca="1" si="18"/>
        <v>0.11613691931538021</v>
      </c>
      <c r="Z104" s="35">
        <f t="shared" ca="1" si="19"/>
        <v>-9.1838630806846169</v>
      </c>
      <c r="AA104" s="36" t="e">
        <f t="shared" ca="1" si="20"/>
        <v>#VALUE!</v>
      </c>
    </row>
    <row r="105" spans="1:27" x14ac:dyDescent="0.25">
      <c r="A105" s="26">
        <v>40330</v>
      </c>
      <c r="B105">
        <v>46.25</v>
      </c>
      <c r="C105">
        <v>45.18</v>
      </c>
      <c r="D105">
        <v>45.26</v>
      </c>
      <c r="E105" s="5">
        <v>30.11</v>
      </c>
      <c r="F105" s="5">
        <v>27.87</v>
      </c>
      <c r="G105" s="5">
        <v>27.92</v>
      </c>
      <c r="H105" s="3">
        <v>1</v>
      </c>
      <c r="I105" s="3">
        <v>1</v>
      </c>
      <c r="J105" s="8">
        <f ca="1">(D105-MIN(OFFSET(C105,-$J$3+1,0):C105))/(MAX(OFFSET(B105,-$J$3+1,0):B105)-MIN(OFFSET(C105,-$J$3+1,0):C105))</f>
        <v>0.48287671232876567</v>
      </c>
      <c r="K105" s="8">
        <f ca="1">(G105-MIN(OFFSET(F105,-$J$3+1,0):F105))/(MAX(OFFSET(E105,-$J$3+1,0):E105)-MIN(OFFSET(F105,-$J$3+1,0):F105))</f>
        <v>0.39335180055401714</v>
      </c>
      <c r="L105" s="8">
        <f ca="1">J105-K105</f>
        <v>8.9524911774748528E-2</v>
      </c>
      <c r="M105" s="34">
        <f ca="1">100*(L105-MIN(OFFSET(L105,-$J$3+1,0):L105))/(MAX(OFFSET(L105,-$J$3+1,0):L105)-MIN(OFFSET(L105,-$J$3+1,0):L105))</f>
        <v>90.511495605715126</v>
      </c>
      <c r="N105" s="12">
        <f>MAX(B105-C105,B105-D104,D104-C105)</f>
        <v>1.0700000000000003</v>
      </c>
      <c r="O105" s="12">
        <f>MAX(E105-F105,E105-G104,G104-F105)</f>
        <v>2.2399999999999984</v>
      </c>
      <c r="P105" s="33">
        <f ca="1">AVERAGE(N105:OFFSET(N105,-$P$3+1,0))*$P$4</f>
        <v>1.3299999999999994</v>
      </c>
      <c r="Q105" s="33">
        <f ca="1">AVERAGE(O105:OFFSET(O105,-$P$3+1,0))*$Q$4</f>
        <v>1.3333333333333339</v>
      </c>
      <c r="R105" s="16" t="str">
        <f t="shared" ca="1" si="13"/>
        <v>Exit</v>
      </c>
      <c r="S105" s="16" t="str">
        <f t="shared" ca="1" si="14"/>
        <v xml:space="preserve"> </v>
      </c>
      <c r="T105" s="5">
        <f t="shared" ca="1" si="15"/>
        <v>10</v>
      </c>
      <c r="U105" s="21">
        <f t="shared" ca="1" si="16"/>
        <v>-11.613691931540332</v>
      </c>
      <c r="V105" s="5">
        <f ca="1">IF(AND($R105="Buy",$R104=" "),D105,IF(AND($R105="Buy",$R104="Exit"),D105,IF(AND($S105="Sell",V104=" "),D105,IF(OR($R104="Buy",S104="Sell"),V104," "))))</f>
        <v>46.62</v>
      </c>
      <c r="W105" s="5">
        <f ca="1">IF(AND($R105="Buy",$R104=" "),G105,IF(AND($S105="Sell",W104=" "),G105,IF(OR($R104="Buy",S104="Sell"),W104," ")))</f>
        <v>29.43</v>
      </c>
      <c r="X105" s="35">
        <f t="shared" ca="1" si="17"/>
        <v>-4.2999999999999972</v>
      </c>
      <c r="Y105" s="35">
        <f t="shared" ca="1" si="18"/>
        <v>17.420537897310499</v>
      </c>
      <c r="Z105" s="35">
        <f t="shared" ca="1" si="19"/>
        <v>13.120537897310502</v>
      </c>
      <c r="AA105" s="36" t="e">
        <f t="shared" ca="1" si="20"/>
        <v>#VALUE!</v>
      </c>
    </row>
    <row r="106" spans="1:27" x14ac:dyDescent="0.25">
      <c r="A106" s="26">
        <v>40331</v>
      </c>
      <c r="B106">
        <v>47.02</v>
      </c>
      <c r="C106">
        <v>45.68</v>
      </c>
      <c r="D106">
        <v>46.95</v>
      </c>
      <c r="E106" s="5">
        <v>29</v>
      </c>
      <c r="F106" s="5">
        <v>27.78</v>
      </c>
      <c r="G106" s="5">
        <v>28.98</v>
      </c>
      <c r="H106" s="3">
        <v>1</v>
      </c>
      <c r="I106" s="3">
        <v>1</v>
      </c>
      <c r="J106" s="8">
        <f ca="1">(D106-MIN(OFFSET(C106,-$J$3+1,0):C106))/(MAX(OFFSET(B106,-$J$3+1,0):B106)-MIN(OFFSET(C106,-$J$3+1,0):C106))</f>
        <v>0.97791798107255512</v>
      </c>
      <c r="K106" s="8">
        <f ca="1">(G106-MIN(OFFSET(F106,-$J$3+1,0):F106))/(MAX(OFFSET(E106,-$J$3+1,0):E106)-MIN(OFFSET(F106,-$J$3+1,0):F106))</f>
        <v>0.68698060941828276</v>
      </c>
      <c r="L106" s="8">
        <f ca="1">J106-K106</f>
        <v>0.29093737165427236</v>
      </c>
      <c r="M106" s="34">
        <f ca="1">100*(L106-MIN(OFFSET(L106,-$J$3+1,0):L106))/(MAX(OFFSET(L106,-$J$3+1,0):L106)-MIN(OFFSET(L106,-$J$3+1,0):L106))</f>
        <v>100</v>
      </c>
      <c r="N106" s="12">
        <f>MAX(B106-C106,B106-D105,D105-C106)</f>
        <v>1.7600000000000051</v>
      </c>
      <c r="O106" s="12">
        <f>MAX(E106-F106,E106-G105,G105-F106)</f>
        <v>1.2199999999999989</v>
      </c>
      <c r="P106" s="33">
        <f ca="1">AVERAGE(N106:OFFSET(N106,-$P$3+1,0))*$P$4</f>
        <v>1.400000000000001</v>
      </c>
      <c r="Q106" s="33">
        <f ca="1">AVERAGE(O106:OFFSET(O106,-$P$3+1,0))*$Q$4</f>
        <v>1.3816666666666666</v>
      </c>
      <c r="R106" s="16" t="str">
        <f t="shared" ca="1" si="13"/>
        <v xml:space="preserve"> </v>
      </c>
      <c r="S106" s="16" t="str">
        <f t="shared" ca="1" si="14"/>
        <v>Sell</v>
      </c>
      <c r="T106" s="5">
        <f t="shared" ca="1" si="15"/>
        <v>-10</v>
      </c>
      <c r="U106" s="21">
        <f t="shared" ca="1" si="16"/>
        <v>10.132689987937281</v>
      </c>
      <c r="V106" s="5" t="str">
        <f ca="1">IF(AND($R106="Buy",$R105=" "),D106,IF(AND($R106="Buy",$R105="Exit"),D106,IF(AND($S106="Sell",V105=" "),D106,IF(OR($R105="Buy",S105="Sell"),V105," "))))</f>
        <v xml:space="preserve"> </v>
      </c>
      <c r="W106" s="5" t="str">
        <f ca="1">IF(AND($R106="Buy",$R105=" "),G106,IF(AND($S106="Sell",W105=" "),G106,IF(OR($R105="Buy",S105="Sell"),W105," ")))</f>
        <v xml:space="preserve"> </v>
      </c>
      <c r="X106" s="35">
        <f t="shared" ca="1" si="17"/>
        <v>-16.900000000000048</v>
      </c>
      <c r="Y106" s="35">
        <f t="shared" ca="1" si="18"/>
        <v>-12.310513447432736</v>
      </c>
      <c r="Z106" s="35">
        <f t="shared" ca="1" si="19"/>
        <v>-29.210513447432785</v>
      </c>
      <c r="AA106" s="36" t="e">
        <f t="shared" ca="1" si="20"/>
        <v>#VALUE!</v>
      </c>
    </row>
    <row r="107" spans="1:27" x14ac:dyDescent="0.25">
      <c r="A107" s="26">
        <v>40332</v>
      </c>
      <c r="B107">
        <v>47.4</v>
      </c>
      <c r="C107">
        <v>46.75</v>
      </c>
      <c r="D107">
        <v>47.16</v>
      </c>
      <c r="E107" s="5">
        <v>30.22</v>
      </c>
      <c r="F107" s="5">
        <v>28.93</v>
      </c>
      <c r="G107" s="5">
        <v>30.09</v>
      </c>
      <c r="H107" s="3">
        <v>1</v>
      </c>
      <c r="I107" s="3">
        <v>1</v>
      </c>
      <c r="J107" s="8">
        <f ca="1">(D107-MIN(OFFSET(C107,-$J$3+1,0):C107))/(MAX(OFFSET(B107,-$J$3+1,0):B107)-MIN(OFFSET(C107,-$J$3+1,0):C107))</f>
        <v>0.89189189189189089</v>
      </c>
      <c r="K107" s="8">
        <f ca="1">(G107-MIN(OFFSET(F107,-$J$3+1,0):F107))/(MAX(OFFSET(E107,-$J$3+1,0):E107)-MIN(OFFSET(F107,-$J$3+1,0):F107))</f>
        <v>0.9514925373134332</v>
      </c>
      <c r="L107" s="8">
        <f ca="1">J107-K107</f>
        <v>-5.9600645421542309E-2</v>
      </c>
      <c r="M107" s="34">
        <f ca="1">100*(L107-MIN(OFFSET(L107,-$J$3+1,0):L107))/(MAX(OFFSET(L107,-$J$3+1,0):L107)-MIN(OFFSET(L107,-$J$3+1,0):L107))</f>
        <v>38.611643179499723</v>
      </c>
      <c r="N107" s="12">
        <f>MAX(B107-C107,B107-D106,D106-C107)</f>
        <v>0.64999999999999858</v>
      </c>
      <c r="O107" s="12">
        <f>MAX(E107-F107,E107-G106,G106-F107)</f>
        <v>1.2899999999999991</v>
      </c>
      <c r="P107" s="33">
        <f ca="1">AVERAGE(N107:OFFSET(N107,-$P$3+1,0))*$P$4</f>
        <v>1.2200000000000013</v>
      </c>
      <c r="Q107" s="33">
        <f ca="1">AVERAGE(O107:OFFSET(O107,-$P$3+1,0))*$Q$4</f>
        <v>1.4016666666666662</v>
      </c>
      <c r="R107" s="16" t="str">
        <f t="shared" ca="1" si="13"/>
        <v xml:space="preserve"> </v>
      </c>
      <c r="S107" s="16" t="str">
        <f t="shared" ca="1" si="14"/>
        <v>Exit</v>
      </c>
      <c r="T107" s="5">
        <f t="shared" ca="1" si="15"/>
        <v>-10</v>
      </c>
      <c r="U107" s="21">
        <f t="shared" ca="1" si="16"/>
        <v>10.132689987937281</v>
      </c>
      <c r="V107" s="5" t="str">
        <f ca="1">IF(AND($R107="Buy",$R106=" "),D107,IF(AND($R107="Buy",$R106="Exit"),D107,IF(AND($S107="Sell",V106=" "),D107,IF(OR($R106="Buy",S106="Sell"),V106," "))))</f>
        <v xml:space="preserve"> </v>
      </c>
      <c r="W107" s="5" t="str">
        <f ca="1">IF(AND($R107="Buy",$R106=" "),G107,IF(AND($S107="Sell",W106=" "),G107,IF(OR($R106="Buy",S106="Sell"),W106," ")))</f>
        <v xml:space="preserve"> </v>
      </c>
      <c r="X107" s="35">
        <f t="shared" ca="1" si="17"/>
        <v>-2.0999999999999375</v>
      </c>
      <c r="Y107" s="35">
        <f t="shared" ca="1" si="18"/>
        <v>11.247285886610376</v>
      </c>
      <c r="Z107" s="35">
        <f t="shared" ca="1" si="19"/>
        <v>9.1472858866104385</v>
      </c>
      <c r="AA107" s="36" t="e">
        <f t="shared" ca="1" si="20"/>
        <v>#VALUE!</v>
      </c>
    </row>
    <row r="108" spans="1:27" x14ac:dyDescent="0.25">
      <c r="A108" s="26">
        <v>40333</v>
      </c>
      <c r="B108">
        <v>46.78</v>
      </c>
      <c r="C108">
        <v>45.47</v>
      </c>
      <c r="D108">
        <v>45.73</v>
      </c>
      <c r="E108" s="5">
        <v>29.83</v>
      </c>
      <c r="F108" s="5">
        <v>28.49</v>
      </c>
      <c r="G108" s="5">
        <v>28.69</v>
      </c>
      <c r="H108" s="3">
        <v>1</v>
      </c>
      <c r="I108" s="3">
        <v>1</v>
      </c>
      <c r="J108" s="8">
        <f ca="1">(D108-MIN(OFFSET(C108,-$J$3+1,0):C108))/(MAX(OFFSET(B108,-$J$3+1,0):B108)-MIN(OFFSET(C108,-$J$3+1,0):C108))</f>
        <v>0.24774774774774661</v>
      </c>
      <c r="K108" s="8">
        <f ca="1">(G108-MIN(OFFSET(F108,-$J$3+1,0):F108))/(MAX(OFFSET(E108,-$J$3+1,0):E108)-MIN(OFFSET(F108,-$J$3+1,0):F108))</f>
        <v>0.37295081967213156</v>
      </c>
      <c r="L108" s="8">
        <f ca="1">J108-K108</f>
        <v>-0.12520307192438496</v>
      </c>
      <c r="M108" s="34">
        <f ca="1">100*(L108-MIN(OFFSET(L108,-$J$3+1,0):L108))/(MAX(OFFSET(L108,-$J$3+1,0):L108)-MIN(OFFSET(L108,-$J$3+1,0):L108))</f>
        <v>27.122945890565905</v>
      </c>
      <c r="N108" s="12">
        <f>MAX(B108-C108,B108-D107,D107-C108)</f>
        <v>1.6899999999999977</v>
      </c>
      <c r="O108" s="12">
        <f>MAX(E108-F108,E108-G107,G107-F108)</f>
        <v>1.6000000000000014</v>
      </c>
      <c r="P108" s="33">
        <f ca="1">AVERAGE(N108:OFFSET(N108,-$P$3+1,0))*$P$4</f>
        <v>1.3083333333333347</v>
      </c>
      <c r="Q108" s="33">
        <f ca="1">AVERAGE(O108:OFFSET(O108,-$P$3+1,0))*$Q$4</f>
        <v>1.5183333333333326</v>
      </c>
      <c r="R108" s="16" t="str">
        <f t="shared" ca="1" si="13"/>
        <v xml:space="preserve"> </v>
      </c>
      <c r="S108" s="16" t="str">
        <f t="shared" ca="1" si="14"/>
        <v xml:space="preserve"> </v>
      </c>
      <c r="T108" s="5" t="str">
        <f t="shared" ca="1" si="15"/>
        <v xml:space="preserve"> </v>
      </c>
      <c r="U108" s="21" t="str">
        <f t="shared" ca="1" si="16"/>
        <v xml:space="preserve"> </v>
      </c>
      <c r="V108" s="5" t="str">
        <f ca="1">IF(AND($R108="Buy",$R107=" "),D108,IF(AND($R108="Buy",$R107="Exit"),D108,IF(AND($S108="Sell",V107=" "),D108,IF(OR($R107="Buy",S107="Sell"),V107," "))))</f>
        <v xml:space="preserve"> </v>
      </c>
      <c r="W108" s="5" t="str">
        <f ca="1">IF(AND($R108="Buy",$R107=" "),G108,IF(AND($S108="Sell",W107=" "),G108,IF(OR($R107="Buy",S107="Sell"),W107," ")))</f>
        <v xml:space="preserve"> </v>
      </c>
      <c r="X108" s="35" t="e">
        <f t="shared" ca="1" si="17"/>
        <v>#VALUE!</v>
      </c>
      <c r="Y108" s="35" t="str">
        <f t="shared" ca="1" si="18"/>
        <v xml:space="preserve"> </v>
      </c>
      <c r="Z108" s="35" t="e">
        <f t="shared" ca="1" si="19"/>
        <v>#VALUE!</v>
      </c>
      <c r="AA108" s="36" t="e">
        <f t="shared" ca="1" si="20"/>
        <v>#VALUE!</v>
      </c>
    </row>
    <row r="109" spans="1:27" x14ac:dyDescent="0.25">
      <c r="A109" s="26">
        <v>40336</v>
      </c>
      <c r="B109">
        <v>46.13</v>
      </c>
      <c r="C109">
        <v>44.89</v>
      </c>
      <c r="D109">
        <v>44.92</v>
      </c>
      <c r="E109" s="5">
        <v>29.21</v>
      </c>
      <c r="F109" s="5">
        <v>28.36</v>
      </c>
      <c r="G109" s="5">
        <v>28.43</v>
      </c>
      <c r="H109" s="3">
        <v>1</v>
      </c>
      <c r="I109" s="3">
        <v>1</v>
      </c>
      <c r="J109" s="8">
        <f ca="1">(D109-MIN(OFFSET(C109,-$J$3+1,0):C109))/(MAX(OFFSET(B109,-$J$3+1,0):B109)-MIN(OFFSET(C109,-$J$3+1,0):C109))</f>
        <v>1.1952191235060224E-2</v>
      </c>
      <c r="K109" s="8">
        <f ca="1">(G109-MIN(OFFSET(F109,-$J$3+1,0):F109))/(MAX(OFFSET(E109,-$J$3+1,0):E109)-MIN(OFFSET(F109,-$J$3+1,0):F109))</f>
        <v>0.2663934426229505</v>
      </c>
      <c r="L109" s="8">
        <f ca="1">J109-K109</f>
        <v>-0.25444125138789025</v>
      </c>
      <c r="M109" s="34">
        <f ca="1">100*(L109-MIN(OFFSET(L109,-$J$3+1,0):L109))/(MAX(OFFSET(L109,-$J$3+1,0):L109)-MIN(OFFSET(L109,-$J$3+1,0):L109))</f>
        <v>4.4899671856581209</v>
      </c>
      <c r="N109" s="12">
        <f>MAX(B109-C109,B109-D108,D108-C109)</f>
        <v>1.240000000000002</v>
      </c>
      <c r="O109" s="12">
        <f>MAX(E109-F109,E109-G108,G108-F109)</f>
        <v>0.85000000000000142</v>
      </c>
      <c r="P109" s="33">
        <f ca="1">AVERAGE(N109:OFFSET(N109,-$P$3+1,0))*$P$4</f>
        <v>1.2866666666666677</v>
      </c>
      <c r="Q109" s="33">
        <f ca="1">AVERAGE(O109:OFFSET(O109,-$P$3+1,0))*$Q$4</f>
        <v>1.3583333333333332</v>
      </c>
      <c r="R109" s="16" t="str">
        <f t="shared" ca="1" si="13"/>
        <v>Buy</v>
      </c>
      <c r="S109" s="16" t="str">
        <f t="shared" ca="1" si="14"/>
        <v xml:space="preserve"> </v>
      </c>
      <c r="T109" s="5">
        <f t="shared" ca="1" si="15"/>
        <v>10</v>
      </c>
      <c r="U109" s="21">
        <f t="shared" ca="1" si="16"/>
        <v>-9.4723926380368191</v>
      </c>
      <c r="V109" s="5">
        <f ca="1">IF(AND($R109="Buy",$R108=" "),D109,IF(AND($R109="Buy",$R108="Exit"),D109,IF(AND($S109="Sell",V108=" "),D109,IF(OR($R108="Buy",S108="Sell"),V108," "))))</f>
        <v>44.92</v>
      </c>
      <c r="W109" s="5">
        <f ca="1">IF(AND($R109="Buy",$R108=" "),G109,IF(AND($S109="Sell",W108=" "),G109,IF(OR($R108="Buy",S108="Sell"),W108," ")))</f>
        <v>28.43</v>
      </c>
      <c r="X109" s="35" t="str">
        <f t="shared" ca="1" si="17"/>
        <v xml:space="preserve"> </v>
      </c>
      <c r="Y109" s="35" t="str">
        <f t="shared" ca="1" si="18"/>
        <v xml:space="preserve"> </v>
      </c>
      <c r="Z109" s="35" t="str">
        <f t="shared" ca="1" si="19"/>
        <v xml:space="preserve"> </v>
      </c>
      <c r="AA109" s="36" t="e">
        <f t="shared" ca="1" si="20"/>
        <v>#VALUE!</v>
      </c>
    </row>
    <row r="110" spans="1:27" x14ac:dyDescent="0.25">
      <c r="A110" s="26">
        <v>40337</v>
      </c>
      <c r="B110">
        <v>45.65</v>
      </c>
      <c r="C110">
        <v>44.71</v>
      </c>
      <c r="D110">
        <v>45.56</v>
      </c>
      <c r="E110" s="5">
        <v>28.92</v>
      </c>
      <c r="F110" s="5">
        <v>27.9</v>
      </c>
      <c r="G110" s="5">
        <v>28.35</v>
      </c>
      <c r="H110" s="3">
        <v>1</v>
      </c>
      <c r="I110" s="3">
        <v>1</v>
      </c>
      <c r="J110" s="8">
        <f ca="1">(D110-MIN(OFFSET(C110,-$J$3+1,0):C110))/(MAX(OFFSET(B110,-$J$3+1,0):B110)-MIN(OFFSET(C110,-$J$3+1,0):C110))</f>
        <v>0.31598513011152496</v>
      </c>
      <c r="K110" s="8">
        <f ca="1">(G110-MIN(OFFSET(F110,-$J$3+1,0):F110))/(MAX(OFFSET(E110,-$J$3+1,0):E110)-MIN(OFFSET(F110,-$J$3+1,0):F110))</f>
        <v>0.23360655737704952</v>
      </c>
      <c r="L110" s="8">
        <f ca="1">J110-K110</f>
        <v>8.2378572734475436E-2</v>
      </c>
      <c r="M110" s="34">
        <f ca="1">100*(L110-MIN(OFFSET(L110,-$J$3+1,0):L110))/(MAX(OFFSET(L110,-$J$3+1,0):L110)-MIN(OFFSET(L110,-$J$3+1,0):L110))</f>
        <v>61.758897377304507</v>
      </c>
      <c r="N110" s="12">
        <f>MAX(B110-C110,B110-D109,D109-C110)</f>
        <v>0.93999999999999773</v>
      </c>
      <c r="O110" s="12">
        <f>MAX(E110-F110,E110-G109,G109-F110)</f>
        <v>1.0200000000000031</v>
      </c>
      <c r="P110" s="33">
        <f ca="1">AVERAGE(N110:OFFSET(N110,-$P$3+1,0))*$P$4</f>
        <v>1.2250000000000003</v>
      </c>
      <c r="Q110" s="33">
        <f ca="1">AVERAGE(O110:OFFSET(O110,-$P$3+1,0))*$Q$4</f>
        <v>1.3700000000000003</v>
      </c>
      <c r="R110" s="16" t="str">
        <f t="shared" ca="1" si="13"/>
        <v>Exit</v>
      </c>
      <c r="S110" s="16" t="str">
        <f t="shared" ca="1" si="14"/>
        <v xml:space="preserve"> </v>
      </c>
      <c r="T110" s="5">
        <f t="shared" ca="1" si="15"/>
        <v>10</v>
      </c>
      <c r="U110" s="21">
        <f t="shared" ca="1" si="16"/>
        <v>-9.4723926380368191</v>
      </c>
      <c r="V110" s="5">
        <f ca="1">IF(AND($R110="Buy",$R109=" "),D110,IF(AND($R110="Buy",$R109="Exit"),D110,IF(AND($S110="Sell",V109=" "),D110,IF(OR($R109="Buy",S109="Sell"),V109," "))))</f>
        <v>44.92</v>
      </c>
      <c r="W110" s="5">
        <f ca="1">IF(AND($R110="Buy",$R109=" "),G110,IF(AND($S110="Sell",W109=" "),G110,IF(OR($R109="Buy",S109="Sell"),W109," ")))</f>
        <v>28.43</v>
      </c>
      <c r="X110" s="35">
        <f t="shared" ca="1" si="17"/>
        <v>6.4000000000000057</v>
      </c>
      <c r="Y110" s="35">
        <f t="shared" ca="1" si="18"/>
        <v>0.75779141104292935</v>
      </c>
      <c r="Z110" s="35">
        <f t="shared" ca="1" si="19"/>
        <v>7.1577914110429353</v>
      </c>
      <c r="AA110" s="36" t="e">
        <f t="shared" ca="1" si="20"/>
        <v>#VALUE!</v>
      </c>
    </row>
    <row r="111" spans="1:27" x14ac:dyDescent="0.25">
      <c r="A111" s="26">
        <v>40338</v>
      </c>
      <c r="B111">
        <v>46.17</v>
      </c>
      <c r="C111">
        <v>44.89</v>
      </c>
      <c r="D111">
        <v>45.09</v>
      </c>
      <c r="E111" s="5">
        <v>28.85</v>
      </c>
      <c r="F111" s="5">
        <v>27.87</v>
      </c>
      <c r="G111" s="5">
        <v>28.03</v>
      </c>
      <c r="H111" s="3">
        <v>1</v>
      </c>
      <c r="I111" s="3">
        <v>1</v>
      </c>
      <c r="J111" s="8">
        <f ca="1">(D111-MIN(OFFSET(C111,-$J$3+1,0):C111))/(MAX(OFFSET(B111,-$J$3+1,0):B111)-MIN(OFFSET(C111,-$J$3+1,0):C111))</f>
        <v>0.14126394052044716</v>
      </c>
      <c r="K111" s="8">
        <f ca="1">(G111-MIN(OFFSET(F111,-$J$3+1,0):F111))/(MAX(OFFSET(E111,-$J$3+1,0):E111)-MIN(OFFSET(F111,-$J$3+1,0):F111))</f>
        <v>0.10245901639344272</v>
      </c>
      <c r="L111" s="8">
        <f ca="1">J111-K111</f>
        <v>3.8804924127004439E-2</v>
      </c>
      <c r="M111" s="34">
        <f ca="1">100*(L111-MIN(OFFSET(L111,-$J$3+1,0):L111))/(MAX(OFFSET(L111,-$J$3+1,0):L111)-MIN(OFFSET(L111,-$J$3+1,0):L111))</f>
        <v>53.769283049479576</v>
      </c>
      <c r="N111" s="12">
        <f>MAX(B111-C111,B111-D110,D110-C111)</f>
        <v>1.2800000000000011</v>
      </c>
      <c r="O111" s="12">
        <f>MAX(E111-F111,E111-G110,G110-F111)</f>
        <v>0.98000000000000043</v>
      </c>
      <c r="P111" s="33">
        <f ca="1">AVERAGE(N111:OFFSET(N111,-$P$3+1,0))*$P$4</f>
        <v>1.2600000000000005</v>
      </c>
      <c r="Q111" s="33">
        <f ca="1">AVERAGE(O111:OFFSET(O111,-$P$3+1,0))*$Q$4</f>
        <v>1.1600000000000008</v>
      </c>
      <c r="R111" s="16" t="str">
        <f t="shared" ca="1" si="13"/>
        <v xml:space="preserve"> </v>
      </c>
      <c r="S111" s="16" t="str">
        <f t="shared" ca="1" si="14"/>
        <v xml:space="preserve"> </v>
      </c>
      <c r="T111" s="5" t="str">
        <f t="shared" ca="1" si="15"/>
        <v xml:space="preserve"> </v>
      </c>
      <c r="U111" s="21" t="str">
        <f t="shared" ca="1" si="16"/>
        <v xml:space="preserve"> </v>
      </c>
      <c r="V111" s="5" t="str">
        <f ca="1">IF(AND($R111="Buy",$R110=" "),D111,IF(AND($R111="Buy",$R110="Exit"),D111,IF(AND($S111="Sell",V110=" "),D111,IF(OR($R110="Buy",S110="Sell"),V110," "))))</f>
        <v xml:space="preserve"> </v>
      </c>
      <c r="W111" s="5" t="str">
        <f ca="1">IF(AND($R111="Buy",$R110=" "),G111,IF(AND($S111="Sell",W110=" "),G111,IF(OR($R110="Buy",S110="Sell"),W110," ")))</f>
        <v xml:space="preserve"> </v>
      </c>
      <c r="X111" s="35" t="e">
        <f t="shared" ca="1" si="17"/>
        <v>#VALUE!</v>
      </c>
      <c r="Y111" s="35" t="str">
        <f t="shared" ca="1" si="18"/>
        <v xml:space="preserve"> </v>
      </c>
      <c r="Z111" s="35" t="e">
        <f t="shared" ca="1" si="19"/>
        <v>#VALUE!</v>
      </c>
      <c r="AA111" s="36" t="e">
        <f t="shared" ca="1" si="20"/>
        <v>#VALUE!</v>
      </c>
    </row>
    <row r="112" spans="1:27" x14ac:dyDescent="0.25">
      <c r="A112" s="26">
        <v>40339</v>
      </c>
      <c r="B112">
        <v>46.3</v>
      </c>
      <c r="C112">
        <v>45.6</v>
      </c>
      <c r="D112">
        <v>46.18</v>
      </c>
      <c r="E112" s="5">
        <v>30.03</v>
      </c>
      <c r="F112" s="5">
        <v>28.7</v>
      </c>
      <c r="G112" s="5">
        <v>29.95</v>
      </c>
      <c r="H112" s="3">
        <v>1</v>
      </c>
      <c r="I112" s="3">
        <v>1</v>
      </c>
      <c r="J112" s="8">
        <f ca="1">(D112-MIN(OFFSET(C112,-$J$3+1,0):C112))/(MAX(OFFSET(B112,-$J$3+1,0):B112)-MIN(OFFSET(C112,-$J$3+1,0):C112))</f>
        <v>0.54646840148698894</v>
      </c>
      <c r="K112" s="8">
        <f ca="1">(G112-MIN(OFFSET(F112,-$J$3+1,0):F112))/(MAX(OFFSET(E112,-$J$3+1,0):E112)-MIN(OFFSET(F112,-$J$3+1,0):F112))</f>
        <v>0.88510638297872346</v>
      </c>
      <c r="L112" s="8">
        <f ca="1">J112-K112</f>
        <v>-0.33863798149173452</v>
      </c>
      <c r="M112" s="34">
        <f ca="1">100*(L112-MIN(OFFSET(L112,-$J$3+1,0):L112))/(MAX(OFFSET(L112,-$J$3+1,0):L112)-MIN(OFFSET(L112,-$J$3+1,0):L112))</f>
        <v>0</v>
      </c>
      <c r="N112" s="12">
        <f>MAX(B112-C112,B112-D111,D111-C112)</f>
        <v>1.2099999999999937</v>
      </c>
      <c r="O112" s="12">
        <f>MAX(E112-F112,E112-G111,G111-F112)</f>
        <v>2</v>
      </c>
      <c r="P112" s="33">
        <f ca="1">AVERAGE(N112:OFFSET(N112,-$P$3+1,0))*$P$4</f>
        <v>1.1683333333333319</v>
      </c>
      <c r="Q112" s="33">
        <f ca="1">AVERAGE(O112:OFFSET(O112,-$P$3+1,0))*$Q$4</f>
        <v>1.2900000000000009</v>
      </c>
      <c r="R112" s="16" t="str">
        <f t="shared" ca="1" si="13"/>
        <v>Buy</v>
      </c>
      <c r="S112" s="16" t="str">
        <f t="shared" ca="1" si="14"/>
        <v xml:space="preserve"> </v>
      </c>
      <c r="T112" s="5">
        <f t="shared" ca="1" si="15"/>
        <v>10</v>
      </c>
      <c r="U112" s="21">
        <f t="shared" ca="1" si="16"/>
        <v>-9.0568475452196218</v>
      </c>
      <c r="V112" s="5">
        <f ca="1">IF(AND($R112="Buy",$R111=" "),D112,IF(AND($R112="Buy",$R111="Exit"),D112,IF(AND($S112="Sell",V111=" "),D112,IF(OR($R111="Buy",S111="Sell"),V111," "))))</f>
        <v>46.18</v>
      </c>
      <c r="W112" s="5">
        <f ca="1">IF(AND($R112="Buy",$R111=" "),G112,IF(AND($S112="Sell",W111=" "),G112,IF(OR($R111="Buy",S111="Sell"),W111," ")))</f>
        <v>29.95</v>
      </c>
      <c r="X112" s="35" t="str">
        <f t="shared" ca="1" si="17"/>
        <v xml:space="preserve"> </v>
      </c>
      <c r="Y112" s="35" t="str">
        <f t="shared" ca="1" si="18"/>
        <v xml:space="preserve"> </v>
      </c>
      <c r="Z112" s="35" t="str">
        <f t="shared" ca="1" si="19"/>
        <v xml:space="preserve"> </v>
      </c>
      <c r="AA112" s="36" t="e">
        <f t="shared" ca="1" si="20"/>
        <v>#VALUE!</v>
      </c>
    </row>
    <row r="113" spans="1:27" x14ac:dyDescent="0.25">
      <c r="A113" s="26">
        <v>40340</v>
      </c>
      <c r="B113">
        <v>46.96</v>
      </c>
      <c r="C113">
        <v>45.8</v>
      </c>
      <c r="D113">
        <v>46.87</v>
      </c>
      <c r="E113" s="5">
        <v>30.3</v>
      </c>
      <c r="F113" s="5">
        <v>29.39</v>
      </c>
      <c r="G113" s="5">
        <v>30.26</v>
      </c>
      <c r="H113" s="3">
        <v>1</v>
      </c>
      <c r="I113" s="3">
        <v>1</v>
      </c>
      <c r="J113" s="8">
        <f ca="1">(D113-MIN(OFFSET(C113,-$J$3+1,0):C113))/(MAX(OFFSET(B113,-$J$3+1,0):B113)-MIN(OFFSET(C113,-$J$3+1,0):C113))</f>
        <v>0.95999999999999852</v>
      </c>
      <c r="K113" s="8">
        <f ca="1">(G113-MIN(OFFSET(F113,-$J$3+1,0):F113))/(MAX(OFFSET(E113,-$J$3+1,0):E113)-MIN(OFFSET(F113,-$J$3+1,0):F113))</f>
        <v>0.98353909465020606</v>
      </c>
      <c r="L113" s="8">
        <f ca="1">J113-K113</f>
        <v>-2.3539094650207537E-2</v>
      </c>
      <c r="M113" s="34">
        <f ca="1">100*(L113-MIN(OFFSET(L113,-$J$3+1,0):L113))/(MAX(OFFSET(L113,-$J$3+1,0):L113)-MIN(OFFSET(L113,-$J$3+1,0):L113))</f>
        <v>74.842398399428731</v>
      </c>
      <c r="N113" s="12">
        <f>MAX(B113-C113,B113-D112,D112-C113)</f>
        <v>1.1600000000000037</v>
      </c>
      <c r="O113" s="12">
        <f>MAX(E113-F113,E113-G112,G112-F113)</f>
        <v>0.91000000000000014</v>
      </c>
      <c r="P113" s="33">
        <f ca="1">AVERAGE(N113:OFFSET(N113,-$P$3+1,0))*$P$4</f>
        <v>1.2533333333333327</v>
      </c>
      <c r="Q113" s="33">
        <f ca="1">AVERAGE(O113:OFFSET(O113,-$P$3+1,0))*$Q$4</f>
        <v>1.2266666666666677</v>
      </c>
      <c r="R113" s="16" t="str">
        <f t="shared" ca="1" si="13"/>
        <v>Exit</v>
      </c>
      <c r="S113" s="16" t="str">
        <f t="shared" ca="1" si="14"/>
        <v xml:space="preserve"> </v>
      </c>
      <c r="T113" s="5">
        <f t="shared" ca="1" si="15"/>
        <v>10</v>
      </c>
      <c r="U113" s="21">
        <f t="shared" ca="1" si="16"/>
        <v>-9.0568475452196218</v>
      </c>
      <c r="V113" s="5">
        <f ca="1">IF(AND($R113="Buy",$R112=" "),D113,IF(AND($R113="Buy",$R112="Exit"),D113,IF(AND($S113="Sell",V112=" "),D113,IF(OR($R112="Buy",S112="Sell"),V112," "))))</f>
        <v>46.18</v>
      </c>
      <c r="W113" s="5">
        <f ca="1">IF(AND($R113="Buy",$R112=" "),G113,IF(AND($S113="Sell",W112=" "),G113,IF(OR($R112="Buy",S112="Sell"),W112," ")))</f>
        <v>29.95</v>
      </c>
      <c r="X113" s="35">
        <f t="shared" ca="1" si="17"/>
        <v>6.8999999999999773</v>
      </c>
      <c r="Y113" s="35">
        <f t="shared" ca="1" si="18"/>
        <v>-2.8076227390181034</v>
      </c>
      <c r="Z113" s="35">
        <f t="shared" ca="1" si="19"/>
        <v>4.0923772609818734</v>
      </c>
      <c r="AA113" s="36" t="e">
        <f t="shared" ca="1" si="20"/>
        <v>#VALUE!</v>
      </c>
    </row>
    <row r="114" spans="1:27" x14ac:dyDescent="0.25">
      <c r="A114" s="26">
        <v>40343</v>
      </c>
      <c r="B114">
        <v>47.98</v>
      </c>
      <c r="C114">
        <v>46.59</v>
      </c>
      <c r="D114">
        <v>46.64</v>
      </c>
      <c r="E114" s="5">
        <v>31.71</v>
      </c>
      <c r="F114" s="5">
        <v>30.48</v>
      </c>
      <c r="G114" s="5">
        <v>30.86</v>
      </c>
      <c r="H114" s="3">
        <v>1</v>
      </c>
      <c r="I114" s="3">
        <v>1</v>
      </c>
      <c r="J114" s="8">
        <f ca="1">(D114-MIN(OFFSET(C114,-$J$3+1,0):C114))/(MAX(OFFSET(B114,-$J$3+1,0):B114)-MIN(OFFSET(C114,-$J$3+1,0):C114))</f>
        <v>0.59021406727828807</v>
      </c>
      <c r="K114" s="8">
        <f ca="1">(G114-MIN(OFFSET(F114,-$J$3+1,0):F114))/(MAX(OFFSET(E114,-$J$3+1,0):E114)-MIN(OFFSET(F114,-$J$3+1,0):F114))</f>
        <v>0.77864583333333293</v>
      </c>
      <c r="L114" s="8">
        <f ca="1">J114-K114</f>
        <v>-0.18843176605504486</v>
      </c>
      <c r="M114" s="34">
        <f ca="1">100*(L114-MIN(OFFSET(L114,-$J$3+1,0):L114))/(MAX(OFFSET(L114,-$J$3+1,0):L114)-MIN(OFFSET(L114,-$J$3+1,0):L114))</f>
        <v>35.67703310687034</v>
      </c>
      <c r="N114" s="12">
        <f>MAX(B114-C114,B114-D113,D113-C114)</f>
        <v>1.3899999999999935</v>
      </c>
      <c r="O114" s="12">
        <f>MAX(E114-F114,E114-G113,G113-F114)</f>
        <v>1.4499999999999993</v>
      </c>
      <c r="P114" s="33">
        <f ca="1">AVERAGE(N114:OFFSET(N114,-$P$3+1,0))*$P$4</f>
        <v>1.203333333333332</v>
      </c>
      <c r="Q114" s="33">
        <f ca="1">AVERAGE(O114:OFFSET(O114,-$P$3+1,0))*$Q$4</f>
        <v>1.2016666666666673</v>
      </c>
      <c r="R114" s="16" t="str">
        <f t="shared" ca="1" si="13"/>
        <v xml:space="preserve"> </v>
      </c>
      <c r="S114" s="16" t="str">
        <f t="shared" ca="1" si="14"/>
        <v xml:space="preserve"> </v>
      </c>
      <c r="T114" s="5" t="str">
        <f t="shared" ca="1" si="15"/>
        <v xml:space="preserve"> </v>
      </c>
      <c r="U114" s="21" t="str">
        <f t="shared" ca="1" si="16"/>
        <v xml:space="preserve"> </v>
      </c>
      <c r="V114" s="5" t="str">
        <f ca="1">IF(AND($R114="Buy",$R113=" "),D114,IF(AND($R114="Buy",$R113="Exit"),D114,IF(AND($S114="Sell",V113=" "),D114,IF(OR($R113="Buy",S113="Sell"),V113," "))))</f>
        <v xml:space="preserve"> </v>
      </c>
      <c r="W114" s="5" t="str">
        <f ca="1">IF(AND($R114="Buy",$R113=" "),G114,IF(AND($S114="Sell",W113=" "),G114,IF(OR($R113="Buy",S113="Sell"),W113," ")))</f>
        <v xml:space="preserve"> </v>
      </c>
      <c r="X114" s="35" t="e">
        <f t="shared" ca="1" si="17"/>
        <v>#VALUE!</v>
      </c>
      <c r="Y114" s="35" t="str">
        <f t="shared" ca="1" si="18"/>
        <v xml:space="preserve"> </v>
      </c>
      <c r="Z114" s="35" t="e">
        <f t="shared" ca="1" si="19"/>
        <v>#VALUE!</v>
      </c>
      <c r="AA114" s="36" t="e">
        <f t="shared" ca="1" si="20"/>
        <v>#VALUE!</v>
      </c>
    </row>
    <row r="115" spans="1:27" x14ac:dyDescent="0.25">
      <c r="A115" s="26">
        <v>40344</v>
      </c>
      <c r="B115">
        <v>47.83</v>
      </c>
      <c r="C115">
        <v>46.78</v>
      </c>
      <c r="D115">
        <v>47.74</v>
      </c>
      <c r="E115" s="5">
        <v>31.81</v>
      </c>
      <c r="F115" s="5">
        <v>31.09</v>
      </c>
      <c r="G115" s="5">
        <v>31.79</v>
      </c>
      <c r="H115" s="3">
        <v>1</v>
      </c>
      <c r="I115" s="3">
        <v>1</v>
      </c>
      <c r="J115" s="8">
        <f ca="1">(D115-MIN(OFFSET(C115,-$J$3+1,0):C115))/(MAX(OFFSET(B115,-$J$3+1,0):B115)-MIN(OFFSET(C115,-$J$3+1,0):C115))</f>
        <v>0.9266055045871574</v>
      </c>
      <c r="K115" s="8">
        <f ca="1">(G115-MIN(OFFSET(F115,-$J$3+1,0):F115))/(MAX(OFFSET(E115,-$J$3+1,0):E115)-MIN(OFFSET(F115,-$J$3+1,0):F115))</f>
        <v>0.9949238578680204</v>
      </c>
      <c r="L115" s="8">
        <f ca="1">J115-K115</f>
        <v>-6.8318353280862998E-2</v>
      </c>
      <c r="M115" s="34">
        <f ca="1">100*(L115-MIN(OFFSET(L115,-$J$3+1,0):L115))/(MAX(OFFSET(L115,-$J$3+1,0):L115)-MIN(OFFSET(L115,-$J$3+1,0):L115))</f>
        <v>64.206413143942598</v>
      </c>
      <c r="N115" s="12">
        <f>MAX(B115-C115,B115-D114,D114-C115)</f>
        <v>1.1899999999999977</v>
      </c>
      <c r="O115" s="12">
        <f>MAX(E115-F115,E115-G114,G114-F115)</f>
        <v>0.94999999999999929</v>
      </c>
      <c r="P115" s="33">
        <f ca="1">AVERAGE(N115:OFFSET(N115,-$P$3+1,0))*$P$4</f>
        <v>1.1949999999999978</v>
      </c>
      <c r="Q115" s="33">
        <f ca="1">AVERAGE(O115:OFFSET(O115,-$P$3+1,0))*$Q$4</f>
        <v>1.2183333333333337</v>
      </c>
      <c r="R115" s="16" t="str">
        <f t="shared" ca="1" si="13"/>
        <v xml:space="preserve"> </v>
      </c>
      <c r="S115" s="16" t="str">
        <f t="shared" ca="1" si="14"/>
        <v xml:space="preserve"> </v>
      </c>
      <c r="T115" s="5" t="str">
        <f t="shared" ca="1" si="15"/>
        <v xml:space="preserve"> </v>
      </c>
      <c r="U115" s="21" t="str">
        <f t="shared" ca="1" si="16"/>
        <v xml:space="preserve"> </v>
      </c>
      <c r="V115" s="5" t="str">
        <f ca="1">IF(AND($R115="Buy",$R114=" "),D115,IF(AND($R115="Buy",$R114="Exit"),D115,IF(AND($S115="Sell",V114=" "),D115,IF(OR($R114="Buy",S114="Sell"),V114," "))))</f>
        <v xml:space="preserve"> </v>
      </c>
      <c r="W115" s="5" t="str">
        <f ca="1">IF(AND($R115="Buy",$R114=" "),G115,IF(AND($S115="Sell",W114=" "),G115,IF(OR($R114="Buy",S114="Sell"),W114," ")))</f>
        <v xml:space="preserve"> </v>
      </c>
      <c r="X115" s="35" t="str">
        <f t="shared" ca="1" si="17"/>
        <v xml:space="preserve"> </v>
      </c>
      <c r="Y115" s="35" t="str">
        <f t="shared" ca="1" si="18"/>
        <v xml:space="preserve"> </v>
      </c>
      <c r="Z115" s="35" t="str">
        <f t="shared" ca="1" si="19"/>
        <v xml:space="preserve"> </v>
      </c>
      <c r="AA115" s="36" t="e">
        <f t="shared" ca="1" si="20"/>
        <v>#VALUE!</v>
      </c>
    </row>
    <row r="116" spans="1:27" x14ac:dyDescent="0.25">
      <c r="A116" s="26">
        <v>40345</v>
      </c>
      <c r="B116">
        <v>47.93</v>
      </c>
      <c r="C116">
        <v>46.94</v>
      </c>
      <c r="D116">
        <v>47.77</v>
      </c>
      <c r="E116" s="5">
        <v>34.520000000000003</v>
      </c>
      <c r="F116" s="5">
        <v>33.03</v>
      </c>
      <c r="G116" s="5">
        <v>33.82</v>
      </c>
      <c r="H116" s="3">
        <v>1</v>
      </c>
      <c r="I116" s="3">
        <v>1</v>
      </c>
      <c r="J116" s="8">
        <f ca="1">(D116-MIN(OFFSET(C116,-$J$3+1,0):C116))/(MAX(OFFSET(B116,-$J$3+1,0):B116)-MIN(OFFSET(C116,-$J$3+1,0):C116))</f>
        <v>0.93203883495145823</v>
      </c>
      <c r="K116" s="8">
        <f ca="1">(G116-MIN(OFFSET(F116,-$J$3+1,0):F116))/(MAX(OFFSET(E116,-$J$3+1,0):E116)-MIN(OFFSET(F116,-$J$3+1,0):F116))</f>
        <v>0.89473684210526272</v>
      </c>
      <c r="L116" s="8">
        <f ca="1">J116-K116</f>
        <v>3.7301992846195509E-2</v>
      </c>
      <c r="M116" s="34">
        <f ca="1">100*(L116-MIN(OFFSET(L116,-$J$3+1,0):L116))/(MAX(OFFSET(L116,-$J$3+1,0):L116)-MIN(OFFSET(L116,-$J$3+1,0):L116))</f>
        <v>99.601812285133505</v>
      </c>
      <c r="N116" s="12">
        <f>MAX(B116-C116,B116-D115,D115-C116)</f>
        <v>0.99000000000000199</v>
      </c>
      <c r="O116" s="12">
        <f>MAX(E116-F116,E116-G115,G115-F116)</f>
        <v>2.730000000000004</v>
      </c>
      <c r="P116" s="33">
        <f ca="1">AVERAGE(N116:OFFSET(N116,-$P$3+1,0))*$P$4</f>
        <v>1.203333333333332</v>
      </c>
      <c r="Q116" s="33">
        <f ca="1">AVERAGE(O116:OFFSET(O116,-$P$3+1,0))*$Q$4</f>
        <v>1.5033333333333339</v>
      </c>
      <c r="R116" s="16" t="str">
        <f t="shared" ca="1" si="13"/>
        <v xml:space="preserve"> </v>
      </c>
      <c r="S116" s="16" t="str">
        <f t="shared" ca="1" si="14"/>
        <v>Sell</v>
      </c>
      <c r="T116" s="5">
        <f t="shared" ca="1" si="15"/>
        <v>-10</v>
      </c>
      <c r="U116" s="21">
        <f t="shared" ca="1" si="16"/>
        <v>8.0044345898004323</v>
      </c>
      <c r="V116" s="5">
        <f ca="1">IF(AND($R116="Buy",$R115=" "),D116,IF(AND($R116="Buy",$R115="Exit"),D116,IF(AND($S116="Sell",V115=" "),D116,IF(OR($R115="Buy",S115="Sell"),V115," "))))</f>
        <v>47.77</v>
      </c>
      <c r="W116" s="5">
        <f ca="1">IF(AND($R116="Buy",$R115=" "),G116,IF(AND($S116="Sell",W115=" "),G116,IF(OR($R115="Buy",S115="Sell"),W115," ")))</f>
        <v>33.82</v>
      </c>
      <c r="X116" s="35" t="str">
        <f t="shared" ca="1" si="17"/>
        <v xml:space="preserve"> </v>
      </c>
      <c r="Y116" s="35" t="str">
        <f t="shared" ca="1" si="18"/>
        <v xml:space="preserve"> </v>
      </c>
      <c r="Z116" s="35" t="str">
        <f t="shared" ca="1" si="19"/>
        <v xml:space="preserve"> </v>
      </c>
      <c r="AA116" s="36" t="e">
        <f t="shared" ca="1" si="20"/>
        <v>#VALUE!</v>
      </c>
    </row>
    <row r="117" spans="1:27" x14ac:dyDescent="0.25">
      <c r="A117" s="26">
        <v>40346</v>
      </c>
      <c r="B117">
        <v>48.18</v>
      </c>
      <c r="C117">
        <v>46.95</v>
      </c>
      <c r="D117">
        <v>48</v>
      </c>
      <c r="E117" s="5">
        <v>34.76</v>
      </c>
      <c r="F117" s="5">
        <v>33.61</v>
      </c>
      <c r="G117" s="5">
        <v>33.79</v>
      </c>
      <c r="H117" s="3">
        <v>1</v>
      </c>
      <c r="I117" s="3">
        <v>1</v>
      </c>
      <c r="J117" s="8">
        <f ca="1">(D117-MIN(OFFSET(C117,-$J$3+1,0):C117))/(MAX(OFFSET(B117,-$J$3+1,0):B117)-MIN(OFFSET(C117,-$J$3+1,0):C117))</f>
        <v>0.93023255813953498</v>
      </c>
      <c r="K117" s="8">
        <f ca="1">(G117-MIN(OFFSET(F117,-$J$3+1,0):F117))/(MAX(OFFSET(E117,-$J$3+1,0):E117)-MIN(OFFSET(F117,-$J$3+1,0):F117))</f>
        <v>0.83993399339934005</v>
      </c>
      <c r="L117" s="8">
        <f ca="1">J117-K117</f>
        <v>9.0298564740194931E-2</v>
      </c>
      <c r="M117" s="34">
        <f ca="1">100*(L117-MIN(OFFSET(L117,-$J$3+1,0):L117))/(MAX(OFFSET(L117,-$J$3+1,0):L117)-MIN(OFFSET(L117,-$J$3+1,0):L117))</f>
        <v>100</v>
      </c>
      <c r="N117" s="12">
        <f>MAX(B117-C117,B117-D116,D116-C117)</f>
        <v>1.2299999999999969</v>
      </c>
      <c r="O117" s="12">
        <f>MAX(E117-F117,E117-G116,G116-F117)</f>
        <v>1.1499999999999986</v>
      </c>
      <c r="P117" s="33">
        <f ca="1">AVERAGE(N117:OFFSET(N117,-$P$3+1,0))*$P$4</f>
        <v>1.1949999999999978</v>
      </c>
      <c r="Q117" s="33">
        <f ca="1">AVERAGE(O117:OFFSET(O117,-$P$3+1,0))*$Q$4</f>
        <v>1.531666666666667</v>
      </c>
      <c r="R117" s="16" t="str">
        <f t="shared" ca="1" si="13"/>
        <v xml:space="preserve"> </v>
      </c>
      <c r="S117" s="16" t="str">
        <f t="shared" ca="1" si="14"/>
        <v>Sell</v>
      </c>
      <c r="T117" s="5">
        <f t="shared" ca="1" si="15"/>
        <v>-10</v>
      </c>
      <c r="U117" s="21">
        <f t="shared" ca="1" si="16"/>
        <v>8.0044345898004323</v>
      </c>
      <c r="V117" s="5">
        <f ca="1">IF(AND($R117="Buy",$R116=" "),D117,IF(AND($R117="Buy",$R116="Exit"),D117,IF(AND($S117="Sell",V116=" "),D117,IF(OR($R116="Buy",S116="Sell"),V116," "))))</f>
        <v>47.77</v>
      </c>
      <c r="W117" s="5">
        <f ca="1">IF(AND($R117="Buy",$R116=" "),G117,IF(AND($S117="Sell",W116=" "),G117,IF(OR($R116="Buy",S116="Sell"),W116," ")))</f>
        <v>33.82</v>
      </c>
      <c r="X117" s="35">
        <f t="shared" ca="1" si="17"/>
        <v>-2.2999999999999687</v>
      </c>
      <c r="Y117" s="35">
        <f t="shared" ca="1" si="18"/>
        <v>-0.24013303769402208</v>
      </c>
      <c r="Z117" s="35">
        <f t="shared" ca="1" si="19"/>
        <v>-2.540133037693991</v>
      </c>
      <c r="AA117" s="36" t="e">
        <f t="shared" ca="1" si="20"/>
        <v>#VALUE!</v>
      </c>
    </row>
    <row r="118" spans="1:27" x14ac:dyDescent="0.25">
      <c r="A118" s="26">
        <v>40347</v>
      </c>
      <c r="B118">
        <v>48.38</v>
      </c>
      <c r="C118">
        <v>47.7</v>
      </c>
      <c r="D118">
        <v>47.74</v>
      </c>
      <c r="E118" s="5">
        <v>34.89</v>
      </c>
      <c r="F118" s="5">
        <v>33.68</v>
      </c>
      <c r="G118" s="5">
        <v>34.56</v>
      </c>
      <c r="H118" s="3">
        <v>1</v>
      </c>
      <c r="I118" s="3">
        <v>1</v>
      </c>
      <c r="J118" s="8">
        <f ca="1">(D118-MIN(OFFSET(C118,-$J$3+1,0):C118))/(MAX(OFFSET(B118,-$J$3+1,0):B118)-MIN(OFFSET(C118,-$J$3+1,0):C118))</f>
        <v>0.75193798449612437</v>
      </c>
      <c r="K118" s="8">
        <f ca="1">(G118-MIN(OFFSET(F118,-$J$3+1,0):F118))/(MAX(OFFSET(E118,-$J$3+1,0):E118)-MIN(OFFSET(F118,-$J$3+1,0):F118))</f>
        <v>0.94000000000000028</v>
      </c>
      <c r="L118" s="8">
        <f ca="1">J118-K118</f>
        <v>-0.18806201550387591</v>
      </c>
      <c r="M118" s="34">
        <f ca="1">100*(L118-MIN(OFFSET(L118,-$J$3+1,0):L118))/(MAX(OFFSET(L118,-$J$3+1,0):L118)-MIN(OFFSET(L118,-$J$3+1,0):L118))</f>
        <v>0.13265529808471799</v>
      </c>
      <c r="N118" s="12">
        <f>MAX(B118-C118,B118-D117,D117-C118)</f>
        <v>0.67999999999999972</v>
      </c>
      <c r="O118" s="12">
        <f>MAX(E118-F118,E118-G117,G117-F118)</f>
        <v>1.2100000000000009</v>
      </c>
      <c r="P118" s="33">
        <f ca="1">AVERAGE(N118:OFFSET(N118,-$P$3+1,0))*$P$4</f>
        <v>1.1066666666666656</v>
      </c>
      <c r="Q118" s="33">
        <f ca="1">AVERAGE(O118:OFFSET(O118,-$P$3+1,0))*$Q$4</f>
        <v>1.4000000000000004</v>
      </c>
      <c r="R118" s="16" t="str">
        <f t="shared" ca="1" si="13"/>
        <v>Buy</v>
      </c>
      <c r="S118" s="16" t="str">
        <f t="shared" ca="1" si="14"/>
        <v>Exit</v>
      </c>
      <c r="T118" s="5">
        <f t="shared" ca="1" si="15"/>
        <v>10</v>
      </c>
      <c r="U118" s="21">
        <f t="shared" ca="1" si="16"/>
        <v>-7.9047619047618953</v>
      </c>
      <c r="V118" s="5">
        <f ca="1">IF(AND($R118="Buy",$R117=" "),D118,IF(AND($R118="Buy",$R117="Exit"),D118,IF(AND($S118="Sell",V117=" "),D118,IF(OR($R117="Buy",S117="Sell"),V117," "))))</f>
        <v>47.74</v>
      </c>
      <c r="W118" s="5">
        <f ca="1">IF(AND($R118="Buy",$R117=" "),G118,IF(AND($S118="Sell",W117=" "),G118,IF(OR($R117="Buy",S117="Sell"),W117," ")))</f>
        <v>34.56</v>
      </c>
      <c r="X118" s="35">
        <f t="shared" ca="1" si="17"/>
        <v>-2.5999999999999801</v>
      </c>
      <c r="Y118" s="35">
        <f t="shared" ca="1" si="18"/>
        <v>6.163414634146358</v>
      </c>
      <c r="Z118" s="35">
        <f t="shared" ca="1" si="19"/>
        <v>3.5634146341463779</v>
      </c>
      <c r="AA118" s="36" t="e">
        <f t="shared" ca="1" si="20"/>
        <v>#VALUE!</v>
      </c>
    </row>
    <row r="119" spans="1:27" x14ac:dyDescent="0.25">
      <c r="A119" s="26">
        <v>40350</v>
      </c>
      <c r="B119">
        <v>48.26</v>
      </c>
      <c r="C119">
        <v>46.97</v>
      </c>
      <c r="D119">
        <v>47.27</v>
      </c>
      <c r="E119" s="5">
        <v>35.5</v>
      </c>
      <c r="F119" s="5">
        <v>34.18</v>
      </c>
      <c r="G119" s="5">
        <v>34.53</v>
      </c>
      <c r="H119" s="3">
        <v>1</v>
      </c>
      <c r="I119" s="3">
        <v>1</v>
      </c>
      <c r="J119" s="8">
        <f ca="1">(D119-MIN(OFFSET(C119,-$J$3+1,0):C119))/(MAX(OFFSET(B119,-$J$3+1,0):B119)-MIN(OFFSET(C119,-$J$3+1,0):C119))</f>
        <v>0.37988826815642462</v>
      </c>
      <c r="K119" s="8">
        <f ca="1">(G119-MIN(OFFSET(F119,-$J$3+1,0):F119))/(MAX(OFFSET(E119,-$J$3+1,0):E119)-MIN(OFFSET(F119,-$J$3+1,0):F119))</f>
        <v>0.80677290836653404</v>
      </c>
      <c r="L119" s="8">
        <f ca="1">J119-K119</f>
        <v>-0.42688464021010941</v>
      </c>
      <c r="M119" s="34">
        <f ca="1">100*(L119-MIN(OFFSET(L119,-$J$3+1,0):L119))/(MAX(OFFSET(L119,-$J$3+1,0):L119)-MIN(OFFSET(L119,-$J$3+1,0):L119))</f>
        <v>0</v>
      </c>
      <c r="N119" s="12">
        <f>MAX(B119-C119,B119-D118,D118-C119)</f>
        <v>1.2899999999999991</v>
      </c>
      <c r="O119" s="12">
        <f>MAX(E119-F119,E119-G118,G118-F119)</f>
        <v>1.3200000000000003</v>
      </c>
      <c r="P119" s="33">
        <f ca="1">AVERAGE(N119:OFFSET(N119,-$P$3+1,0))*$P$4</f>
        <v>1.1283333333333314</v>
      </c>
      <c r="Q119" s="33">
        <f ca="1">AVERAGE(O119:OFFSET(O119,-$P$3+1,0))*$Q$4</f>
        <v>1.4683333333333337</v>
      </c>
      <c r="R119" s="16" t="str">
        <f t="shared" ca="1" si="13"/>
        <v>Buy</v>
      </c>
      <c r="S119" s="16" t="str">
        <f t="shared" ca="1" si="14"/>
        <v xml:space="preserve"> </v>
      </c>
      <c r="T119" s="5">
        <f t="shared" ca="1" si="15"/>
        <v>10</v>
      </c>
      <c r="U119" s="21">
        <f t="shared" ca="1" si="16"/>
        <v>-7.9047619047618953</v>
      </c>
      <c r="V119" s="5">
        <f ca="1">IF(AND($R119="Buy",$R118=" "),D119,IF(AND($R119="Buy",$R118="Exit"),D119,IF(AND($S119="Sell",V118=" "),D119,IF(OR($R118="Buy",S118="Sell"),V118," "))))</f>
        <v>47.74</v>
      </c>
      <c r="W119" s="5">
        <f ca="1">IF(AND($R119="Buy",$R118=" "),G119,IF(AND($S119="Sell",W118=" "),G119,IF(OR($R118="Buy",S118="Sell"),W118," ")))</f>
        <v>34.56</v>
      </c>
      <c r="X119" s="35">
        <f t="shared" ca="1" si="17"/>
        <v>-4.6999999999999886</v>
      </c>
      <c r="Y119" s="35">
        <f t="shared" ca="1" si="18"/>
        <v>0.23714285714286584</v>
      </c>
      <c r="Z119" s="35">
        <f t="shared" ca="1" si="19"/>
        <v>-4.4628571428571231</v>
      </c>
      <c r="AA119" s="36" t="e">
        <f t="shared" ca="1" si="20"/>
        <v>#VALUE!</v>
      </c>
    </row>
    <row r="120" spans="1:27" x14ac:dyDescent="0.25">
      <c r="A120" s="26">
        <v>40351</v>
      </c>
      <c r="B120">
        <v>47.76</v>
      </c>
      <c r="C120">
        <v>46.46</v>
      </c>
      <c r="D120">
        <v>46.53</v>
      </c>
      <c r="E120" s="5">
        <v>34.840000000000003</v>
      </c>
      <c r="F120" s="5">
        <v>33.89</v>
      </c>
      <c r="G120" s="5">
        <v>34.090000000000003</v>
      </c>
      <c r="H120" s="3">
        <v>1</v>
      </c>
      <c r="I120" s="3">
        <v>1</v>
      </c>
      <c r="J120" s="8">
        <f ca="1">(D120-MIN(OFFSET(C120,-$J$3+1,0):C120))/(MAX(OFFSET(B120,-$J$3+1,0):B120)-MIN(OFFSET(C120,-$J$3+1,0):C120))</f>
        <v>3.6458333333333447E-2</v>
      </c>
      <c r="K120" s="8">
        <f ca="1">(G120-MIN(OFFSET(F120,-$J$3+1,0):F120))/(MAX(OFFSET(E120,-$J$3+1,0):E120)-MIN(OFFSET(F120,-$J$3+1,0):F120))</f>
        <v>0.68027210884353817</v>
      </c>
      <c r="L120" s="8">
        <f ca="1">J120-K120</f>
        <v>-0.64381377551020469</v>
      </c>
      <c r="M120" s="34">
        <f ca="1">100*(L120-MIN(OFFSET(L120,-$J$3+1,0):L120))/(MAX(OFFSET(L120,-$J$3+1,0):L120)-MIN(OFFSET(L120,-$J$3+1,0):L120))</f>
        <v>0</v>
      </c>
      <c r="N120" s="12">
        <f>MAX(B120-C120,B120-D119,D119-C120)</f>
        <v>1.2999999999999972</v>
      </c>
      <c r="O120" s="12">
        <f>MAX(E120-F120,E120-G119,G119-F120)</f>
        <v>0.95000000000000284</v>
      </c>
      <c r="P120" s="33">
        <f ca="1">AVERAGE(N120:OFFSET(N120,-$P$3+1,0))*$P$4</f>
        <v>1.1133333333333322</v>
      </c>
      <c r="Q120" s="33">
        <f ca="1">AVERAGE(O120:OFFSET(O120,-$P$3+1,0))*$Q$4</f>
        <v>1.3850000000000009</v>
      </c>
      <c r="R120" s="16" t="str">
        <f t="shared" ca="1" si="13"/>
        <v>Buy</v>
      </c>
      <c r="S120" s="16" t="str">
        <f t="shared" ca="1" si="14"/>
        <v xml:space="preserve"> </v>
      </c>
      <c r="T120" s="5">
        <f t="shared" ca="1" si="15"/>
        <v>10</v>
      </c>
      <c r="U120" s="21">
        <f t="shared" ca="1" si="16"/>
        <v>-7.9047619047618953</v>
      </c>
      <c r="V120" s="5">
        <f ca="1">IF(AND($R120="Buy",$R119=" "),D120,IF(AND($R120="Buy",$R119="Exit"),D120,IF(AND($S120="Sell",V119=" "),D120,IF(OR($R119="Buy",S119="Sell"),V119," "))))</f>
        <v>47.74</v>
      </c>
      <c r="W120" s="5">
        <f ca="1">IF(AND($R120="Buy",$R119=" "),G120,IF(AND($S120="Sell",W119=" "),G120,IF(OR($R119="Buy",S119="Sell"),W119," ")))</f>
        <v>34.56</v>
      </c>
      <c r="X120" s="35">
        <f t="shared" ca="1" si="17"/>
        <v>-7.4000000000000199</v>
      </c>
      <c r="Y120" s="35">
        <f t="shared" ca="1" si="18"/>
        <v>3.4780952380952161</v>
      </c>
      <c r="Z120" s="35">
        <f t="shared" ca="1" si="19"/>
        <v>-3.9219047619048037</v>
      </c>
      <c r="AA120" s="36" t="e">
        <f t="shared" ca="1" si="20"/>
        <v>#VALUE!</v>
      </c>
    </row>
    <row r="121" spans="1:27" x14ac:dyDescent="0.25">
      <c r="A121" s="26">
        <v>40352</v>
      </c>
      <c r="B121">
        <v>47.16</v>
      </c>
      <c r="C121">
        <v>46.26</v>
      </c>
      <c r="D121">
        <v>46.65</v>
      </c>
      <c r="E121" s="5">
        <v>34.71</v>
      </c>
      <c r="F121" s="5">
        <v>33.33</v>
      </c>
      <c r="G121" s="5">
        <v>34.17</v>
      </c>
      <c r="H121" s="3">
        <v>1</v>
      </c>
      <c r="I121" s="3">
        <v>1</v>
      </c>
      <c r="J121" s="8">
        <f ca="1">(D121-MIN(OFFSET(C121,-$J$3+1,0):C121))/(MAX(OFFSET(B121,-$J$3+1,0):B121)-MIN(OFFSET(C121,-$J$3+1,0):C121))</f>
        <v>0.18396226415094327</v>
      </c>
      <c r="K121" s="8">
        <f ca="1">(G121-MIN(OFFSET(F121,-$J$3+1,0):F121))/(MAX(OFFSET(E121,-$J$3+1,0):E121)-MIN(OFFSET(F121,-$J$3+1,0):F121))</f>
        <v>0.46153846153846201</v>
      </c>
      <c r="L121" s="8">
        <f ca="1">J121-K121</f>
        <v>-0.27757619738751871</v>
      </c>
      <c r="M121" s="34">
        <f ca="1">100*(L121-MIN(OFFSET(L121,-$J$3+1,0):L121))/(MAX(OFFSET(L121,-$J$3+1,0):L121)-MIN(OFFSET(L121,-$J$3+1,0):L121))</f>
        <v>49.888492270510724</v>
      </c>
      <c r="N121" s="12">
        <f>MAX(B121-C121,B121-D120,D120-C121)</f>
        <v>0.89999999999999858</v>
      </c>
      <c r="O121" s="12">
        <f>MAX(E121-F121,E121-G120,G120-F121)</f>
        <v>1.3800000000000026</v>
      </c>
      <c r="P121" s="33">
        <f ca="1">AVERAGE(N121:OFFSET(N121,-$P$3+1,0))*$P$4</f>
        <v>1.0649999999999988</v>
      </c>
      <c r="Q121" s="33">
        <f ca="1">AVERAGE(O121:OFFSET(O121,-$P$3+1,0))*$Q$4</f>
        <v>1.4566666666666681</v>
      </c>
      <c r="R121" s="16" t="str">
        <f t="shared" ca="1" si="13"/>
        <v>Buy</v>
      </c>
      <c r="S121" s="16" t="str">
        <f t="shared" ca="1" si="14"/>
        <v xml:space="preserve"> </v>
      </c>
      <c r="T121" s="5">
        <f t="shared" ca="1" si="15"/>
        <v>10</v>
      </c>
      <c r="U121" s="21">
        <f t="shared" ca="1" si="16"/>
        <v>-7.9047619047618953</v>
      </c>
      <c r="V121" s="5">
        <f ca="1">IF(AND($R121="Buy",$R120=" "),D121,IF(AND($R121="Buy",$R120="Exit"),D121,IF(AND($S121="Sell",V120=" "),D121,IF(OR($R120="Buy",S120="Sell"),V120," "))))</f>
        <v>47.74</v>
      </c>
      <c r="W121" s="5">
        <f ca="1">IF(AND($R121="Buy",$R120=" "),G121,IF(AND($S121="Sell",W120=" "),G121,IF(OR($R120="Buy",S120="Sell"),W120," ")))</f>
        <v>34.56</v>
      </c>
      <c r="X121" s="35">
        <f t="shared" ca="1" si="17"/>
        <v>1.1999999999999744</v>
      </c>
      <c r="Y121" s="35">
        <f t="shared" ca="1" si="18"/>
        <v>-0.63238095238093817</v>
      </c>
      <c r="Z121" s="35">
        <f t="shared" ca="1" si="19"/>
        <v>0.56761904761903625</v>
      </c>
      <c r="AA121" s="36" t="e">
        <f t="shared" ca="1" si="20"/>
        <v>#VALUE!</v>
      </c>
    </row>
    <row r="122" spans="1:27" x14ac:dyDescent="0.25">
      <c r="A122" s="26">
        <v>40353</v>
      </c>
      <c r="B122">
        <v>46.55</v>
      </c>
      <c r="C122">
        <v>45.52</v>
      </c>
      <c r="D122">
        <v>45.65</v>
      </c>
      <c r="E122" s="5">
        <v>34.58</v>
      </c>
      <c r="F122" s="5">
        <v>33.89</v>
      </c>
      <c r="G122" s="5">
        <v>34.08</v>
      </c>
      <c r="H122" s="3">
        <v>1</v>
      </c>
      <c r="I122" s="3">
        <v>1</v>
      </c>
      <c r="J122" s="8">
        <f ca="1">(D122-MIN(OFFSET(C122,-$J$3+1,0):C122))/(MAX(OFFSET(B122,-$J$3+1,0):B122)-MIN(OFFSET(C122,-$J$3+1,0):C122))</f>
        <v>4.5454545454543874E-2</v>
      </c>
      <c r="K122" s="8">
        <f ca="1">(G122-MIN(OFFSET(F122,-$J$3+1,0):F122))/(MAX(OFFSET(E122,-$J$3+1,0):E122)-MIN(OFFSET(F122,-$J$3+1,0):F122))</f>
        <v>0.34562211981566793</v>
      </c>
      <c r="L122" s="8">
        <f ca="1">J122-K122</f>
        <v>-0.30016757436112407</v>
      </c>
      <c r="M122" s="34">
        <f ca="1">100*(L122-MIN(OFFSET(L122,-$J$3+1,0):L122))/(MAX(OFFSET(L122,-$J$3+1,0):L122)-MIN(OFFSET(L122,-$J$3+1,0):L122))</f>
        <v>46.811118994657654</v>
      </c>
      <c r="N122" s="12">
        <f>MAX(B122-C122,B122-D121,D121-C122)</f>
        <v>1.1299999999999955</v>
      </c>
      <c r="O122" s="12">
        <f>MAX(E122-F122,E122-G121,G121-F122)</f>
        <v>0.68999999999999773</v>
      </c>
      <c r="P122" s="33">
        <f ca="1">AVERAGE(N122:OFFSET(N122,-$P$3+1,0))*$P$4</f>
        <v>1.0883333333333312</v>
      </c>
      <c r="Q122" s="33">
        <f ca="1">AVERAGE(O122:OFFSET(O122,-$P$3+1,0))*$Q$4</f>
        <v>1.1166666666666671</v>
      </c>
      <c r="R122" s="16" t="str">
        <f t="shared" ca="1" si="13"/>
        <v>Buy</v>
      </c>
      <c r="S122" s="16" t="str">
        <f t="shared" ca="1" si="14"/>
        <v xml:space="preserve"> </v>
      </c>
      <c r="T122" s="5">
        <f t="shared" ca="1" si="15"/>
        <v>10</v>
      </c>
      <c r="U122" s="21">
        <f t="shared" ca="1" si="16"/>
        <v>-7.9047619047618953</v>
      </c>
      <c r="V122" s="5">
        <f ca="1">IF(AND($R122="Buy",$R121=" "),D122,IF(AND($R122="Buy",$R121="Exit"),D122,IF(AND($S122="Sell",V121=" "),D122,IF(OR($R121="Buy",S121="Sell"),V121," "))))</f>
        <v>47.74</v>
      </c>
      <c r="W122" s="5">
        <f ca="1">IF(AND($R122="Buy",$R121=" "),G122,IF(AND($S122="Sell",W121=" "),G122,IF(OR($R121="Buy",S121="Sell"),W121," ")))</f>
        <v>34.56</v>
      </c>
      <c r="X122" s="35">
        <f t="shared" ca="1" si="17"/>
        <v>-10</v>
      </c>
      <c r="Y122" s="35">
        <f t="shared" ca="1" si="18"/>
        <v>0.7114285714285975</v>
      </c>
      <c r="Z122" s="35">
        <f t="shared" ca="1" si="19"/>
        <v>-9.2885714285714016</v>
      </c>
      <c r="AA122" s="36" t="e">
        <f t="shared" ca="1" si="20"/>
        <v>#VALUE!</v>
      </c>
    </row>
    <row r="123" spans="1:27" x14ac:dyDescent="0.25">
      <c r="A123" s="26">
        <v>40354</v>
      </c>
      <c r="B123">
        <v>46.14</v>
      </c>
      <c r="C123">
        <v>45.11</v>
      </c>
      <c r="D123">
        <v>45.68</v>
      </c>
      <c r="E123" s="5">
        <v>35.85</v>
      </c>
      <c r="F123" s="5">
        <v>34.04</v>
      </c>
      <c r="G123" s="5">
        <v>35.79</v>
      </c>
      <c r="H123" s="3">
        <v>1</v>
      </c>
      <c r="I123" s="3">
        <v>1</v>
      </c>
      <c r="J123" s="8">
        <f ca="1">(D123-MIN(OFFSET(C123,-$J$3+1,0):C123))/(MAX(OFFSET(B123,-$J$3+1,0):B123)-MIN(OFFSET(C123,-$J$3+1,0):C123))</f>
        <v>0.17431192660550451</v>
      </c>
      <c r="K123" s="8">
        <f ca="1">(G123-MIN(OFFSET(F123,-$J$3+1,0):F123))/(MAX(OFFSET(E123,-$J$3+1,0):E123)-MIN(OFFSET(F123,-$J$3+1,0):F123))</f>
        <v>0.97619047619047528</v>
      </c>
      <c r="L123" s="8">
        <f ca="1">J123-K123</f>
        <v>-0.80187854958497073</v>
      </c>
      <c r="M123" s="34">
        <f ca="1">100*(L123-MIN(OFFSET(L123,-$J$3+1,0):L123))/(MAX(OFFSET(L123,-$J$3+1,0):L123)-MIN(OFFSET(L123,-$J$3+1,0):L123))</f>
        <v>0</v>
      </c>
      <c r="N123" s="12">
        <f>MAX(B123-C123,B123-D122,D122-C123)</f>
        <v>1.0300000000000011</v>
      </c>
      <c r="O123" s="12">
        <f>MAX(E123-F123,E123-G122,G122-F123)</f>
        <v>1.8100000000000023</v>
      </c>
      <c r="P123" s="33">
        <f ca="1">AVERAGE(N123:OFFSET(N123,-$P$3+1,0))*$P$4</f>
        <v>1.0549999999999986</v>
      </c>
      <c r="Q123" s="33">
        <f ca="1">AVERAGE(O123:OFFSET(O123,-$P$3+1,0))*$Q$4</f>
        <v>1.2266666666666677</v>
      </c>
      <c r="R123" s="16" t="str">
        <f t="shared" ca="1" si="13"/>
        <v>Buy</v>
      </c>
      <c r="S123" s="16" t="str">
        <f t="shared" ca="1" si="14"/>
        <v xml:space="preserve"> </v>
      </c>
      <c r="T123" s="5">
        <f t="shared" ca="1" si="15"/>
        <v>10</v>
      </c>
      <c r="U123" s="21">
        <f t="shared" ca="1" si="16"/>
        <v>-7.9047619047618953</v>
      </c>
      <c r="V123" s="5">
        <f ca="1">IF(AND($R123="Buy",$R122=" "),D123,IF(AND($R123="Buy",$R122="Exit"),D123,IF(AND($S123="Sell",V122=" "),D123,IF(OR($R122="Buy",S122="Sell"),V122," "))))</f>
        <v>47.74</v>
      </c>
      <c r="W123" s="5">
        <f ca="1">IF(AND($R123="Buy",$R122=" "),G123,IF(AND($S123="Sell",W122=" "),G123,IF(OR($R122="Buy",S122="Sell"),W122," ")))</f>
        <v>34.56</v>
      </c>
      <c r="X123" s="35">
        <f t="shared" ca="1" si="17"/>
        <v>0.30000000000001137</v>
      </c>
      <c r="Y123" s="35">
        <f t="shared" ca="1" si="18"/>
        <v>-13.517142857142847</v>
      </c>
      <c r="Z123" s="35">
        <f t="shared" ca="1" si="19"/>
        <v>-13.217142857142836</v>
      </c>
      <c r="AA123" s="36" t="e">
        <f t="shared" ca="1" si="20"/>
        <v>#VALUE!</v>
      </c>
    </row>
    <row r="124" spans="1:27" x14ac:dyDescent="0.25">
      <c r="A124" s="26">
        <v>40357</v>
      </c>
      <c r="B124">
        <v>46.22</v>
      </c>
      <c r="C124">
        <v>45.37</v>
      </c>
      <c r="D124">
        <v>45.83</v>
      </c>
      <c r="E124" s="5">
        <v>36.03</v>
      </c>
      <c r="F124" s="5">
        <v>35.25</v>
      </c>
      <c r="G124" s="5">
        <v>35.79</v>
      </c>
      <c r="H124" s="3">
        <v>1</v>
      </c>
      <c r="I124" s="3">
        <v>1</v>
      </c>
      <c r="J124" s="8">
        <f ca="1">(D124-MIN(OFFSET(C124,-$J$3+1,0):C124))/(MAX(OFFSET(B124,-$J$3+1,0):B124)-MIN(OFFSET(C124,-$J$3+1,0):C124))</f>
        <v>0.22857142857142831</v>
      </c>
      <c r="K124" s="8">
        <f ca="1">(G124-MIN(OFFSET(F124,-$J$3+1,0):F124))/(MAX(OFFSET(E124,-$J$3+1,0):E124)-MIN(OFFSET(F124,-$J$3+1,0):F124))</f>
        <v>0.91111111111111043</v>
      </c>
      <c r="L124" s="8">
        <f ca="1">J124-K124</f>
        <v>-0.68253968253968211</v>
      </c>
      <c r="M124" s="34">
        <f ca="1">100*(L124-MIN(OFFSET(L124,-$J$3+1,0):L124))/(MAX(OFFSET(L124,-$J$3+1,0):L124)-MIN(OFFSET(L124,-$J$3+1,0):L124))</f>
        <v>22.761459403170036</v>
      </c>
      <c r="N124" s="12">
        <f>MAX(B124-C124,B124-D123,D123-C124)</f>
        <v>0.85000000000000142</v>
      </c>
      <c r="O124" s="12">
        <f>MAX(E124-F124,E124-G123,G123-F124)</f>
        <v>0.78000000000000114</v>
      </c>
      <c r="P124" s="33">
        <f ca="1">AVERAGE(N124:OFFSET(N124,-$P$3+1,0))*$P$4</f>
        <v>1.0833333333333321</v>
      </c>
      <c r="Q124" s="33">
        <f ca="1">AVERAGE(O124:OFFSET(O124,-$P$3+1,0))*$Q$4</f>
        <v>1.1550000000000011</v>
      </c>
      <c r="R124" s="16" t="str">
        <f t="shared" ca="1" si="13"/>
        <v>Buy</v>
      </c>
      <c r="S124" s="16" t="str">
        <f t="shared" ca="1" si="14"/>
        <v xml:space="preserve"> </v>
      </c>
      <c r="T124" s="5">
        <f t="shared" ca="1" si="15"/>
        <v>10</v>
      </c>
      <c r="U124" s="21">
        <f t="shared" ca="1" si="16"/>
        <v>-7.9047619047618953</v>
      </c>
      <c r="V124" s="5">
        <f ca="1">IF(AND($R124="Buy",$R123=" "),D124,IF(AND($R124="Buy",$R123="Exit"),D124,IF(AND($S124="Sell",V123=" "),D124,IF(OR($R123="Buy",S123="Sell"),V123," "))))</f>
        <v>47.74</v>
      </c>
      <c r="W124" s="5">
        <f ca="1">IF(AND($R124="Buy",$R123=" "),G124,IF(AND($S124="Sell",W123=" "),G124,IF(OR($R123="Buy",S123="Sell"),W123," ")))</f>
        <v>34.56</v>
      </c>
      <c r="X124" s="35">
        <f t="shared" ca="1" si="17"/>
        <v>1.4999999999999858</v>
      </c>
      <c r="Y124" s="35">
        <f t="shared" ca="1" si="18"/>
        <v>0</v>
      </c>
      <c r="Z124" s="35">
        <f t="shared" ca="1" si="19"/>
        <v>1.4999999999999858</v>
      </c>
      <c r="AA124" s="36" t="e">
        <f t="shared" ca="1" si="20"/>
        <v>#VALUE!</v>
      </c>
    </row>
    <row r="125" spans="1:27" x14ac:dyDescent="0.25">
      <c r="A125" s="26">
        <v>40358</v>
      </c>
      <c r="B125">
        <v>45.44</v>
      </c>
      <c r="C125">
        <v>43.78</v>
      </c>
      <c r="D125">
        <v>44.06</v>
      </c>
      <c r="E125" s="5">
        <v>35.39</v>
      </c>
      <c r="F125" s="5">
        <v>34.229999999999997</v>
      </c>
      <c r="G125" s="5">
        <v>34.51</v>
      </c>
      <c r="H125" s="3">
        <v>1</v>
      </c>
      <c r="I125" s="3">
        <v>1</v>
      </c>
      <c r="J125" s="8">
        <f ca="1">(D125-MIN(OFFSET(C125,-$J$3+1,0):C125))/(MAX(OFFSET(B125,-$J$3+1,0):B125)-MIN(OFFSET(C125,-$J$3+1,0):C125))</f>
        <v>7.0351758793970195E-2</v>
      </c>
      <c r="K125" s="8">
        <f ca="1">(G125-MIN(OFFSET(F125,-$J$3+1,0):F125))/(MAX(OFFSET(E125,-$J$3+1,0):E125)-MIN(OFFSET(F125,-$J$3+1,0):F125))</f>
        <v>0.43703703703703645</v>
      </c>
      <c r="L125" s="8">
        <f ca="1">J125-K125</f>
        <v>-0.36668527824306624</v>
      </c>
      <c r="M125" s="34">
        <f ca="1">100*(L125-MIN(OFFSET(L125,-$J$3+1,0):L125))/(MAX(OFFSET(L125,-$J$3+1,0):L125)-MIN(OFFSET(L125,-$J$3+1,0):L125))</f>
        <v>83.004256898319412</v>
      </c>
      <c r="N125" s="12">
        <f>MAX(B125-C125,B125-D124,D124-C125)</f>
        <v>2.0499999999999972</v>
      </c>
      <c r="O125" s="12">
        <f>MAX(E125-F125,E125-G124,G124-F125)</f>
        <v>1.5600000000000023</v>
      </c>
      <c r="P125" s="33">
        <f ca="1">AVERAGE(N125:OFFSET(N125,-$P$3+1,0))*$P$4</f>
        <v>1.2099999999999984</v>
      </c>
      <c r="Q125" s="33">
        <f ca="1">AVERAGE(O125:OFFSET(O125,-$P$3+1,0))*$Q$4</f>
        <v>1.1950000000000014</v>
      </c>
      <c r="R125" s="16" t="str">
        <f t="shared" ca="1" si="13"/>
        <v>Exit</v>
      </c>
      <c r="S125" s="16" t="str">
        <f t="shared" ca="1" si="14"/>
        <v xml:space="preserve"> </v>
      </c>
      <c r="T125" s="5">
        <f t="shared" ca="1" si="15"/>
        <v>10</v>
      </c>
      <c r="U125" s="21">
        <f t="shared" ca="1" si="16"/>
        <v>-7.9047619047618953</v>
      </c>
      <c r="V125" s="5">
        <f ca="1">IF(AND($R125="Buy",$R124=" "),D125,IF(AND($R125="Buy",$R124="Exit"),D125,IF(AND($S125="Sell",V124=" "),D125,IF(OR($R124="Buy",S124="Sell"),V124," "))))</f>
        <v>47.74</v>
      </c>
      <c r="W125" s="5">
        <f ca="1">IF(AND($R125="Buy",$R124=" "),G125,IF(AND($S125="Sell",W124=" "),G125,IF(OR($R124="Buy",S124="Sell"),W124," ")))</f>
        <v>34.56</v>
      </c>
      <c r="X125" s="35">
        <f t="shared" ca="1" si="17"/>
        <v>-17.69999999999996</v>
      </c>
      <c r="Y125" s="35">
        <f t="shared" ca="1" si="18"/>
        <v>10.118095238095234</v>
      </c>
      <c r="Z125" s="35">
        <f t="shared" ca="1" si="19"/>
        <v>-7.5819047619047257</v>
      </c>
      <c r="AA125" s="36" t="e">
        <f t="shared" ca="1" si="20"/>
        <v>#VALUE!</v>
      </c>
    </row>
    <row r="126" spans="1:27" x14ac:dyDescent="0.25">
      <c r="A126" s="26">
        <v>40359</v>
      </c>
      <c r="B126">
        <v>43.99</v>
      </c>
      <c r="C126">
        <v>42.89</v>
      </c>
      <c r="D126">
        <v>43.04</v>
      </c>
      <c r="E126" s="5">
        <v>35.19</v>
      </c>
      <c r="F126" s="5">
        <v>34.19</v>
      </c>
      <c r="G126" s="5">
        <v>34.32</v>
      </c>
      <c r="H126" s="3">
        <v>1</v>
      </c>
      <c r="I126" s="3">
        <v>1</v>
      </c>
      <c r="J126" s="8">
        <f ca="1">(D126-MIN(OFFSET(C126,-$J$3+1,0):C126))/(MAX(OFFSET(B126,-$J$3+1,0):B126)-MIN(OFFSET(C126,-$J$3+1,0):C126))</f>
        <v>3.5128805620608598E-2</v>
      </c>
      <c r="K126" s="8">
        <f ca="1">(G126-MIN(OFFSET(F126,-$J$3+1,0):F126))/(MAX(OFFSET(E126,-$J$3+1,0):E126)-MIN(OFFSET(F126,-$J$3+1,0):F126))</f>
        <v>0.36666666666666703</v>
      </c>
      <c r="L126" s="8">
        <f ca="1">J126-K126</f>
        <v>-0.33153786104605842</v>
      </c>
      <c r="M126" s="34">
        <f ca="1">100*(L126-MIN(OFFSET(L126,-$J$3+1,0):L126))/(MAX(OFFSET(L126,-$J$3+1,0):L126)-MIN(OFFSET(L126,-$J$3+1,0):L126))</f>
        <v>89.707911201928425</v>
      </c>
      <c r="N126" s="12">
        <f>MAX(B126-C126,B126-D125,D125-C126)</f>
        <v>1.1700000000000017</v>
      </c>
      <c r="O126" s="12">
        <f>MAX(E126-F126,E126-G125,G125-F126)</f>
        <v>1</v>
      </c>
      <c r="P126" s="33">
        <f ca="1">AVERAGE(N126:OFFSET(N126,-$P$3+1,0))*$P$4</f>
        <v>1.1883333333333326</v>
      </c>
      <c r="Q126" s="33">
        <f ca="1">AVERAGE(O126:OFFSET(O126,-$P$3+1,0))*$Q$4</f>
        <v>1.2033333333333343</v>
      </c>
      <c r="R126" s="16" t="str">
        <f t="shared" ca="1" si="13"/>
        <v xml:space="preserve"> </v>
      </c>
      <c r="S126" s="16" t="str">
        <f t="shared" ca="1" si="14"/>
        <v xml:space="preserve"> </v>
      </c>
      <c r="T126" s="5" t="str">
        <f t="shared" ca="1" si="15"/>
        <v xml:space="preserve"> </v>
      </c>
      <c r="U126" s="21" t="str">
        <f t="shared" ca="1" si="16"/>
        <v xml:space="preserve"> </v>
      </c>
      <c r="V126" s="5" t="str">
        <f ca="1">IF(AND($R126="Buy",$R125=" "),D126,IF(AND($R126="Buy",$R125="Exit"),D126,IF(AND($S126="Sell",V125=" "),D126,IF(OR($R125="Buy",S125="Sell"),V125," "))))</f>
        <v xml:space="preserve"> </v>
      </c>
      <c r="W126" s="5" t="str">
        <f ca="1">IF(AND($R126="Buy",$R125=" "),G126,IF(AND($S126="Sell",W125=" "),G126,IF(OR($R125="Buy",S125="Sell"),W125," ")))</f>
        <v xml:space="preserve"> </v>
      </c>
      <c r="X126" s="35" t="e">
        <f t="shared" ca="1" si="17"/>
        <v>#VALUE!</v>
      </c>
      <c r="Y126" s="35" t="str">
        <f t="shared" ca="1" si="18"/>
        <v xml:space="preserve"> </v>
      </c>
      <c r="Z126" s="35" t="e">
        <f t="shared" ca="1" si="19"/>
        <v>#VALUE!</v>
      </c>
      <c r="AA126" s="36" t="e">
        <f t="shared" ca="1" si="20"/>
        <v>#VALUE!</v>
      </c>
    </row>
    <row r="127" spans="1:27" x14ac:dyDescent="0.25">
      <c r="A127" s="26">
        <v>40360</v>
      </c>
      <c r="B127">
        <v>43.31</v>
      </c>
      <c r="C127">
        <v>42.18</v>
      </c>
      <c r="D127">
        <v>42.65</v>
      </c>
      <c r="E127" s="5">
        <v>34.44</v>
      </c>
      <c r="F127" s="5">
        <v>32.31</v>
      </c>
      <c r="G127" s="5">
        <v>32.6</v>
      </c>
      <c r="H127" s="3">
        <v>1</v>
      </c>
      <c r="I127" s="3">
        <v>1</v>
      </c>
      <c r="J127" s="8">
        <f ca="1">(D127-MIN(OFFSET(C127,-$J$3+1,0):C127))/(MAX(OFFSET(B127,-$J$3+1,0):B127)-MIN(OFFSET(C127,-$J$3+1,0):C127))</f>
        <v>0.10755148741418745</v>
      </c>
      <c r="K127" s="8">
        <f ca="1">(G127-MIN(OFFSET(F127,-$J$3+1,0):F127))/(MAX(OFFSET(E127,-$J$3+1,0):E127)-MIN(OFFSET(F127,-$J$3+1,0):F127))</f>
        <v>7.795698924731162E-2</v>
      </c>
      <c r="L127" s="8">
        <f ca="1">J127-K127</f>
        <v>2.9594498166875829E-2</v>
      </c>
      <c r="M127" s="34">
        <f ca="1">100*(L127-MIN(OFFSET(L127,-$J$3+1,0):L127))/(MAX(OFFSET(L127,-$J$3+1,0):L127)-MIN(OFFSET(L127,-$J$3+1,0):L127))</f>
        <v>100</v>
      </c>
      <c r="N127" s="12">
        <f>MAX(B127-C127,B127-D126,D126-C127)</f>
        <v>1.1300000000000026</v>
      </c>
      <c r="O127" s="12">
        <f>MAX(E127-F127,E127-G126,G126-F127)</f>
        <v>2.1299999999999955</v>
      </c>
      <c r="P127" s="33">
        <f ca="1">AVERAGE(N127:OFFSET(N127,-$P$3+1,0))*$P$4</f>
        <v>1.2266666666666666</v>
      </c>
      <c r="Q127" s="33">
        <f ca="1">AVERAGE(O127:OFFSET(O127,-$P$3+1,0))*$Q$4</f>
        <v>1.3283333333333331</v>
      </c>
      <c r="R127" s="16" t="str">
        <f t="shared" ca="1" si="13"/>
        <v xml:space="preserve"> </v>
      </c>
      <c r="S127" s="16" t="str">
        <f t="shared" ca="1" si="14"/>
        <v>Sell</v>
      </c>
      <c r="T127" s="5">
        <f t="shared" ca="1" si="15"/>
        <v>-10</v>
      </c>
      <c r="U127" s="21">
        <f t="shared" ca="1" si="16"/>
        <v>9.2346298619824339</v>
      </c>
      <c r="V127" s="5">
        <f ca="1">IF(AND($R127="Buy",$R126=" "),D127,IF(AND($R127="Buy",$R126="Exit"),D127,IF(AND($S127="Sell",V126=" "),D127,IF(OR($R126="Buy",S126="Sell"),V126," "))))</f>
        <v>42.65</v>
      </c>
      <c r="W127" s="5">
        <f ca="1">IF(AND($R127="Buy",$R126=" "),G127,IF(AND($S127="Sell",W126=" "),G127,IF(OR($R126="Buy",S126="Sell"),W126," ")))</f>
        <v>32.6</v>
      </c>
      <c r="X127" s="35" t="str">
        <f t="shared" ca="1" si="17"/>
        <v xml:space="preserve"> </v>
      </c>
      <c r="Y127" s="35" t="str">
        <f t="shared" ca="1" si="18"/>
        <v xml:space="preserve"> </v>
      </c>
      <c r="Z127" s="35" t="str">
        <f t="shared" ca="1" si="19"/>
        <v xml:space="preserve"> </v>
      </c>
      <c r="AA127" s="36" t="e">
        <f t="shared" ca="1" si="20"/>
        <v>#VALUE!</v>
      </c>
    </row>
    <row r="128" spans="1:27" x14ac:dyDescent="0.25">
      <c r="A128" s="26">
        <v>40361</v>
      </c>
      <c r="B128">
        <v>42.92</v>
      </c>
      <c r="C128">
        <v>42.07</v>
      </c>
      <c r="D128">
        <v>42.57</v>
      </c>
      <c r="E128" s="5">
        <v>32.99</v>
      </c>
      <c r="F128" s="5">
        <v>31.86</v>
      </c>
      <c r="G128" s="5">
        <v>32.1</v>
      </c>
      <c r="H128" s="3">
        <v>1</v>
      </c>
      <c r="I128" s="3">
        <v>1</v>
      </c>
      <c r="J128" s="8">
        <f ca="1">(D128-MIN(OFFSET(C128,-$J$3+1,0):C128))/(MAX(OFFSET(B128,-$J$3+1,0):B128)-MIN(OFFSET(C128,-$J$3+1,0):C128))</f>
        <v>0.12048192771084341</v>
      </c>
      <c r="K128" s="8">
        <f ca="1">(G128-MIN(OFFSET(F128,-$J$3+1,0):F128))/(MAX(OFFSET(E128,-$J$3+1,0):E128)-MIN(OFFSET(F128,-$J$3+1,0):F128))</f>
        <v>5.7553956834532828E-2</v>
      </c>
      <c r="L128" s="8">
        <f ca="1">J128-K128</f>
        <v>6.2927970876310579E-2</v>
      </c>
      <c r="M128" s="34">
        <f ca="1">100*(L128-MIN(OFFSET(L128,-$J$3+1,0):L128))/(MAX(OFFSET(L128,-$J$3+1,0):L128)-MIN(OFFSET(L128,-$J$3+1,0):L128))</f>
        <v>100</v>
      </c>
      <c r="N128" s="12">
        <f>MAX(B128-C128,B128-D127,D127-C128)</f>
        <v>0.85000000000000142</v>
      </c>
      <c r="O128" s="12">
        <f>MAX(E128-F128,E128-G127,G127-F128)</f>
        <v>1.1300000000000026</v>
      </c>
      <c r="P128" s="33">
        <f ca="1">AVERAGE(N128:OFFSET(N128,-$P$3+1,0))*$P$4</f>
        <v>1.1800000000000008</v>
      </c>
      <c r="Q128" s="33">
        <f ca="1">AVERAGE(O128:OFFSET(O128,-$P$3+1,0))*$Q$4</f>
        <v>1.4016666666666673</v>
      </c>
      <c r="R128" s="16" t="str">
        <f t="shared" ca="1" si="13"/>
        <v xml:space="preserve"> </v>
      </c>
      <c r="S128" s="16" t="str">
        <f t="shared" ca="1" si="14"/>
        <v>Sell</v>
      </c>
      <c r="T128" s="5">
        <f t="shared" ca="1" si="15"/>
        <v>-10</v>
      </c>
      <c r="U128" s="21">
        <f t="shared" ca="1" si="16"/>
        <v>9.2346298619824339</v>
      </c>
      <c r="V128" s="5">
        <f ca="1">IF(AND($R128="Buy",$R127=" "),D128,IF(AND($R128="Buy",$R127="Exit"),D128,IF(AND($S128="Sell",V127=" "),D128,IF(OR($R127="Buy",S127="Sell"),V127," "))))</f>
        <v>42.65</v>
      </c>
      <c r="W128" s="5">
        <f ca="1">IF(AND($R128="Buy",$R127=" "),G128,IF(AND($S128="Sell",W127=" "),G128,IF(OR($R127="Buy",S127="Sell"),W127," ")))</f>
        <v>32.6</v>
      </c>
      <c r="X128" s="35">
        <f t="shared" ca="1" si="17"/>
        <v>0.79999999999998295</v>
      </c>
      <c r="Y128" s="35">
        <f t="shared" ca="1" si="18"/>
        <v>-4.6173149309912169</v>
      </c>
      <c r="Z128" s="35">
        <f t="shared" ca="1" si="19"/>
        <v>-3.817314930991234</v>
      </c>
      <c r="AA128" s="36" t="e">
        <f t="shared" ca="1" si="20"/>
        <v>#VALUE!</v>
      </c>
    </row>
    <row r="129" spans="1:27" x14ac:dyDescent="0.25">
      <c r="A129" s="26">
        <v>40365</v>
      </c>
      <c r="B129">
        <v>43.83</v>
      </c>
      <c r="C129">
        <v>42.55</v>
      </c>
      <c r="D129">
        <v>42.93</v>
      </c>
      <c r="E129" s="5">
        <v>33.159999999999997</v>
      </c>
      <c r="F129" s="5">
        <v>31.55</v>
      </c>
      <c r="G129" s="5">
        <v>31.85</v>
      </c>
      <c r="H129" s="3">
        <v>1</v>
      </c>
      <c r="I129" s="3">
        <v>1</v>
      </c>
      <c r="J129" s="8">
        <f ca="1">(D129-MIN(OFFSET(C129,-$J$3+1,0):C129))/(MAX(OFFSET(B129,-$J$3+1,0):B129)-MIN(OFFSET(C129,-$J$3+1,0):C129))</f>
        <v>0.20722891566265053</v>
      </c>
      <c r="K129" s="8">
        <f ca="1">(G129-MIN(OFFSET(F129,-$J$3+1,0):F129))/(MAX(OFFSET(E129,-$J$3+1,0):E129)-MIN(OFFSET(F129,-$J$3+1,0):F129))</f>
        <v>6.6964285714285865E-2</v>
      </c>
      <c r="L129" s="8">
        <f ca="1">J129-K129</f>
        <v>0.14026462994836467</v>
      </c>
      <c r="M129" s="34">
        <f ca="1">100*(L129-MIN(OFFSET(L129,-$J$3+1,0):L129))/(MAX(OFFSET(L129,-$J$3+1,0):L129)-MIN(OFFSET(L129,-$J$3+1,0):L129))</f>
        <v>100</v>
      </c>
      <c r="N129" s="12">
        <f>MAX(B129-C129,B129-D128,D128-C129)</f>
        <v>1.2800000000000011</v>
      </c>
      <c r="O129" s="12">
        <f>MAX(E129-F129,E129-G128,G128-F129)</f>
        <v>1.6099999999999959</v>
      </c>
      <c r="P129" s="33">
        <f ca="1">AVERAGE(N129:OFFSET(N129,-$P$3+1,0))*$P$4</f>
        <v>1.2216666666666676</v>
      </c>
      <c r="Q129" s="33">
        <f ca="1">AVERAGE(O129:OFFSET(O129,-$P$3+1,0))*$Q$4</f>
        <v>1.368333333333333</v>
      </c>
      <c r="R129" s="16" t="str">
        <f t="shared" ca="1" si="13"/>
        <v xml:space="preserve"> </v>
      </c>
      <c r="S129" s="16" t="str">
        <f t="shared" ca="1" si="14"/>
        <v>Sell</v>
      </c>
      <c r="T129" s="5">
        <f t="shared" ca="1" si="15"/>
        <v>-10</v>
      </c>
      <c r="U129" s="21">
        <f t="shared" ca="1" si="16"/>
        <v>9.2346298619824339</v>
      </c>
      <c r="V129" s="5">
        <f ca="1">IF(AND($R129="Buy",$R128=" "),D129,IF(AND($R129="Buy",$R128="Exit"),D129,IF(AND($S129="Sell",V128=" "),D129,IF(OR($R128="Buy",S128="Sell"),V128," "))))</f>
        <v>42.65</v>
      </c>
      <c r="W129" s="5">
        <f ca="1">IF(AND($R129="Buy",$R128=" "),G129,IF(AND($S129="Sell",W128=" "),G129,IF(OR($R128="Buy",S128="Sell"),W128," ")))</f>
        <v>32.6</v>
      </c>
      <c r="X129" s="35">
        <f t="shared" ca="1" si="17"/>
        <v>-3.5999999999999943</v>
      </c>
      <c r="Y129" s="35">
        <f t="shared" ca="1" si="18"/>
        <v>-2.3086574654956085</v>
      </c>
      <c r="Z129" s="35">
        <f t="shared" ca="1" si="19"/>
        <v>-5.9086574654956028</v>
      </c>
      <c r="AA129" s="36" t="e">
        <f t="shared" ca="1" si="20"/>
        <v>#VALUE!</v>
      </c>
    </row>
    <row r="130" spans="1:27" x14ac:dyDescent="0.25">
      <c r="A130" s="26">
        <v>40366</v>
      </c>
      <c r="B130">
        <v>44.82</v>
      </c>
      <c r="C130">
        <v>42.91</v>
      </c>
      <c r="D130">
        <v>44.72</v>
      </c>
      <c r="E130" s="5">
        <v>33.08</v>
      </c>
      <c r="F130" s="5">
        <v>31.96</v>
      </c>
      <c r="G130" s="5">
        <v>33.04</v>
      </c>
      <c r="H130" s="3">
        <v>1</v>
      </c>
      <c r="I130" s="3">
        <v>1</v>
      </c>
      <c r="J130" s="8">
        <f ca="1">(D130-MIN(OFFSET(C130,-$J$3+1,0):C130))/(MAX(OFFSET(B130,-$J$3+1,0):B130)-MIN(OFFSET(C130,-$J$3+1,0):C130))</f>
        <v>0.78635014836795269</v>
      </c>
      <c r="K130" s="8">
        <f ca="1">(G130-MIN(OFFSET(F130,-$J$3+1,0):F130))/(MAX(OFFSET(E130,-$J$3+1,0):E130)-MIN(OFFSET(F130,-$J$3+1,0):F130))</f>
        <v>0.38802083333333293</v>
      </c>
      <c r="L130" s="8">
        <f ca="1">J130-K130</f>
        <v>0.39832931503461977</v>
      </c>
      <c r="M130" s="34">
        <f ca="1">100*(L130-MIN(OFFSET(L130,-$J$3+1,0):L130))/(MAX(OFFSET(L130,-$J$3+1,0):L130)-MIN(OFFSET(L130,-$J$3+1,0):L130))</f>
        <v>100</v>
      </c>
      <c r="N130" s="12">
        <f>MAX(B130-C130,B130-D129,D129-C130)</f>
        <v>1.9100000000000037</v>
      </c>
      <c r="O130" s="12">
        <f>MAX(E130-F130,E130-G129,G129-F130)</f>
        <v>1.2299999999999969</v>
      </c>
      <c r="P130" s="33">
        <f ca="1">AVERAGE(N130:OFFSET(N130,-$P$3+1,0))*$P$4</f>
        <v>1.3983333333333345</v>
      </c>
      <c r="Q130" s="33">
        <f ca="1">AVERAGE(O130:OFFSET(O130,-$P$3+1,0))*$Q$4</f>
        <v>1.4433333333333322</v>
      </c>
      <c r="R130" s="16" t="str">
        <f t="shared" ca="1" si="13"/>
        <v xml:space="preserve"> </v>
      </c>
      <c r="S130" s="16" t="str">
        <f t="shared" ca="1" si="14"/>
        <v>Sell</v>
      </c>
      <c r="T130" s="5">
        <f t="shared" ca="1" si="15"/>
        <v>-10</v>
      </c>
      <c r="U130" s="21">
        <f t="shared" ca="1" si="16"/>
        <v>9.2346298619824339</v>
      </c>
      <c r="V130" s="5">
        <f ca="1">IF(AND($R130="Buy",$R129=" "),D130,IF(AND($R130="Buy",$R129="Exit"),D130,IF(AND($S130="Sell",V129=" "),D130,IF(OR($R129="Buy",S129="Sell"),V129," "))))</f>
        <v>42.65</v>
      </c>
      <c r="W130" s="5">
        <f ca="1">IF(AND($R130="Buy",$R129=" "),G130,IF(AND($S130="Sell",W129=" "),G130,IF(OR($R129="Buy",S129="Sell"),W129," ")))</f>
        <v>32.6</v>
      </c>
      <c r="X130" s="35">
        <f t="shared" ca="1" si="17"/>
        <v>-17.899999999999991</v>
      </c>
      <c r="Y130" s="35">
        <f t="shared" ca="1" si="18"/>
        <v>10.989209535759075</v>
      </c>
      <c r="Z130" s="35">
        <f t="shared" ca="1" si="19"/>
        <v>-6.9107904642409164</v>
      </c>
      <c r="AA130" s="36" t="e">
        <f t="shared" ca="1" si="20"/>
        <v>#VALUE!</v>
      </c>
    </row>
    <row r="131" spans="1:27" x14ac:dyDescent="0.25">
      <c r="A131" s="26">
        <v>40367</v>
      </c>
      <c r="B131">
        <v>45.35</v>
      </c>
      <c r="C131">
        <v>44.65</v>
      </c>
      <c r="D131">
        <v>45.24</v>
      </c>
      <c r="E131" s="5">
        <v>33.68</v>
      </c>
      <c r="F131" s="5">
        <v>32.770000000000003</v>
      </c>
      <c r="G131" s="5">
        <v>33.39</v>
      </c>
      <c r="H131" s="3">
        <v>1</v>
      </c>
      <c r="I131" s="3">
        <v>1</v>
      </c>
      <c r="J131" s="8">
        <f ca="1">(D131-MIN(OFFSET(C131,-$J$3+1,0):C131))/(MAX(OFFSET(B131,-$J$3+1,0):B131)-MIN(OFFSET(C131,-$J$3+1,0):C131))</f>
        <v>0.96646341463414653</v>
      </c>
      <c r="K131" s="8">
        <f ca="1">(G131-MIN(OFFSET(F131,-$J$3+1,0):F131))/(MAX(OFFSET(E131,-$J$3+1,0):E131)-MIN(OFFSET(F131,-$J$3+1,0):F131))</f>
        <v>0.50549450549450592</v>
      </c>
      <c r="L131" s="8">
        <f ca="1">J131-K131</f>
        <v>0.46096890913964061</v>
      </c>
      <c r="M131" s="34">
        <f ca="1">100*(L131-MIN(OFFSET(L131,-$J$3+1,0):L131))/(MAX(OFFSET(L131,-$J$3+1,0):L131)-MIN(OFFSET(L131,-$J$3+1,0):L131))</f>
        <v>100</v>
      </c>
      <c r="N131" s="12">
        <f>MAX(B131-C131,B131-D130,D130-C131)</f>
        <v>0.70000000000000284</v>
      </c>
      <c r="O131" s="12">
        <f>MAX(E131-F131,E131-G130,G130-F131)</f>
        <v>0.90999999999999659</v>
      </c>
      <c r="P131" s="33">
        <f ca="1">AVERAGE(N131:OFFSET(N131,-$P$3+1,0))*$P$4</f>
        <v>1.1733333333333356</v>
      </c>
      <c r="Q131" s="33">
        <f ca="1">AVERAGE(O131:OFFSET(O131,-$P$3+1,0))*$Q$4</f>
        <v>1.334999999999998</v>
      </c>
      <c r="R131" s="16" t="str">
        <f t="shared" ca="1" si="13"/>
        <v xml:space="preserve"> </v>
      </c>
      <c r="S131" s="16" t="str">
        <f t="shared" ca="1" si="14"/>
        <v>Sell</v>
      </c>
      <c r="T131" s="5">
        <f t="shared" ca="1" si="15"/>
        <v>-10</v>
      </c>
      <c r="U131" s="21">
        <f t="shared" ca="1" si="16"/>
        <v>9.2346298619824339</v>
      </c>
      <c r="V131" s="5">
        <f ca="1">IF(AND($R131="Buy",$R130=" "),D131,IF(AND($R131="Buy",$R130="Exit"),D131,IF(AND($S131="Sell",V130=" "),D131,IF(OR($R130="Buy",S130="Sell"),V130," "))))</f>
        <v>42.65</v>
      </c>
      <c r="W131" s="5">
        <f ca="1">IF(AND($R131="Buy",$R130=" "),G131,IF(AND($S131="Sell",W130=" "),G131,IF(OR($R130="Buy",S130="Sell"),W130," ")))</f>
        <v>32.6</v>
      </c>
      <c r="X131" s="35">
        <f t="shared" ca="1" si="17"/>
        <v>-5.2000000000000313</v>
      </c>
      <c r="Y131" s="35">
        <f t="shared" ca="1" si="18"/>
        <v>3.2321204516938651</v>
      </c>
      <c r="Z131" s="35">
        <f t="shared" ca="1" si="19"/>
        <v>-1.9678795483061662</v>
      </c>
      <c r="AA131" s="36" t="e">
        <f t="shared" ca="1" si="20"/>
        <v>#VALUE!</v>
      </c>
    </row>
    <row r="132" spans="1:27" x14ac:dyDescent="0.25">
      <c r="A132" s="26">
        <v>40368</v>
      </c>
      <c r="B132">
        <v>45.26</v>
      </c>
      <c r="C132">
        <v>44.75</v>
      </c>
      <c r="D132">
        <v>45.01</v>
      </c>
      <c r="E132" s="5">
        <v>33.549999999999997</v>
      </c>
      <c r="F132" s="5">
        <v>32.880000000000003</v>
      </c>
      <c r="G132" s="5">
        <v>33.409999999999997</v>
      </c>
      <c r="H132" s="3">
        <v>1</v>
      </c>
      <c r="I132" s="3">
        <v>1</v>
      </c>
      <c r="J132" s="8">
        <f ca="1">(D132-MIN(OFFSET(C132,-$J$3+1,0):C132))/(MAX(OFFSET(B132,-$J$3+1,0):B132)-MIN(OFFSET(C132,-$J$3+1,0):C132))</f>
        <v>0.89634146341463317</v>
      </c>
      <c r="K132" s="8">
        <f ca="1">(G132-MIN(OFFSET(F132,-$J$3+1,0):F132))/(MAX(OFFSET(E132,-$J$3+1,0):E132)-MIN(OFFSET(F132,-$J$3+1,0):F132))</f>
        <v>0.64359861591695422</v>
      </c>
      <c r="L132" s="8">
        <f ca="1">J132-K132</f>
        <v>0.25274284749767895</v>
      </c>
      <c r="M132" s="34">
        <f ca="1">100*(L132-MIN(OFFSET(L132,-$J$3+1,0):L132))/(MAX(OFFSET(L132,-$J$3+1,0):L132)-MIN(OFFSET(L132,-$J$3+1,0):L132))</f>
        <v>51.72962133465348</v>
      </c>
      <c r="N132" s="12">
        <f>MAX(B132-C132,B132-D131,D131-C132)</f>
        <v>0.50999999999999801</v>
      </c>
      <c r="O132" s="12">
        <f>MAX(E132-F132,E132-G131,G131-F132)</f>
        <v>0.6699999999999946</v>
      </c>
      <c r="P132" s="33">
        <f ca="1">AVERAGE(N132:OFFSET(N132,-$P$3+1,0))*$P$4</f>
        <v>1.063333333333335</v>
      </c>
      <c r="Q132" s="33">
        <f ca="1">AVERAGE(O132:OFFSET(O132,-$P$3+1,0))*$Q$4</f>
        <v>1.2799999999999969</v>
      </c>
      <c r="R132" s="16" t="str">
        <f t="shared" ca="1" si="13"/>
        <v xml:space="preserve"> </v>
      </c>
      <c r="S132" s="16" t="str">
        <f t="shared" ca="1" si="14"/>
        <v>Sell</v>
      </c>
      <c r="T132" s="5">
        <f t="shared" ca="1" si="15"/>
        <v>-10</v>
      </c>
      <c r="U132" s="21">
        <f t="shared" ca="1" si="16"/>
        <v>9.2346298619824339</v>
      </c>
      <c r="V132" s="5">
        <f ca="1">IF(AND($R132="Buy",$R131=" "),D132,IF(AND($R132="Buy",$R131="Exit"),D132,IF(AND($S132="Sell",V131=" "),D132,IF(OR($R131="Buy",S131="Sell"),V131," "))))</f>
        <v>42.65</v>
      </c>
      <c r="W132" s="5">
        <f ca="1">IF(AND($R132="Buy",$R131=" "),G132,IF(AND($S132="Sell",W131=" "),G132,IF(OR($R131="Buy",S131="Sell"),W131," ")))</f>
        <v>32.6</v>
      </c>
      <c r="X132" s="35">
        <f t="shared" ca="1" si="17"/>
        <v>2.3000000000000398</v>
      </c>
      <c r="Y132" s="35">
        <f t="shared" ca="1" si="18"/>
        <v>0.18469259723961193</v>
      </c>
      <c r="Z132" s="35">
        <f t="shared" ca="1" si="19"/>
        <v>2.4846925972396519</v>
      </c>
      <c r="AA132" s="36" t="e">
        <f t="shared" ca="1" si="20"/>
        <v>#VALUE!</v>
      </c>
    </row>
    <row r="133" spans="1:27" x14ac:dyDescent="0.25">
      <c r="A133" s="26">
        <v>40371</v>
      </c>
      <c r="B133">
        <v>45.54</v>
      </c>
      <c r="C133">
        <v>44.78</v>
      </c>
      <c r="D133">
        <v>45.44</v>
      </c>
      <c r="E133" s="5">
        <v>33.44</v>
      </c>
      <c r="F133" s="5">
        <v>32.619999999999997</v>
      </c>
      <c r="G133" s="5">
        <v>33.1</v>
      </c>
      <c r="H133" s="3">
        <v>1</v>
      </c>
      <c r="I133" s="3">
        <v>1</v>
      </c>
      <c r="J133" s="8">
        <f ca="1">(D133-MIN(OFFSET(C133,-$J$3+1,0):C133))/(MAX(OFFSET(B133,-$J$3+1,0):B133)-MIN(OFFSET(C133,-$J$3+1,0):C133))</f>
        <v>0.97118155619596502</v>
      </c>
      <c r="K133" s="8">
        <f ca="1">(G133-MIN(OFFSET(F133,-$J$3+1,0):F133))/(MAX(OFFSET(E133,-$J$3+1,0):E133)-MIN(OFFSET(F133,-$J$3+1,0):F133))</f>
        <v>0.72769953051643255</v>
      </c>
      <c r="L133" s="8">
        <f ca="1">J133-K133</f>
        <v>0.24348202567953248</v>
      </c>
      <c r="M133" s="34">
        <f ca="1">100*(L133-MIN(OFFSET(L133,-$J$3+1,0):L133))/(MAX(OFFSET(L133,-$J$3+1,0):L133)-MIN(OFFSET(L133,-$J$3+1,0):L133))</f>
        <v>45.360674605729528</v>
      </c>
      <c r="N133" s="12">
        <f>MAX(B133-C133,B133-D132,D132-C133)</f>
        <v>0.75999999999999801</v>
      </c>
      <c r="O133" s="12">
        <f>MAX(E133-F133,E133-G132,G132-F133)</f>
        <v>0.82000000000000028</v>
      </c>
      <c r="P133" s="33">
        <f ca="1">AVERAGE(N133:OFFSET(N133,-$P$3+1,0))*$P$4</f>
        <v>1.0016666666666676</v>
      </c>
      <c r="Q133" s="33">
        <f ca="1">AVERAGE(O133:OFFSET(O133,-$P$3+1,0))*$Q$4</f>
        <v>1.0616666666666645</v>
      </c>
      <c r="R133" s="16" t="str">
        <f t="shared" ca="1" si="13"/>
        <v xml:space="preserve"> </v>
      </c>
      <c r="S133" s="16" t="str">
        <f t="shared" ca="1" si="14"/>
        <v>Exit</v>
      </c>
      <c r="T133" s="5">
        <f t="shared" ca="1" si="15"/>
        <v>-10</v>
      </c>
      <c r="U133" s="21">
        <f t="shared" ca="1" si="16"/>
        <v>9.2346298619824339</v>
      </c>
      <c r="V133" s="5">
        <f ca="1">IF(AND($R133="Buy",$R132=" "),D133,IF(AND($R133="Buy",$R132="Exit"),D133,IF(AND($S133="Sell",V132=" "),D133,IF(OR($R132="Buy",S132="Sell"),V132," "))))</f>
        <v>42.65</v>
      </c>
      <c r="W133" s="5">
        <f ca="1">IF(AND($R133="Buy",$R132=" "),G133,IF(AND($S133="Sell",W132=" "),G133,IF(OR($R132="Buy",S132="Sell"),W132," ")))</f>
        <v>32.6</v>
      </c>
      <c r="X133" s="35">
        <f t="shared" ca="1" si="17"/>
        <v>-4.2999999999999972</v>
      </c>
      <c r="Y133" s="35">
        <f t="shared" ca="1" si="18"/>
        <v>-2.8627352572145099</v>
      </c>
      <c r="Z133" s="35">
        <f t="shared" ca="1" si="19"/>
        <v>-7.1627352572145071</v>
      </c>
      <c r="AA133" s="36" t="e">
        <f t="shared" ca="1" si="20"/>
        <v>#VALUE!</v>
      </c>
    </row>
    <row r="134" spans="1:27" x14ac:dyDescent="0.25">
      <c r="A134" s="26">
        <v>40372</v>
      </c>
      <c r="B134">
        <v>46.78</v>
      </c>
      <c r="C134">
        <v>45.67</v>
      </c>
      <c r="D134">
        <v>46.53</v>
      </c>
      <c r="E134" s="5">
        <v>33.840000000000003</v>
      </c>
      <c r="F134" s="5">
        <v>33.19</v>
      </c>
      <c r="G134" s="5">
        <v>33.46</v>
      </c>
      <c r="H134" s="3">
        <v>1</v>
      </c>
      <c r="I134" s="3">
        <v>1</v>
      </c>
      <c r="J134" s="8">
        <f ca="1">(D134-MIN(OFFSET(C134,-$J$3+1,0):C134))/(MAX(OFFSET(B134,-$J$3+1,0):B134)-MIN(OFFSET(C134,-$J$3+1,0):C134))</f>
        <v>0.94089834515366433</v>
      </c>
      <c r="K134" s="8">
        <f ca="1">(G134-MIN(OFFSET(F134,-$J$3+1,0):F134))/(MAX(OFFSET(E134,-$J$3+1,0):E134)-MIN(OFFSET(F134,-$J$3+1,0):F134))</f>
        <v>0.8340611353711781</v>
      </c>
      <c r="L134" s="8">
        <f ca="1">J134-K134</f>
        <v>0.10683720978248623</v>
      </c>
      <c r="M134" s="34">
        <f ca="1">100*(L134-MIN(OFFSET(L134,-$J$3+1,0):L134))/(MAX(OFFSET(L134,-$J$3+1,0):L134)-MIN(OFFSET(L134,-$J$3+1,0):L134))</f>
        <v>0</v>
      </c>
      <c r="N134" s="12">
        <f>MAX(B134-C134,B134-D133,D133-C134)</f>
        <v>1.3400000000000034</v>
      </c>
      <c r="O134" s="12">
        <f>MAX(E134-F134,E134-G133,G133-F134)</f>
        <v>0.74000000000000199</v>
      </c>
      <c r="P134" s="33">
        <f ca="1">AVERAGE(N134:OFFSET(N134,-$P$3+1,0))*$P$4</f>
        <v>1.0833333333333346</v>
      </c>
      <c r="Q134" s="33">
        <f ca="1">AVERAGE(O134:OFFSET(O134,-$P$3+1,0))*$Q$4</f>
        <v>0.99666666666666437</v>
      </c>
      <c r="R134" s="16" t="str">
        <f t="shared" ca="1" si="13"/>
        <v>Buy</v>
      </c>
      <c r="S134" s="16" t="str">
        <f t="shared" ca="1" si="14"/>
        <v xml:space="preserve"> </v>
      </c>
      <c r="T134" s="5">
        <f t="shared" ca="1" si="15"/>
        <v>10</v>
      </c>
      <c r="U134" s="21">
        <f t="shared" ca="1" si="16"/>
        <v>-10.869565217391342</v>
      </c>
      <c r="V134" s="5">
        <f ca="1">IF(AND($R134="Buy",$R133=" "),D134,IF(AND($R134="Buy",$R133="Exit"),D134,IF(AND($S134="Sell",V133=" "),D134,IF(OR($R133="Buy",S133="Sell"),V133," "))))</f>
        <v>46.53</v>
      </c>
      <c r="W134" s="5">
        <f ca="1">IF(AND($R134="Buy",$R133=" "),G134,IF(AND($S134="Sell",W133=" "),G134,IF(OR($R133="Buy",S133="Sell"),W133," ")))</f>
        <v>33.46</v>
      </c>
      <c r="X134" s="35">
        <f t="shared" ca="1" si="17"/>
        <v>10.900000000000034</v>
      </c>
      <c r="Y134" s="35">
        <f t="shared" ca="1" si="18"/>
        <v>3.3244667503136709</v>
      </c>
      <c r="Z134" s="35">
        <f t="shared" ca="1" si="19"/>
        <v>14.224466750313706</v>
      </c>
      <c r="AA134" s="36" t="e">
        <f t="shared" ca="1" si="20"/>
        <v>#VALUE!</v>
      </c>
    </row>
    <row r="135" spans="1:27" x14ac:dyDescent="0.25">
      <c r="A135" s="26">
        <v>40373</v>
      </c>
      <c r="B135">
        <v>47.73</v>
      </c>
      <c r="C135">
        <v>46.78</v>
      </c>
      <c r="D135">
        <v>47.1</v>
      </c>
      <c r="E135" s="5">
        <v>33.24</v>
      </c>
      <c r="F135" s="5">
        <v>32.08</v>
      </c>
      <c r="G135" s="5">
        <v>32.6</v>
      </c>
      <c r="H135" s="3">
        <v>1</v>
      </c>
      <c r="I135" s="3">
        <v>1</v>
      </c>
      <c r="J135" s="8">
        <f ca="1">(D135-MIN(OFFSET(C135,-$J$3+1,0):C135))/(MAX(OFFSET(B135,-$J$3+1,0):B135)-MIN(OFFSET(C135,-$J$3+1,0):C135))</f>
        <v>0.86929460580912954</v>
      </c>
      <c r="K135" s="8">
        <f ca="1">(G135-MIN(OFFSET(F135,-$J$3+1,0):F135))/(MAX(OFFSET(E135,-$J$3+1,0):E135)-MIN(OFFSET(F135,-$J$3+1,0):F135))</f>
        <v>0.34042553191489344</v>
      </c>
      <c r="L135" s="8">
        <f ca="1">J135-K135</f>
        <v>0.5288690738942361</v>
      </c>
      <c r="M135" s="34">
        <f ca="1">100*(L135-MIN(OFFSET(L135,-$J$3+1,0):L135))/(MAX(OFFSET(L135,-$J$3+1,0):L135)-MIN(OFFSET(L135,-$J$3+1,0):L135))</f>
        <v>100.00000000000001</v>
      </c>
      <c r="N135" s="12">
        <f>MAX(B135-C135,B135-D134,D134-C135)</f>
        <v>1.1999999999999957</v>
      </c>
      <c r="O135" s="12">
        <f>MAX(E135-F135,E135-G134,G134-F135)</f>
        <v>1.3800000000000026</v>
      </c>
      <c r="P135" s="33">
        <f ca="1">AVERAGE(N135:OFFSET(N135,-$P$3+1,0))*$P$4</f>
        <v>1.0700000000000003</v>
      </c>
      <c r="Q135" s="33">
        <f ca="1">AVERAGE(O135:OFFSET(O135,-$P$3+1,0))*$Q$4</f>
        <v>0.95833333333333215</v>
      </c>
      <c r="R135" s="16" t="str">
        <f t="shared" ca="1" si="13"/>
        <v>Exit</v>
      </c>
      <c r="S135" s="16" t="str">
        <f t="shared" ca="1" si="14"/>
        <v>Sell</v>
      </c>
      <c r="T135" s="5">
        <f t="shared" ca="1" si="15"/>
        <v>-10</v>
      </c>
      <c r="U135" s="21">
        <f t="shared" ca="1" si="16"/>
        <v>11.165217391304365</v>
      </c>
      <c r="V135" s="5">
        <f ca="1">IF(AND($R135="Buy",$R134=" "),D135,IF(AND($R135="Buy",$R134="Exit"),D135,IF(AND($S135="Sell",V134=" "),D135,IF(OR($R134="Buy",S134="Sell"),V134," "))))</f>
        <v>46.53</v>
      </c>
      <c r="W135" s="5">
        <f ca="1">IF(AND($R135="Buy",$R134=" "),G135,IF(AND($S135="Sell",W134=" "),G135,IF(OR($R134="Buy",S134="Sell"),W134," ")))</f>
        <v>33.46</v>
      </c>
      <c r="X135" s="35">
        <f t="shared" ca="1" si="17"/>
        <v>-5.7000000000000028</v>
      </c>
      <c r="Y135" s="35">
        <f t="shared" ca="1" si="18"/>
        <v>9.3478260869565482</v>
      </c>
      <c r="Z135" s="35">
        <f t="shared" ca="1" si="19"/>
        <v>3.6478260869565453</v>
      </c>
      <c r="AA135" s="36" t="e">
        <f t="shared" ca="1" si="20"/>
        <v>#VALUE!</v>
      </c>
    </row>
    <row r="136" spans="1:27" x14ac:dyDescent="0.25">
      <c r="A136" s="26">
        <v>40374</v>
      </c>
      <c r="B136">
        <v>47.29</v>
      </c>
      <c r="C136">
        <v>46.41</v>
      </c>
      <c r="D136">
        <v>47.18</v>
      </c>
      <c r="E136" s="5">
        <v>32.9</v>
      </c>
      <c r="F136" s="5">
        <v>32.229999999999997</v>
      </c>
      <c r="G136" s="5">
        <v>32.770000000000003</v>
      </c>
      <c r="H136" s="3">
        <v>1</v>
      </c>
      <c r="I136" s="3">
        <v>1</v>
      </c>
      <c r="J136" s="8">
        <f ca="1">(D136-MIN(OFFSET(C136,-$J$3+1,0):C136))/(MAX(OFFSET(B136,-$J$3+1,0):B136)-MIN(OFFSET(C136,-$J$3+1,0):C136))</f>
        <v>0.82142857142857229</v>
      </c>
      <c r="K136" s="8">
        <f ca="1">(G136-MIN(OFFSET(F136,-$J$3+1,0):F136))/(MAX(OFFSET(E136,-$J$3+1,0):E136)-MIN(OFFSET(F136,-$J$3+1,0):F136))</f>
        <v>0.39204545454545614</v>
      </c>
      <c r="L136" s="8">
        <f ca="1">J136-K136</f>
        <v>0.42938311688311614</v>
      </c>
      <c r="M136" s="34">
        <f ca="1">100*(L136-MIN(OFFSET(L136,-$J$3+1,0):L136))/(MAX(OFFSET(L136,-$J$3+1,0):L136)-MIN(OFFSET(L136,-$J$3+1,0):L136))</f>
        <v>76.426908612574081</v>
      </c>
      <c r="N136" s="12">
        <f>MAX(B136-C136,B136-D135,D135-C136)</f>
        <v>0.88000000000000256</v>
      </c>
      <c r="O136" s="12">
        <f>MAX(E136-F136,E136-G135,G135-F136)</f>
        <v>0.67000000000000171</v>
      </c>
      <c r="P136" s="33">
        <f ca="1">AVERAGE(N136:OFFSET(N136,-$P$3+1,0))*$P$4</f>
        <v>0.89833333333333343</v>
      </c>
      <c r="Q136" s="33">
        <f ca="1">AVERAGE(O136:OFFSET(O136,-$P$3+1,0))*$Q$4</f>
        <v>0.86499999999999966</v>
      </c>
      <c r="R136" s="16" t="str">
        <f t="shared" ca="1" si="13"/>
        <v xml:space="preserve"> </v>
      </c>
      <c r="S136" s="16" t="str">
        <f t="shared" ca="1" si="14"/>
        <v>Sell</v>
      </c>
      <c r="T136" s="5">
        <f t="shared" ca="1" si="15"/>
        <v>-10</v>
      </c>
      <c r="U136" s="21">
        <f t="shared" ca="1" si="16"/>
        <v>11.165217391304365</v>
      </c>
      <c r="V136" s="5">
        <f ca="1">IF(AND($R136="Buy",$R135=" "),D136,IF(AND($R136="Buy",$R135="Exit"),D136,IF(AND($S136="Sell",V135=" "),D136,IF(OR($R135="Buy",S135="Sell"),V135," "))))</f>
        <v>46.53</v>
      </c>
      <c r="W136" s="5">
        <f ca="1">IF(AND($R136="Buy",$R135=" "),G136,IF(AND($S136="Sell",W135=" "),G136,IF(OR($R135="Buy",S135="Sell"),W135," ")))</f>
        <v>33.46</v>
      </c>
      <c r="X136" s="35">
        <f t="shared" ca="1" si="17"/>
        <v>-0.79999999999998295</v>
      </c>
      <c r="Y136" s="35">
        <f t="shared" ca="1" si="18"/>
        <v>1.8980869565217611</v>
      </c>
      <c r="Z136" s="35">
        <f t="shared" ca="1" si="19"/>
        <v>1.0980869565217781</v>
      </c>
      <c r="AA136" s="36" t="e">
        <f t="shared" ca="1" si="20"/>
        <v>#VALUE!</v>
      </c>
    </row>
    <row r="137" spans="1:27" x14ac:dyDescent="0.25">
      <c r="A137" s="26">
        <v>40375</v>
      </c>
      <c r="B137">
        <v>47.15</v>
      </c>
      <c r="C137">
        <v>45.86</v>
      </c>
      <c r="D137">
        <v>45.96</v>
      </c>
      <c r="E137" s="5">
        <v>32.71</v>
      </c>
      <c r="F137" s="5">
        <v>32.06</v>
      </c>
      <c r="G137" s="5">
        <v>32.340000000000003</v>
      </c>
      <c r="H137" s="3">
        <v>1</v>
      </c>
      <c r="I137" s="3">
        <v>1</v>
      </c>
      <c r="J137" s="8">
        <f ca="1">(D137-MIN(OFFSET(C137,-$J$3+1,0):C137))/(MAX(OFFSET(B137,-$J$3+1,0):B137)-MIN(OFFSET(C137,-$J$3+1,0):C137))</f>
        <v>0.40604026845637653</v>
      </c>
      <c r="K137" s="8">
        <f ca="1">(G137-MIN(OFFSET(F137,-$J$3+1,0):F137))/(MAX(OFFSET(E137,-$J$3+1,0):E137)-MIN(OFFSET(F137,-$J$3+1,0):F137))</f>
        <v>0.1573033707865174</v>
      </c>
      <c r="L137" s="8">
        <f ca="1">J137-K137</f>
        <v>0.24873689766985912</v>
      </c>
      <c r="M137" s="34">
        <f ca="1">100*(L137-MIN(OFFSET(L137,-$J$3+1,0):L137))/(MAX(OFFSET(L137,-$J$3+1,0):L137)-MIN(OFFSET(L137,-$J$3+1,0):L137))</f>
        <v>33.622979673828432</v>
      </c>
      <c r="N137" s="12">
        <f>MAX(B137-C137,B137-D136,D136-C137)</f>
        <v>1.3200000000000003</v>
      </c>
      <c r="O137" s="12">
        <f>MAX(E137-F137,E137-G136,G136-F137)</f>
        <v>0.71000000000000085</v>
      </c>
      <c r="P137" s="33">
        <f ca="1">AVERAGE(N137:OFFSET(N137,-$P$3+1,0))*$P$4</f>
        <v>1.0016666666666663</v>
      </c>
      <c r="Q137" s="33">
        <f ca="1">AVERAGE(O137:OFFSET(O137,-$P$3+1,0))*$Q$4</f>
        <v>0.831666666666667</v>
      </c>
      <c r="R137" s="16" t="str">
        <f t="shared" ca="1" si="13"/>
        <v xml:space="preserve"> </v>
      </c>
      <c r="S137" s="16" t="str">
        <f t="shared" ca="1" si="14"/>
        <v>Exit</v>
      </c>
      <c r="T137" s="5">
        <f t="shared" ca="1" si="15"/>
        <v>-10</v>
      </c>
      <c r="U137" s="21">
        <f t="shared" ca="1" si="16"/>
        <v>11.165217391304365</v>
      </c>
      <c r="V137" s="5">
        <f ca="1">IF(AND($R137="Buy",$R136=" "),D137,IF(AND($R137="Buy",$R136="Exit"),D137,IF(AND($S137="Sell",V136=" "),D137,IF(OR($R136="Buy",S136="Sell"),V136," "))))</f>
        <v>46.53</v>
      </c>
      <c r="W137" s="5">
        <f ca="1">IF(AND($R137="Buy",$R136=" "),G137,IF(AND($S137="Sell",W136=" "),G137,IF(OR($R136="Buy",S136="Sell"),W136," ")))</f>
        <v>33.46</v>
      </c>
      <c r="X137" s="35">
        <f t="shared" ca="1" si="17"/>
        <v>12.199999999999989</v>
      </c>
      <c r="Y137" s="35">
        <f t="shared" ca="1" si="18"/>
        <v>-4.8010434782608735</v>
      </c>
      <c r="Z137" s="35">
        <f t="shared" ca="1" si="19"/>
        <v>7.3989565217391151</v>
      </c>
      <c r="AA137" s="36" t="e">
        <f t="shared" ca="1" si="20"/>
        <v>#VALUE!</v>
      </c>
    </row>
    <row r="138" spans="1:27" x14ac:dyDescent="0.25">
      <c r="A138" s="26">
        <v>40378</v>
      </c>
      <c r="B138">
        <v>46.71</v>
      </c>
      <c r="C138">
        <v>45.89</v>
      </c>
      <c r="D138">
        <v>46.44</v>
      </c>
      <c r="E138" s="5">
        <v>32.549999999999997</v>
      </c>
      <c r="F138" s="5">
        <v>31.73</v>
      </c>
      <c r="G138" s="5">
        <v>32.11</v>
      </c>
      <c r="H138" s="3">
        <v>1</v>
      </c>
      <c r="I138" s="3">
        <v>1</v>
      </c>
      <c r="J138" s="8">
        <f ca="1">(D138-MIN(OFFSET(C138,-$J$3+1,0):C138))/(MAX(OFFSET(B138,-$J$3+1,0):B138)-MIN(OFFSET(C138,-$J$3+1,0):C138))</f>
        <v>0.56271186440677934</v>
      </c>
      <c r="K138" s="8">
        <f ca="1">(G138-MIN(OFFSET(F138,-$J$3+1,0):F138))/(MAX(OFFSET(E138,-$J$3+1,0):E138)-MIN(OFFSET(F138,-$J$3+1,0):F138))</f>
        <v>0.1800947867298571</v>
      </c>
      <c r="L138" s="8">
        <f ca="1">J138-K138</f>
        <v>0.38261707767692221</v>
      </c>
      <c r="M138" s="34">
        <f ca="1">100*(L138-MIN(OFFSET(L138,-$J$3+1,0):L138))/(MAX(OFFSET(L138,-$J$3+1,0):L138)-MIN(OFFSET(L138,-$J$3+1,0):L138))</f>
        <v>65.345745510204466</v>
      </c>
      <c r="N138" s="12">
        <f>MAX(B138-C138,B138-D137,D137-C138)</f>
        <v>0.82000000000000028</v>
      </c>
      <c r="O138" s="12">
        <f>MAX(E138-F138,E138-G137,G137-F138)</f>
        <v>0.81999999999999673</v>
      </c>
      <c r="P138" s="33">
        <f ca="1">AVERAGE(N138:OFFSET(N138,-$P$3+1,0))*$P$4</f>
        <v>1.0533333333333335</v>
      </c>
      <c r="Q138" s="33">
        <f ca="1">AVERAGE(O138:OFFSET(O138,-$P$3+1,0))*$Q$4</f>
        <v>0.85666666666666735</v>
      </c>
      <c r="R138" s="16" t="str">
        <f t="shared" ca="1" si="13"/>
        <v xml:space="preserve"> </v>
      </c>
      <c r="S138" s="16" t="str">
        <f t="shared" ca="1" si="14"/>
        <v xml:space="preserve"> </v>
      </c>
      <c r="T138" s="5" t="str">
        <f t="shared" ca="1" si="15"/>
        <v xml:space="preserve"> </v>
      </c>
      <c r="U138" s="21" t="str">
        <f t="shared" ca="1" si="16"/>
        <v xml:space="preserve"> </v>
      </c>
      <c r="V138" s="5" t="str">
        <f ca="1">IF(AND($R138="Buy",$R137=" "),D138,IF(AND($R138="Buy",$R137="Exit"),D138,IF(AND($S138="Sell",V137=" "),D138,IF(OR($R137="Buy",S137="Sell"),V137," "))))</f>
        <v xml:space="preserve"> </v>
      </c>
      <c r="W138" s="5" t="str">
        <f ca="1">IF(AND($R138="Buy",$R137=" "),G138,IF(AND($S138="Sell",W137=" "),G138,IF(OR($R137="Buy",S137="Sell"),W137," ")))</f>
        <v xml:space="preserve"> </v>
      </c>
      <c r="X138" s="35" t="e">
        <f t="shared" ca="1" si="17"/>
        <v>#VALUE!</v>
      </c>
      <c r="Y138" s="35" t="str">
        <f t="shared" ca="1" si="18"/>
        <v xml:space="preserve"> </v>
      </c>
      <c r="Z138" s="35" t="e">
        <f t="shared" ca="1" si="19"/>
        <v>#VALUE!</v>
      </c>
      <c r="AA138" s="36" t="e">
        <f t="shared" ca="1" si="20"/>
        <v>#VALUE!</v>
      </c>
    </row>
    <row r="139" spans="1:27" x14ac:dyDescent="0.25">
      <c r="A139" s="26">
        <v>40379</v>
      </c>
      <c r="B139">
        <v>46.43</v>
      </c>
      <c r="C139">
        <v>45.34</v>
      </c>
      <c r="D139">
        <v>46.37</v>
      </c>
      <c r="E139" s="5">
        <v>33.04</v>
      </c>
      <c r="F139" s="5">
        <v>31.61</v>
      </c>
      <c r="G139" s="5">
        <v>32.94</v>
      </c>
      <c r="H139" s="3">
        <v>1</v>
      </c>
      <c r="I139" s="3">
        <v>1</v>
      </c>
      <c r="J139" s="8">
        <f ca="1">(D139-MIN(OFFSET(C139,-$J$3+1,0):C139))/(MAX(OFFSET(B139,-$J$3+1,0):B139)-MIN(OFFSET(C139,-$J$3+1,0):C139))</f>
        <v>0.43096234309623299</v>
      </c>
      <c r="K139" s="8">
        <f ca="1">(G139-MIN(OFFSET(F139,-$J$3+1,0):F139))/(MAX(OFFSET(E139,-$J$3+1,0):E139)-MIN(OFFSET(F139,-$J$3+1,0):F139))</f>
        <v>0.59641255605380983</v>
      </c>
      <c r="L139" s="8">
        <f ca="1">J139-K139</f>
        <v>-0.16545021295757684</v>
      </c>
      <c r="M139" s="34">
        <f ca="1">100*(L139-MIN(OFFSET(L139,-$J$3+1,0):L139))/(MAX(OFFSET(L139,-$J$3+1,0):L139)-MIN(OFFSET(L139,-$J$3+1,0):L139))</f>
        <v>0</v>
      </c>
      <c r="N139" s="12">
        <f>MAX(B139-C139,B139-D138,D138-C139)</f>
        <v>1.0999999999999943</v>
      </c>
      <c r="O139" s="12">
        <f>MAX(E139-F139,E139-G138,G138-F139)</f>
        <v>1.4299999999999997</v>
      </c>
      <c r="P139" s="33">
        <f ca="1">AVERAGE(N139:OFFSET(N139,-$P$3+1,0))*$P$4</f>
        <v>1.1099999999999994</v>
      </c>
      <c r="Q139" s="33">
        <f ca="1">AVERAGE(O139:OFFSET(O139,-$P$3+1,0))*$Q$4</f>
        <v>0.95833333333333393</v>
      </c>
      <c r="R139" s="16" t="str">
        <f t="shared" ca="1" si="13"/>
        <v>Buy</v>
      </c>
      <c r="S139" s="16" t="str">
        <f t="shared" ca="1" si="14"/>
        <v xml:space="preserve"> </v>
      </c>
      <c r="T139" s="5">
        <f t="shared" ca="1" si="15"/>
        <v>10</v>
      </c>
      <c r="U139" s="21">
        <f t="shared" ca="1" si="16"/>
        <v>-11.58260869565216</v>
      </c>
      <c r="V139" s="5">
        <f ca="1">IF(AND($R139="Buy",$R138=" "),D139,IF(AND($R139="Buy",$R138="Exit"),D139,IF(AND($S139="Sell",V138=" "),D139,IF(OR($R138="Buy",S138="Sell"),V138," "))))</f>
        <v>46.37</v>
      </c>
      <c r="W139" s="5">
        <f ca="1">IF(AND($R139="Buy",$R138=" "),G139,IF(AND($S139="Sell",W138=" "),G139,IF(OR($R138="Buy",S138="Sell"),W138," ")))</f>
        <v>32.94</v>
      </c>
      <c r="X139" s="35" t="str">
        <f t="shared" ca="1" si="17"/>
        <v xml:space="preserve"> </v>
      </c>
      <c r="Y139" s="35" t="str">
        <f t="shared" ca="1" si="18"/>
        <v xml:space="preserve"> </v>
      </c>
      <c r="Z139" s="35" t="str">
        <f t="shared" ca="1" si="19"/>
        <v xml:space="preserve"> </v>
      </c>
      <c r="AA139" s="36" t="e">
        <f t="shared" ca="1" si="20"/>
        <v>#VALUE!</v>
      </c>
    </row>
    <row r="140" spans="1:27" x14ac:dyDescent="0.25">
      <c r="A140" s="26">
        <v>40380</v>
      </c>
      <c r="B140">
        <v>46.51</v>
      </c>
      <c r="C140">
        <v>45.03</v>
      </c>
      <c r="D140">
        <v>45.24</v>
      </c>
      <c r="E140" s="5">
        <v>33.18</v>
      </c>
      <c r="F140" s="5">
        <v>32.29</v>
      </c>
      <c r="G140" s="5">
        <v>32.58</v>
      </c>
      <c r="H140" s="3">
        <v>1</v>
      </c>
      <c r="I140" s="3">
        <v>1</v>
      </c>
      <c r="J140" s="8">
        <f ca="1">(D140-MIN(OFFSET(C140,-$J$3+1,0):C140))/(MAX(OFFSET(B140,-$J$3+1,0):B140)-MIN(OFFSET(C140,-$J$3+1,0):C140))</f>
        <v>7.7777777777778223E-2</v>
      </c>
      <c r="K140" s="8">
        <f ca="1">(G140-MIN(OFFSET(F140,-$J$3+1,0):F140))/(MAX(OFFSET(E140,-$J$3+1,0):E140)-MIN(OFFSET(F140,-$J$3+1,0):F140))</f>
        <v>0.59509202453987564</v>
      </c>
      <c r="L140" s="8">
        <f ca="1">J140-K140</f>
        <v>-0.51731424676209747</v>
      </c>
      <c r="M140" s="34">
        <f ca="1">100*(L140-MIN(OFFSET(L140,-$J$3+1,0):L140))/(MAX(OFFSET(L140,-$J$3+1,0):L140)-MIN(OFFSET(L140,-$J$3+1,0):L140))</f>
        <v>0</v>
      </c>
      <c r="N140" s="12">
        <f>MAX(B140-C140,B140-D139,D139-C140)</f>
        <v>1.4799999999999969</v>
      </c>
      <c r="O140" s="12">
        <f>MAX(E140-F140,E140-G139,G139-F140)</f>
        <v>0.89000000000000057</v>
      </c>
      <c r="P140" s="33">
        <f ca="1">AVERAGE(N140:OFFSET(N140,-$P$3+1,0))*$P$4</f>
        <v>1.1333333333333317</v>
      </c>
      <c r="Q140" s="33">
        <f ca="1">AVERAGE(O140:OFFSET(O140,-$P$3+1,0))*$Q$4</f>
        <v>0.98333333333333373</v>
      </c>
      <c r="R140" s="16" t="str">
        <f t="shared" ca="1" si="13"/>
        <v>Buy</v>
      </c>
      <c r="S140" s="16" t="str">
        <f t="shared" ca="1" si="14"/>
        <v xml:space="preserve"> </v>
      </c>
      <c r="T140" s="5">
        <f t="shared" ca="1" si="15"/>
        <v>10</v>
      </c>
      <c r="U140" s="21">
        <f t="shared" ca="1" si="16"/>
        <v>-11.58260869565216</v>
      </c>
      <c r="V140" s="5">
        <f ca="1">IF(AND($R140="Buy",$R139=" "),D140,IF(AND($R140="Buy",$R139="Exit"),D140,IF(AND($S140="Sell",V139=" "),D140,IF(OR($R139="Buy",S139="Sell"),V139," "))))</f>
        <v>46.37</v>
      </c>
      <c r="W140" s="5">
        <f ca="1">IF(AND($R140="Buy",$R139=" "),G140,IF(AND($S140="Sell",W139=" "),G140,IF(OR($R139="Buy",S139="Sell"),W139," ")))</f>
        <v>32.94</v>
      </c>
      <c r="X140" s="35">
        <f t="shared" ca="1" si="17"/>
        <v>-11.299999999999955</v>
      </c>
      <c r="Y140" s="35">
        <f t="shared" ca="1" si="18"/>
        <v>4.1697391304347713</v>
      </c>
      <c r="Z140" s="35">
        <f t="shared" ca="1" si="19"/>
        <v>-7.1302608695651832</v>
      </c>
      <c r="AA140" s="36" t="e">
        <f t="shared" ca="1" si="20"/>
        <v>#VALUE!</v>
      </c>
    </row>
    <row r="141" spans="1:27" x14ac:dyDescent="0.25">
      <c r="A141" s="26">
        <v>40381</v>
      </c>
      <c r="B141">
        <v>45.92</v>
      </c>
      <c r="C141">
        <v>45.49</v>
      </c>
      <c r="D141">
        <v>45.83</v>
      </c>
      <c r="E141" s="5">
        <v>33.450000000000003</v>
      </c>
      <c r="F141" s="5">
        <v>32.85</v>
      </c>
      <c r="G141" s="5">
        <v>33.1</v>
      </c>
      <c r="H141" s="3">
        <v>1</v>
      </c>
      <c r="I141" s="3">
        <v>1</v>
      </c>
      <c r="J141" s="8">
        <f ca="1">(D141-MIN(OFFSET(C141,-$J$3+1,0):C141))/(MAX(OFFSET(B141,-$J$3+1,0):B141)-MIN(OFFSET(C141,-$J$3+1,0):C141))</f>
        <v>0.3539823008849548</v>
      </c>
      <c r="K141" s="8">
        <f ca="1">(G141-MIN(OFFSET(F141,-$J$3+1,0):F141))/(MAX(OFFSET(E141,-$J$3+1,0):E141)-MIN(OFFSET(F141,-$J$3+1,0):F141))</f>
        <v>0.80978260869565177</v>
      </c>
      <c r="L141" s="8">
        <f ca="1">J141-K141</f>
        <v>-0.45580030781069697</v>
      </c>
      <c r="M141" s="34">
        <f ca="1">100*(L141-MIN(OFFSET(L141,-$J$3+1,0):L141))/(MAX(OFFSET(L141,-$J$3+1,0):L141)-MIN(OFFSET(L141,-$J$3+1,0):L141))</f>
        <v>6.4977405994397177</v>
      </c>
      <c r="N141" s="12">
        <f>MAX(B141-C141,B141-D140,D140-C141)</f>
        <v>0.67999999999999972</v>
      </c>
      <c r="O141" s="12">
        <f>MAX(E141-F141,E141-G140,G140-F141)</f>
        <v>0.87000000000000455</v>
      </c>
      <c r="P141" s="33">
        <f ca="1">AVERAGE(N141:OFFSET(N141,-$P$3+1,0))*$P$4</f>
        <v>1.0466666666666657</v>
      </c>
      <c r="Q141" s="33">
        <f ca="1">AVERAGE(O141:OFFSET(O141,-$P$3+1,0))*$Q$4</f>
        <v>0.89833333333333398</v>
      </c>
      <c r="R141" s="16" t="str">
        <f t="shared" ca="1" si="13"/>
        <v>Buy</v>
      </c>
      <c r="S141" s="16" t="str">
        <f t="shared" ca="1" si="14"/>
        <v xml:space="preserve"> </v>
      </c>
      <c r="T141" s="5">
        <f t="shared" ca="1" si="15"/>
        <v>10</v>
      </c>
      <c r="U141" s="21">
        <f t="shared" ca="1" si="16"/>
        <v>-11.58260869565216</v>
      </c>
      <c r="V141" s="5">
        <f ca="1">IF(AND($R141="Buy",$R140=" "),D141,IF(AND($R141="Buy",$R140="Exit"),D141,IF(AND($S141="Sell",V140=" "),D141,IF(OR($R140="Buy",S140="Sell"),V140," "))))</f>
        <v>46.37</v>
      </c>
      <c r="W141" s="5">
        <f ca="1">IF(AND($R141="Buy",$R140=" "),G141,IF(AND($S141="Sell",W140=" "),G141,IF(OR($R140="Buy",S140="Sell"),W140," ")))</f>
        <v>32.94</v>
      </c>
      <c r="X141" s="35">
        <f t="shared" ca="1" si="17"/>
        <v>5.8999999999999631</v>
      </c>
      <c r="Y141" s="35">
        <f t="shared" ca="1" si="18"/>
        <v>-6.0229565217391592</v>
      </c>
      <c r="Z141" s="35">
        <f t="shared" ca="1" si="19"/>
        <v>-0.12295652173919613</v>
      </c>
      <c r="AA141" s="36" t="e">
        <f t="shared" ca="1" si="20"/>
        <v>#VALUE!</v>
      </c>
    </row>
    <row r="142" spans="1:27" x14ac:dyDescent="0.25">
      <c r="A142" s="26">
        <v>40382</v>
      </c>
      <c r="B142">
        <v>46.2</v>
      </c>
      <c r="C142">
        <v>45.48</v>
      </c>
      <c r="D142">
        <v>45.91</v>
      </c>
      <c r="E142" s="5">
        <v>33.32</v>
      </c>
      <c r="F142" s="5">
        <v>32.619999999999997</v>
      </c>
      <c r="G142" s="5">
        <v>33.19</v>
      </c>
      <c r="H142" s="3">
        <v>1</v>
      </c>
      <c r="I142" s="3">
        <v>1</v>
      </c>
      <c r="J142" s="8">
        <f ca="1">(D142-MIN(OFFSET(C142,-$J$3+1,0):C142))/(MAX(OFFSET(B142,-$J$3+1,0):B142)-MIN(OFFSET(C142,-$J$3+1,0):C142))</f>
        <v>0.41509433962263986</v>
      </c>
      <c r="K142" s="8">
        <f ca="1">(G142-MIN(OFFSET(F142,-$J$3+1,0):F142))/(MAX(OFFSET(E142,-$J$3+1,0):E142)-MIN(OFFSET(F142,-$J$3+1,0):F142))</f>
        <v>0.85869565217391053</v>
      </c>
      <c r="L142" s="8">
        <f ca="1">J142-K142</f>
        <v>-0.44360131255127067</v>
      </c>
      <c r="M142" s="34">
        <f ca="1">100*(L142-MIN(OFFSET(L142,-$J$3+1,0):L142))/(MAX(OFFSET(L142,-$J$3+1,0):L142)-MIN(OFFSET(L142,-$J$3+1,0):L142))</f>
        <v>8.1909510436006254</v>
      </c>
      <c r="N142" s="12">
        <f>MAX(B142-C142,B142-D141,D141-C142)</f>
        <v>0.72000000000000597</v>
      </c>
      <c r="O142" s="12">
        <f>MAX(E142-F142,E142-G141,G141-F142)</f>
        <v>0.70000000000000284</v>
      </c>
      <c r="P142" s="33">
        <f ca="1">AVERAGE(N142:OFFSET(N142,-$P$3+1,0))*$P$4</f>
        <v>1.0199999999999996</v>
      </c>
      <c r="Q142" s="33">
        <f ca="1">AVERAGE(O142:OFFSET(O142,-$P$3+1,0))*$Q$4</f>
        <v>0.90333333333333421</v>
      </c>
      <c r="R142" s="16" t="str">
        <f t="shared" ca="1" si="13"/>
        <v>Buy</v>
      </c>
      <c r="S142" s="16" t="str">
        <f t="shared" ca="1" si="14"/>
        <v xml:space="preserve"> </v>
      </c>
      <c r="T142" s="5">
        <f t="shared" ca="1" si="15"/>
        <v>10</v>
      </c>
      <c r="U142" s="21">
        <f t="shared" ca="1" si="16"/>
        <v>-11.58260869565216</v>
      </c>
      <c r="V142" s="5">
        <f ca="1">IF(AND($R142="Buy",$R141=" "),D142,IF(AND($R142="Buy",$R141="Exit"),D142,IF(AND($S142="Sell",V141=" "),D142,IF(OR($R141="Buy",S141="Sell"),V141," "))))</f>
        <v>46.37</v>
      </c>
      <c r="W142" s="5">
        <f ca="1">IF(AND($R142="Buy",$R141=" "),G142,IF(AND($S142="Sell",W141=" "),G142,IF(OR($R141="Buy",S141="Sell"),W141," ")))</f>
        <v>32.94</v>
      </c>
      <c r="X142" s="35">
        <f t="shared" ca="1" si="17"/>
        <v>0.79999999999998295</v>
      </c>
      <c r="Y142" s="35">
        <f t="shared" ca="1" si="18"/>
        <v>-1.0424347826086517</v>
      </c>
      <c r="Z142" s="35">
        <f t="shared" ca="1" si="19"/>
        <v>-0.2424347826086688</v>
      </c>
      <c r="AA142" s="36" t="e">
        <f t="shared" ca="1" si="20"/>
        <v>#VALUE!</v>
      </c>
    </row>
    <row r="143" spans="1:27" x14ac:dyDescent="0.25">
      <c r="A143" s="26">
        <v>40385</v>
      </c>
      <c r="B143">
        <v>46.34</v>
      </c>
      <c r="C143">
        <v>45.78</v>
      </c>
      <c r="D143">
        <v>46.33</v>
      </c>
      <c r="E143" s="5">
        <v>34.18</v>
      </c>
      <c r="F143" s="5">
        <v>33.03</v>
      </c>
      <c r="G143" s="5">
        <v>34.119999999999997</v>
      </c>
      <c r="H143" s="3">
        <v>1</v>
      </c>
      <c r="I143" s="3">
        <v>1</v>
      </c>
      <c r="J143" s="8">
        <f ca="1">(D143-MIN(OFFSET(C143,-$J$3+1,0):C143))/(MAX(OFFSET(B143,-$J$3+1,0):B143)-MIN(OFFSET(C143,-$J$3+1,0):C143))</f>
        <v>0.77380952380952228</v>
      </c>
      <c r="K143" s="8">
        <f ca="1">(G143-MIN(OFFSET(F143,-$J$3+1,0):F143))/(MAX(OFFSET(E143,-$J$3+1,0):E143)-MIN(OFFSET(F143,-$J$3+1,0):F143))</f>
        <v>0.97665369649805356</v>
      </c>
      <c r="L143" s="8">
        <f ca="1">J143-K143</f>
        <v>-0.20284417268853128</v>
      </c>
      <c r="M143" s="34">
        <f ca="1">100*(L143-MIN(OFFSET(L143,-$J$3+1,0):L143))/(MAX(OFFSET(L143,-$J$3+1,0):L143)-MIN(OFFSET(L143,-$J$3+1,0):L143))</f>
        <v>34.943785768274481</v>
      </c>
      <c r="N143" s="12">
        <f>MAX(B143-C143,B143-D142,D142-C143)</f>
        <v>0.56000000000000227</v>
      </c>
      <c r="O143" s="12">
        <f>MAX(E143-F143,E143-G142,G142-F143)</f>
        <v>1.1499999999999986</v>
      </c>
      <c r="P143" s="33">
        <f ca="1">AVERAGE(N143:OFFSET(N143,-$P$3+1,0))*$P$4</f>
        <v>0.8933333333333332</v>
      </c>
      <c r="Q143" s="33">
        <f ca="1">AVERAGE(O143:OFFSET(O143,-$P$3+1,0))*$Q$4</f>
        <v>0.97666666666666713</v>
      </c>
      <c r="R143" s="16" t="str">
        <f t="shared" ca="1" si="13"/>
        <v>Buy</v>
      </c>
      <c r="S143" s="16" t="str">
        <f t="shared" ca="1" si="14"/>
        <v xml:space="preserve"> </v>
      </c>
      <c r="T143" s="5">
        <f t="shared" ca="1" si="15"/>
        <v>10</v>
      </c>
      <c r="U143" s="21">
        <f t="shared" ca="1" si="16"/>
        <v>-11.58260869565216</v>
      </c>
      <c r="V143" s="5">
        <f ca="1">IF(AND($R143="Buy",$R142=" "),D143,IF(AND($R143="Buy",$R142="Exit"),D143,IF(AND($S143="Sell",V142=" "),D143,IF(OR($R142="Buy",S142="Sell"),V142," "))))</f>
        <v>46.37</v>
      </c>
      <c r="W143" s="5">
        <f ca="1">IF(AND($R143="Buy",$R142=" "),G143,IF(AND($S143="Sell",W142=" "),G143,IF(OR($R142="Buy",S142="Sell"),W142," ")))</f>
        <v>32.94</v>
      </c>
      <c r="X143" s="35">
        <f t="shared" ca="1" si="17"/>
        <v>4.2000000000000171</v>
      </c>
      <c r="Y143" s="35">
        <f t="shared" ca="1" si="18"/>
        <v>-10.771826086956505</v>
      </c>
      <c r="Z143" s="35">
        <f t="shared" ca="1" si="19"/>
        <v>-6.571826086956488</v>
      </c>
      <c r="AA143" s="36" t="e">
        <f t="shared" ca="1" si="20"/>
        <v>#VALUE!</v>
      </c>
    </row>
    <row r="144" spans="1:27" x14ac:dyDescent="0.25">
      <c r="A144" s="26">
        <v>40386</v>
      </c>
      <c r="B144">
        <v>47.59</v>
      </c>
      <c r="C144">
        <v>46.54</v>
      </c>
      <c r="D144">
        <v>47.33</v>
      </c>
      <c r="E144" s="5">
        <v>34.68</v>
      </c>
      <c r="F144" s="5">
        <v>33.07</v>
      </c>
      <c r="G144" s="5">
        <v>33.76</v>
      </c>
      <c r="H144" s="3">
        <v>1</v>
      </c>
      <c r="I144" s="3">
        <v>1</v>
      </c>
      <c r="J144" s="8">
        <f ca="1">(D144-MIN(OFFSET(C144,-$J$3+1,0):C144))/(MAX(OFFSET(B144,-$J$3+1,0):B144)-MIN(OFFSET(C144,-$J$3+1,0):C144))</f>
        <v>0.89843749999999811</v>
      </c>
      <c r="K144" s="8">
        <f ca="1">(G144-MIN(OFFSET(F144,-$J$3+1,0):F144))/(MAX(OFFSET(E144,-$J$3+1,0):E144)-MIN(OFFSET(F144,-$J$3+1,0):F144))</f>
        <v>0.70032573289902222</v>
      </c>
      <c r="L144" s="8">
        <f ca="1">J144-K144</f>
        <v>0.19811176710097589</v>
      </c>
      <c r="M144" s="34">
        <f ca="1">100*(L144-MIN(OFFSET(L144,-$J$3+1,0):L144))/(MAX(OFFSET(L144,-$J$3+1,0):L144)-MIN(OFFSET(L144,-$J$3+1,0):L144))</f>
        <v>100</v>
      </c>
      <c r="N144" s="12">
        <f>MAX(B144-C144,B144-D143,D143-C144)</f>
        <v>1.2600000000000051</v>
      </c>
      <c r="O144" s="12">
        <f>MAX(E144-F144,E144-G143,G143-F144)</f>
        <v>1.6099999999999994</v>
      </c>
      <c r="P144" s="33">
        <f ca="1">AVERAGE(N144:OFFSET(N144,-$P$3+1,0))*$P$4</f>
        <v>0.96666666666666734</v>
      </c>
      <c r="Q144" s="33">
        <f ca="1">AVERAGE(O144:OFFSET(O144,-$P$3+1,0))*$Q$4</f>
        <v>1.1083333333333343</v>
      </c>
      <c r="R144" s="16" t="str">
        <f t="shared" ca="1" si="13"/>
        <v>Exit</v>
      </c>
      <c r="S144" s="16" t="str">
        <f t="shared" ca="1" si="14"/>
        <v>Sell</v>
      </c>
      <c r="T144" s="5">
        <f t="shared" ca="1" si="15"/>
        <v>-10</v>
      </c>
      <c r="U144" s="21">
        <f t="shared" ca="1" si="16"/>
        <v>8.7218045112781937</v>
      </c>
      <c r="V144" s="5">
        <f ca="1">IF(AND($R144="Buy",$R143=" "),D144,IF(AND($R144="Buy",$R143="Exit"),D144,IF(AND($S144="Sell",V143=" "),D144,IF(OR($R143="Buy",S143="Sell"),V143," "))))</f>
        <v>46.37</v>
      </c>
      <c r="W144" s="5">
        <f ca="1">IF(AND($R144="Buy",$R143=" "),G144,IF(AND($S144="Sell",W143=" "),G144,IF(OR($R143="Buy",S143="Sell"),W143," ")))</f>
        <v>32.94</v>
      </c>
      <c r="X144" s="35">
        <f t="shared" ca="1" si="17"/>
        <v>-10</v>
      </c>
      <c r="Y144" s="35">
        <f t="shared" ca="1" si="18"/>
        <v>4.1697391304347713</v>
      </c>
      <c r="Z144" s="35">
        <f t="shared" ca="1" si="19"/>
        <v>-5.8302608695652287</v>
      </c>
      <c r="AA144" s="36" t="e">
        <f t="shared" ca="1" si="20"/>
        <v>#VALUE!</v>
      </c>
    </row>
    <row r="145" spans="1:27" x14ac:dyDescent="0.25">
      <c r="A145" s="26">
        <v>40387</v>
      </c>
      <c r="B145">
        <v>47.46</v>
      </c>
      <c r="C145">
        <v>46.69</v>
      </c>
      <c r="D145">
        <v>46.89</v>
      </c>
      <c r="E145" s="5">
        <v>33.92</v>
      </c>
      <c r="F145" s="5">
        <v>33.29</v>
      </c>
      <c r="G145" s="5">
        <v>33.43</v>
      </c>
      <c r="H145" s="3">
        <v>1</v>
      </c>
      <c r="I145" s="3">
        <v>1</v>
      </c>
      <c r="J145" s="8">
        <f ca="1">(D145-MIN(OFFSET(C145,-$J$3+1,0):C145))/(MAX(OFFSET(B145,-$J$3+1,0):B145)-MIN(OFFSET(C145,-$J$3+1,0):C145))</f>
        <v>0.72656249999999911</v>
      </c>
      <c r="K145" s="8">
        <f ca="1">(G145-MIN(OFFSET(F145,-$J$3+1,0):F145))/(MAX(OFFSET(E145,-$J$3+1,0):E145)-MIN(OFFSET(F145,-$J$3+1,0):F145))</f>
        <v>0.4769874476987449</v>
      </c>
      <c r="L145" s="8">
        <f ca="1">J145-K145</f>
        <v>0.24957505230125421</v>
      </c>
      <c r="M145" s="34">
        <f ca="1">100*(L145-MIN(OFFSET(L145,-$J$3+1,0):L145))/(MAX(OFFSET(L145,-$J$3+1,0):L145)-MIN(OFFSET(L145,-$J$3+1,0):L145))</f>
        <v>99.999999999999986</v>
      </c>
      <c r="N145" s="12">
        <f>MAX(B145-C145,B145-D144,D144-C145)</f>
        <v>0.77000000000000313</v>
      </c>
      <c r="O145" s="12">
        <f>MAX(E145-F145,E145-G144,G144-F145)</f>
        <v>0.63000000000000256</v>
      </c>
      <c r="P145" s="33">
        <f ca="1">AVERAGE(N145:OFFSET(N145,-$P$3+1,0))*$P$4</f>
        <v>0.91166666666666885</v>
      </c>
      <c r="Q145" s="33">
        <f ca="1">AVERAGE(O145:OFFSET(O145,-$P$3+1,0))*$Q$4</f>
        <v>0.97500000000000142</v>
      </c>
      <c r="R145" s="16" t="str">
        <f t="shared" ca="1" si="13"/>
        <v xml:space="preserve"> </v>
      </c>
      <c r="S145" s="16" t="str">
        <f t="shared" ca="1" si="14"/>
        <v>Sell</v>
      </c>
      <c r="T145" s="5">
        <f t="shared" ca="1" si="15"/>
        <v>-10</v>
      </c>
      <c r="U145" s="21">
        <f t="shared" ca="1" si="16"/>
        <v>8.7218045112781937</v>
      </c>
      <c r="V145" s="5">
        <f ca="1">IF(AND($R145="Buy",$R144=" "),D145,IF(AND($R145="Buy",$R144="Exit"),D145,IF(AND($S145="Sell",V144=" "),D145,IF(OR($R144="Buy",S144="Sell"),V144," "))))</f>
        <v>46.37</v>
      </c>
      <c r="W145" s="5">
        <f ca="1">IF(AND($R145="Buy",$R144=" "),G145,IF(AND($S145="Sell",W144=" "),G145,IF(OR($R144="Buy",S144="Sell"),W144," ")))</f>
        <v>32.94</v>
      </c>
      <c r="X145" s="35">
        <f t="shared" ca="1" si="17"/>
        <v>4.3999999999999773</v>
      </c>
      <c r="Y145" s="35">
        <f t="shared" ca="1" si="18"/>
        <v>-2.8781954887217891</v>
      </c>
      <c r="Z145" s="35">
        <f t="shared" ca="1" si="19"/>
        <v>1.5218045112781882</v>
      </c>
      <c r="AA145" s="36" t="e">
        <f t="shared" ca="1" si="20"/>
        <v>#VALUE!</v>
      </c>
    </row>
    <row r="146" spans="1:27" x14ac:dyDescent="0.25">
      <c r="A146" s="26">
        <v>40388</v>
      </c>
      <c r="B146">
        <v>47.43</v>
      </c>
      <c r="C146">
        <v>46.08</v>
      </c>
      <c r="D146">
        <v>46.17</v>
      </c>
      <c r="E146" s="5">
        <v>34.409999999999997</v>
      </c>
      <c r="F146" s="5">
        <v>33.090000000000003</v>
      </c>
      <c r="G146" s="5">
        <v>33.840000000000003</v>
      </c>
      <c r="H146" s="3">
        <v>1</v>
      </c>
      <c r="I146" s="3">
        <v>1</v>
      </c>
      <c r="J146" s="8">
        <f ca="1">(D146-MIN(OFFSET(C146,-$J$3+1,0):C146))/(MAX(OFFSET(B146,-$J$3+1,0):B146)-MIN(OFFSET(C146,-$J$3+1,0):C146))</f>
        <v>0.32701421800947994</v>
      </c>
      <c r="K146" s="8">
        <f ca="1">(G146-MIN(OFFSET(F146,-$J$3+1,0):F146))/(MAX(OFFSET(E146,-$J$3+1,0):E146)-MIN(OFFSET(F146,-$J$3+1,0):F146))</f>
        <v>0.59223300970874015</v>
      </c>
      <c r="L146" s="8">
        <f ca="1">J146-K146</f>
        <v>-0.26521879169926021</v>
      </c>
      <c r="M146" s="34">
        <f ca="1">100*(L146-MIN(OFFSET(L146,-$J$3+1,0):L146))/(MAX(OFFSET(L146,-$J$3+1,0):L146)-MIN(OFFSET(L146,-$J$3+1,0):L146))</f>
        <v>27.018453845792013</v>
      </c>
      <c r="N146" s="12">
        <f>MAX(B146-C146,B146-D145,D145-C146)</f>
        <v>1.3500000000000014</v>
      </c>
      <c r="O146" s="12">
        <f>MAX(E146-F146,E146-G145,G145-F146)</f>
        <v>1.3199999999999932</v>
      </c>
      <c r="P146" s="33">
        <f ca="1">AVERAGE(N146:OFFSET(N146,-$P$3+1,0))*$P$4</f>
        <v>0.8900000000000029</v>
      </c>
      <c r="Q146" s="33">
        <f ca="1">AVERAGE(O146:OFFSET(O146,-$P$3+1,0))*$Q$4</f>
        <v>1.0466666666666669</v>
      </c>
      <c r="R146" s="16" t="str">
        <f t="shared" ca="1" si="13"/>
        <v xml:space="preserve"> </v>
      </c>
      <c r="S146" s="16" t="str">
        <f t="shared" ca="1" si="14"/>
        <v>Exit</v>
      </c>
      <c r="T146" s="5">
        <f t="shared" ca="1" si="15"/>
        <v>-10</v>
      </c>
      <c r="U146" s="21">
        <f t="shared" ca="1" si="16"/>
        <v>8.7218045112781937</v>
      </c>
      <c r="V146" s="5">
        <f ca="1">IF(AND($R146="Buy",$R145=" "),D146,IF(AND($R146="Buy",$R145="Exit"),D146,IF(AND($S146="Sell",V145=" "),D146,IF(OR($R145="Buy",S145="Sell"),V145," "))))</f>
        <v>46.37</v>
      </c>
      <c r="W146" s="5">
        <f ca="1">IF(AND($R146="Buy",$R145=" "),G146,IF(AND($S146="Sell",W145=" "),G146,IF(OR($R145="Buy",S145="Sell"),W145," ")))</f>
        <v>32.94</v>
      </c>
      <c r="X146" s="35">
        <f t="shared" ca="1" si="17"/>
        <v>7.1999999999999886</v>
      </c>
      <c r="Y146" s="35">
        <f t="shared" ca="1" si="18"/>
        <v>3.5759398496240915</v>
      </c>
      <c r="Z146" s="35">
        <f t="shared" ca="1" si="19"/>
        <v>10.775939849624081</v>
      </c>
      <c r="AA146" s="36" t="e">
        <f t="shared" ca="1" si="20"/>
        <v>#VALUE!</v>
      </c>
    </row>
    <row r="147" spans="1:27" x14ac:dyDescent="0.25">
      <c r="A147" s="26">
        <v>40389</v>
      </c>
      <c r="B147">
        <v>46.38</v>
      </c>
      <c r="C147">
        <v>45.47</v>
      </c>
      <c r="D147">
        <v>45.8</v>
      </c>
      <c r="E147" s="5">
        <v>35.520000000000003</v>
      </c>
      <c r="F147" s="5">
        <v>33.700000000000003</v>
      </c>
      <c r="G147" s="5">
        <v>35.22</v>
      </c>
      <c r="H147" s="3">
        <v>1</v>
      </c>
      <c r="I147" s="3">
        <v>1</v>
      </c>
      <c r="J147" s="8">
        <f ca="1">(D147-MIN(OFFSET(C147,-$J$3+1,0):C147))/(MAX(OFFSET(B147,-$J$3+1,0):B147)-MIN(OFFSET(C147,-$J$3+1,0):C147))</f>
        <v>0.15566037735848942</v>
      </c>
      <c r="K147" s="8">
        <f ca="1">(G147-MIN(OFFSET(F147,-$J$3+1,0):F147))/(MAX(OFFSET(E147,-$J$3+1,0):E147)-MIN(OFFSET(F147,-$J$3+1,0):F147))</f>
        <v>0.89655172413792972</v>
      </c>
      <c r="L147" s="8">
        <f ca="1">J147-K147</f>
        <v>-0.74089134677944024</v>
      </c>
      <c r="M147" s="34">
        <f ca="1">100*(L147-MIN(OFFSET(L147,-$J$3+1,0):L147))/(MAX(OFFSET(L147,-$J$3+1,0):L147)-MIN(OFFSET(L147,-$J$3+1,0):L147))</f>
        <v>0</v>
      </c>
      <c r="N147" s="12">
        <f>MAX(B147-C147,B147-D146,D146-C147)</f>
        <v>0.91000000000000369</v>
      </c>
      <c r="O147" s="12">
        <f>MAX(E147-F147,E147-G146,G146-F147)</f>
        <v>1.8200000000000003</v>
      </c>
      <c r="P147" s="33">
        <f ca="1">AVERAGE(N147:OFFSET(N147,-$P$3+1,0))*$P$4</f>
        <v>0.9283333333333369</v>
      </c>
      <c r="Q147" s="33">
        <f ca="1">AVERAGE(O147:OFFSET(O147,-$P$3+1,0))*$Q$4</f>
        <v>1.2049999999999994</v>
      </c>
      <c r="R147" s="16" t="str">
        <f t="shared" ref="R147:R210" ca="1" si="21">IF(M147&lt;$R$3,"Buy",IF(AND(R146="Buy",M147&lt;50),"Buy",IF(AND(R146="Buy",M147&gt;=50),"Exit"," ")))</f>
        <v>Buy</v>
      </c>
      <c r="S147" s="16" t="str">
        <f t="shared" ref="S147:S210" ca="1" si="22">IF($M147&gt;$S$3,"Sell",IF(AND(S146="Sell",$M147&gt;50),"Sell",IF(AND(S146="Sell",$M147&lt;=50),"Exit"," ")))</f>
        <v xml:space="preserve"> </v>
      </c>
      <c r="T147" s="5">
        <f t="shared" ca="1" si="15"/>
        <v>10</v>
      </c>
      <c r="U147" s="21">
        <f t="shared" ca="1" si="16"/>
        <v>-7.7040110650069487</v>
      </c>
      <c r="V147" s="5">
        <f ca="1">IF(AND($R147="Buy",$R146=" "),D147,IF(AND($R147="Buy",$R146="Exit"),D147,IF(AND($S147="Sell",V146=" "),D147,IF(OR($R146="Buy",S146="Sell"),V146," "))))</f>
        <v>45.8</v>
      </c>
      <c r="W147" s="5">
        <f ca="1">IF(AND($R147="Buy",$R146=" "),G147,IF(AND($S147="Sell",W146=" "),G147,IF(OR($R146="Buy",S146="Sell"),W146," ")))</f>
        <v>35.22</v>
      </c>
      <c r="X147" s="35">
        <f t="shared" ca="1" si="17"/>
        <v>-3.7000000000000455</v>
      </c>
      <c r="Y147" s="35">
        <f t="shared" ca="1" si="18"/>
        <v>12.036090225563868</v>
      </c>
      <c r="Z147" s="35">
        <f t="shared" ca="1" si="19"/>
        <v>8.3360902255638223</v>
      </c>
      <c r="AA147" s="36" t="e">
        <f t="shared" ca="1" si="20"/>
        <v>#VALUE!</v>
      </c>
    </row>
    <row r="148" spans="1:27" x14ac:dyDescent="0.25">
      <c r="A148" s="26">
        <v>40392</v>
      </c>
      <c r="B148">
        <v>47.56</v>
      </c>
      <c r="C148">
        <v>46.16</v>
      </c>
      <c r="D148">
        <v>47.32</v>
      </c>
      <c r="E148" s="5">
        <v>35.880000000000003</v>
      </c>
      <c r="F148" s="5">
        <v>34.9</v>
      </c>
      <c r="G148" s="5">
        <v>35.33</v>
      </c>
      <c r="H148" s="3">
        <v>1</v>
      </c>
      <c r="I148" s="3">
        <v>1</v>
      </c>
      <c r="J148" s="8">
        <f ca="1">(D148-MIN(OFFSET(C148,-$J$3+1,0):C148))/(MAX(OFFSET(B148,-$J$3+1,0):B148)-MIN(OFFSET(C148,-$J$3+1,0):C148))</f>
        <v>0.87264150943396102</v>
      </c>
      <c r="K148" s="8">
        <f ca="1">(G148-MIN(OFFSET(F148,-$J$3+1,0):F148))/(MAX(OFFSET(E148,-$J$3+1,0):E148)-MIN(OFFSET(F148,-$J$3+1,0):F148))</f>
        <v>0.80701754385964775</v>
      </c>
      <c r="L148" s="8">
        <f ca="1">J148-K148</f>
        <v>6.562396557431327E-2</v>
      </c>
      <c r="M148" s="34">
        <f ca="1">100*(L148-MIN(OFFSET(L148,-$J$3+1,0):L148))/(MAX(OFFSET(L148,-$J$3+1,0):L148)-MIN(OFFSET(L148,-$J$3+1,0):L148))</f>
        <v>81.427831686397838</v>
      </c>
      <c r="N148" s="12">
        <f>MAX(B148-C148,B148-D147,D147-C148)</f>
        <v>1.7600000000000051</v>
      </c>
      <c r="O148" s="12">
        <f>MAX(E148-F148,E148-G147,G147-F148)</f>
        <v>0.98000000000000398</v>
      </c>
      <c r="P148" s="33">
        <f ca="1">AVERAGE(N148:OFFSET(N148,-$P$3+1,0))*$P$4</f>
        <v>1.1016666666666701</v>
      </c>
      <c r="Q148" s="33">
        <f ca="1">AVERAGE(O148:OFFSET(O148,-$P$3+1,0))*$Q$4</f>
        <v>1.2516666666666663</v>
      </c>
      <c r="R148" s="16" t="str">
        <f t="shared" ca="1" si="21"/>
        <v>Exit</v>
      </c>
      <c r="S148" s="16" t="str">
        <f t="shared" ca="1" si="22"/>
        <v xml:space="preserve"> </v>
      </c>
      <c r="T148" s="5">
        <f t="shared" ca="1" si="15"/>
        <v>10</v>
      </c>
      <c r="U148" s="21">
        <f t="shared" ca="1" si="16"/>
        <v>-7.7040110650069487</v>
      </c>
      <c r="V148" s="5">
        <f ca="1">IF(AND($R148="Buy",$R147=" "),D148,IF(AND($R148="Buy",$R147="Exit"),D148,IF(AND($S148="Sell",V147=" "),D148,IF(OR($R147="Buy",S147="Sell"),V147," "))))</f>
        <v>45.8</v>
      </c>
      <c r="W148" s="5">
        <f ca="1">IF(AND($R148="Buy",$R147=" "),G148,IF(AND($S148="Sell",W147=" "),G148,IF(OR($R147="Buy",S147="Sell"),W147," ")))</f>
        <v>35.22</v>
      </c>
      <c r="X148" s="35">
        <f t="shared" ca="1" si="17"/>
        <v>15.200000000000031</v>
      </c>
      <c r="Y148" s="35">
        <f t="shared" ca="1" si="18"/>
        <v>-0.84744121715075993</v>
      </c>
      <c r="Z148" s="35">
        <f t="shared" ca="1" si="19"/>
        <v>14.352558782849272</v>
      </c>
      <c r="AA148" s="36" t="e">
        <f t="shared" ca="1" si="20"/>
        <v>#VALUE!</v>
      </c>
    </row>
    <row r="149" spans="1:27" x14ac:dyDescent="0.25">
      <c r="A149" s="26">
        <v>40393</v>
      </c>
      <c r="B149">
        <v>47.4</v>
      </c>
      <c r="C149">
        <v>46.84</v>
      </c>
      <c r="D149">
        <v>47.12</v>
      </c>
      <c r="E149" s="5">
        <v>36</v>
      </c>
      <c r="F149" s="5">
        <v>34.9</v>
      </c>
      <c r="G149" s="5">
        <v>35.81</v>
      </c>
      <c r="H149" s="3">
        <v>1</v>
      </c>
      <c r="I149" s="3">
        <v>1</v>
      </c>
      <c r="J149" s="8">
        <f ca="1">(D149-MIN(OFFSET(C149,-$J$3+1,0):C149))/(MAX(OFFSET(B149,-$J$3+1,0):B149)-MIN(OFFSET(C149,-$J$3+1,0):C149))</f>
        <v>0.77830188679245049</v>
      </c>
      <c r="K149" s="8">
        <f ca="1">(G149-MIN(OFFSET(F149,-$J$3+1,0):F149))/(MAX(OFFSET(E149,-$J$3+1,0):E149)-MIN(OFFSET(F149,-$J$3+1,0):F149))</f>
        <v>0.93515358361774825</v>
      </c>
      <c r="L149" s="8">
        <f ca="1">J149-K149</f>
        <v>-0.15685169682529776</v>
      </c>
      <c r="M149" s="34">
        <f ca="1">100*(L149-MIN(OFFSET(L149,-$J$3+1,0):L149))/(MAX(OFFSET(L149,-$J$3+1,0):L149)-MIN(OFFSET(L149,-$J$3+1,0):L149))</f>
        <v>58.966124494099077</v>
      </c>
      <c r="N149" s="12">
        <f>MAX(B149-C149,B149-D148,D148-C149)</f>
        <v>0.55999999999999517</v>
      </c>
      <c r="O149" s="12">
        <f>MAX(E149-F149,E149-G148,G148-F149)</f>
        <v>1.1000000000000014</v>
      </c>
      <c r="P149" s="33">
        <f ca="1">AVERAGE(N149:OFFSET(N149,-$P$3+1,0))*$P$4</f>
        <v>1.101666666666669</v>
      </c>
      <c r="Q149" s="33">
        <f ca="1">AVERAGE(O149:OFFSET(O149,-$P$3+1,0))*$Q$4</f>
        <v>1.2433333333333334</v>
      </c>
      <c r="R149" s="16" t="str">
        <f t="shared" ca="1" si="21"/>
        <v xml:space="preserve"> </v>
      </c>
      <c r="S149" s="16" t="str">
        <f t="shared" ca="1" si="22"/>
        <v xml:space="preserve"> </v>
      </c>
      <c r="T149" s="5" t="str">
        <f t="shared" ca="1" si="15"/>
        <v xml:space="preserve"> </v>
      </c>
      <c r="U149" s="21" t="str">
        <f t="shared" ca="1" si="16"/>
        <v xml:space="preserve"> </v>
      </c>
      <c r="V149" s="5" t="str">
        <f ca="1">IF(AND($R149="Buy",$R148=" "),D149,IF(AND($R149="Buy",$R148="Exit"),D149,IF(AND($S149="Sell",V148=" "),D149,IF(OR($R148="Buy",S148="Sell"),V148," "))))</f>
        <v xml:space="preserve"> </v>
      </c>
      <c r="W149" s="5" t="str">
        <f ca="1">IF(AND($R149="Buy",$R148=" "),G149,IF(AND($S149="Sell",W148=" "),G149,IF(OR($R148="Buy",S148="Sell"),W148," ")))</f>
        <v xml:space="preserve"> </v>
      </c>
      <c r="X149" s="35" t="e">
        <f t="shared" ca="1" si="17"/>
        <v>#VALUE!</v>
      </c>
      <c r="Y149" s="35" t="str">
        <f t="shared" ca="1" si="18"/>
        <v xml:space="preserve"> </v>
      </c>
      <c r="Z149" s="35" t="e">
        <f t="shared" ca="1" si="19"/>
        <v>#VALUE!</v>
      </c>
      <c r="AA149" s="36" t="e">
        <f t="shared" ca="1" si="20"/>
        <v>#VALUE!</v>
      </c>
    </row>
    <row r="150" spans="1:27" x14ac:dyDescent="0.25">
      <c r="A150" s="26">
        <v>40394</v>
      </c>
      <c r="B150">
        <v>47.46</v>
      </c>
      <c r="C150">
        <v>46.41</v>
      </c>
      <c r="D150">
        <v>46.53</v>
      </c>
      <c r="E150" s="5">
        <v>37.19</v>
      </c>
      <c r="F150" s="5">
        <v>35.72</v>
      </c>
      <c r="G150" s="5">
        <v>37.06</v>
      </c>
      <c r="H150" s="3">
        <v>1</v>
      </c>
      <c r="I150" s="3">
        <v>1</v>
      </c>
      <c r="J150" s="8">
        <f ca="1">(D150-MIN(OFFSET(C150,-$J$3+1,0):C150))/(MAX(OFFSET(B150,-$J$3+1,0):B150)-MIN(OFFSET(C150,-$J$3+1,0):C150))</f>
        <v>0.50717703349282328</v>
      </c>
      <c r="K150" s="8">
        <f ca="1">(G150-MIN(OFFSET(F150,-$J$3+1,0):F150))/(MAX(OFFSET(E150,-$J$3+1,0):E150)-MIN(OFFSET(F150,-$J$3+1,0):F150))</f>
        <v>0.96829268292683035</v>
      </c>
      <c r="L150" s="8">
        <f ca="1">J150-K150</f>
        <v>-0.46111564943400707</v>
      </c>
      <c r="M150" s="34">
        <f ca="1">100*(L150-MIN(OFFSET(L150,-$J$3+1,0):L150))/(MAX(OFFSET(L150,-$J$3+1,0):L150)-MIN(OFFSET(L150,-$J$3+1,0):L150))</f>
        <v>28.246864063748973</v>
      </c>
      <c r="N150" s="12">
        <f>MAX(B150-C150,B150-D149,D149-C150)</f>
        <v>1.0500000000000043</v>
      </c>
      <c r="O150" s="12">
        <f>MAX(E150-F150,E150-G149,G149-F150)</f>
        <v>1.4699999999999989</v>
      </c>
      <c r="P150" s="33">
        <f ca="1">AVERAGE(N150:OFFSET(N150,-$P$3+1,0))*$P$4</f>
        <v>1.0666666666666689</v>
      </c>
      <c r="Q150" s="33">
        <f ca="1">AVERAGE(O150:OFFSET(O150,-$P$3+1,0))*$Q$4</f>
        <v>1.22</v>
      </c>
      <c r="R150" s="16" t="str">
        <f t="shared" ca="1" si="21"/>
        <v xml:space="preserve"> </v>
      </c>
      <c r="S150" s="16" t="str">
        <f t="shared" ca="1" si="22"/>
        <v xml:space="preserve"> </v>
      </c>
      <c r="T150" s="5" t="str">
        <f t="shared" ca="1" si="15"/>
        <v xml:space="preserve"> </v>
      </c>
      <c r="U150" s="21" t="str">
        <f t="shared" ca="1" si="16"/>
        <v xml:space="preserve"> </v>
      </c>
      <c r="V150" s="5" t="str">
        <f ca="1">IF(AND($R150="Buy",$R149=" "),D150,IF(AND($R150="Buy",$R149="Exit"),D150,IF(AND($S150="Sell",V149=" "),D150,IF(OR($R149="Buy",S149="Sell"),V149," "))))</f>
        <v xml:space="preserve"> </v>
      </c>
      <c r="W150" s="5" t="str">
        <f ca="1">IF(AND($R150="Buy",$R149=" "),G150,IF(AND($S150="Sell",W149=" "),G150,IF(OR($R149="Buy",S149="Sell"),W149," ")))</f>
        <v xml:space="preserve"> </v>
      </c>
      <c r="X150" s="35" t="str">
        <f t="shared" ca="1" si="17"/>
        <v xml:space="preserve"> </v>
      </c>
      <c r="Y150" s="35" t="str">
        <f t="shared" ca="1" si="18"/>
        <v xml:space="preserve"> </v>
      </c>
      <c r="Z150" s="35" t="str">
        <f t="shared" ca="1" si="19"/>
        <v xml:space="preserve"> </v>
      </c>
      <c r="AA150" s="36" t="e">
        <f t="shared" ca="1" si="20"/>
        <v>#VALUE!</v>
      </c>
    </row>
    <row r="151" spans="1:27" x14ac:dyDescent="0.25">
      <c r="A151" s="26">
        <v>40395</v>
      </c>
      <c r="B151">
        <v>46.45</v>
      </c>
      <c r="C151">
        <v>45.78</v>
      </c>
      <c r="D151">
        <v>46.11</v>
      </c>
      <c r="E151" s="5">
        <v>37.44</v>
      </c>
      <c r="F151" s="5">
        <v>36.5</v>
      </c>
      <c r="G151" s="5">
        <v>37.369999999999997</v>
      </c>
      <c r="H151" s="3">
        <v>1</v>
      </c>
      <c r="I151" s="3">
        <v>1</v>
      </c>
      <c r="J151" s="8">
        <f ca="1">(D151-MIN(OFFSET(C151,-$J$3+1,0):C151))/(MAX(OFFSET(B151,-$J$3+1,0):B151)-MIN(OFFSET(C151,-$J$3+1,0):C151))</f>
        <v>0.30622009569377967</v>
      </c>
      <c r="K151" s="8">
        <f ca="1">(G151-MIN(OFFSET(F151,-$J$3+1,0):F151))/(MAX(OFFSET(E151,-$J$3+1,0):E151)-MIN(OFFSET(F151,-$J$3+1,0):F151))</f>
        <v>0.98390804597701143</v>
      </c>
      <c r="L151" s="8">
        <f ca="1">J151-K151</f>
        <v>-0.67768795028323181</v>
      </c>
      <c r="M151" s="34">
        <f ca="1">100*(L151-MIN(OFFSET(L151,-$J$3+1,0):L151))/(MAX(OFFSET(L151,-$J$3+1,0):L151)-MIN(OFFSET(L151,-$J$3+1,0):L151))</f>
        <v>7.8366021733368125</v>
      </c>
      <c r="N151" s="12">
        <f>MAX(B151-C151,B151-D150,D150-C151)</f>
        <v>0.75</v>
      </c>
      <c r="O151" s="12">
        <f>MAX(E151-F151,E151-G150,G150-F151)</f>
        <v>0.93999999999999773</v>
      </c>
      <c r="P151" s="33">
        <f ca="1">AVERAGE(N151:OFFSET(N151,-$P$3+1,0))*$P$4</f>
        <v>1.063333333333335</v>
      </c>
      <c r="Q151" s="33">
        <f ca="1">AVERAGE(O151:OFFSET(O151,-$P$3+1,0))*$Q$4</f>
        <v>1.2716666666666658</v>
      </c>
      <c r="R151" s="16" t="str">
        <f t="shared" ca="1" si="21"/>
        <v xml:space="preserve"> </v>
      </c>
      <c r="S151" s="16" t="str">
        <f t="shared" ca="1" si="22"/>
        <v xml:space="preserve"> </v>
      </c>
      <c r="T151" s="5" t="str">
        <f t="shared" ca="1" si="15"/>
        <v xml:space="preserve"> </v>
      </c>
      <c r="U151" s="21" t="str">
        <f t="shared" ca="1" si="16"/>
        <v xml:space="preserve"> </v>
      </c>
      <c r="V151" s="5" t="str">
        <f ca="1">IF(AND($R151="Buy",$R150=" "),D151,IF(AND($R151="Buy",$R150="Exit"),D151,IF(AND($S151="Sell",V150=" "),D151,IF(OR($R150="Buy",S150="Sell"),V150," "))))</f>
        <v xml:space="preserve"> </v>
      </c>
      <c r="W151" s="5" t="str">
        <f ca="1">IF(AND($R151="Buy",$R150=" "),G151,IF(AND($S151="Sell",W150=" "),G151,IF(OR($R150="Buy",S150="Sell"),W150," ")))</f>
        <v xml:space="preserve"> </v>
      </c>
      <c r="X151" s="35" t="str">
        <f t="shared" ca="1" si="17"/>
        <v xml:space="preserve"> </v>
      </c>
      <c r="Y151" s="35" t="str">
        <f t="shared" ca="1" si="18"/>
        <v xml:space="preserve"> </v>
      </c>
      <c r="Z151" s="35" t="str">
        <f t="shared" ca="1" si="19"/>
        <v xml:space="preserve"> </v>
      </c>
      <c r="AA151" s="36" t="e">
        <f t="shared" ca="1" si="20"/>
        <v>#VALUE!</v>
      </c>
    </row>
    <row r="152" spans="1:27" x14ac:dyDescent="0.25">
      <c r="A152" s="26">
        <v>40396</v>
      </c>
      <c r="B152">
        <v>46.08</v>
      </c>
      <c r="C152">
        <v>41.61</v>
      </c>
      <c r="D152">
        <v>41.61</v>
      </c>
      <c r="E152" s="5">
        <v>37.15</v>
      </c>
      <c r="F152" s="5">
        <v>36.380000000000003</v>
      </c>
      <c r="G152" s="5">
        <v>37.07</v>
      </c>
      <c r="H152" s="3">
        <v>1</v>
      </c>
      <c r="I152" s="3">
        <v>1</v>
      </c>
      <c r="J152" s="8">
        <f ca="1">(D152-MIN(OFFSET(C152,-$J$3+1,0):C152))/(MAX(OFFSET(B152,-$J$3+1,0):B152)-MIN(OFFSET(C152,-$J$3+1,0):C152))</f>
        <v>0</v>
      </c>
      <c r="K152" s="8">
        <f ca="1">(G152-MIN(OFFSET(F152,-$J$3+1,0):F152))/(MAX(OFFSET(E152,-$J$3+1,0):E152)-MIN(OFFSET(F152,-$J$3+1,0):F152))</f>
        <v>0.90106951871657814</v>
      </c>
      <c r="L152" s="8">
        <f ca="1">J152-K152</f>
        <v>-0.90106951871657814</v>
      </c>
      <c r="M152" s="34">
        <f ca="1">100*(L152-MIN(OFFSET(L152,-$J$3+1,0):L152))/(MAX(OFFSET(L152,-$J$3+1,0):L152)-MIN(OFFSET(L152,-$J$3+1,0):L152))</f>
        <v>0</v>
      </c>
      <c r="N152" s="12">
        <f>MAX(B152-C152,B152-D151,D151-C152)</f>
        <v>4.5</v>
      </c>
      <c r="O152" s="12">
        <f>MAX(E152-F152,E152-G151,G151-F152)</f>
        <v>0.98999999999999488</v>
      </c>
      <c r="P152" s="33">
        <f ca="1">AVERAGE(N152:OFFSET(N152,-$P$3+1,0))*$P$4</f>
        <v>1.5883333333333347</v>
      </c>
      <c r="Q152" s="33">
        <f ca="1">AVERAGE(O152:OFFSET(O152,-$P$3+1,0))*$Q$4</f>
        <v>1.2166666666666661</v>
      </c>
      <c r="R152" s="16" t="str">
        <f t="shared" ca="1" si="21"/>
        <v>Buy</v>
      </c>
      <c r="S152" s="16" t="str">
        <f t="shared" ca="1" si="22"/>
        <v xml:space="preserve"> </v>
      </c>
      <c r="T152" s="5">
        <f t="shared" ca="1" si="15"/>
        <v>10</v>
      </c>
      <c r="U152" s="21">
        <f t="shared" ca="1" si="16"/>
        <v>-13.054794520547963</v>
      </c>
      <c r="V152" s="5">
        <f ca="1">IF(AND($R152="Buy",$R151=" "),D152,IF(AND($R152="Buy",$R151="Exit"),D152,IF(AND($S152="Sell",V151=" "),D152,IF(OR($R151="Buy",S151="Sell"),V151," "))))</f>
        <v>41.61</v>
      </c>
      <c r="W152" s="5">
        <f ca="1">IF(AND($R152="Buy",$R151=" "),G152,IF(AND($S152="Sell",W151=" "),G152,IF(OR($R151="Buy",S151="Sell"),W151," ")))</f>
        <v>37.07</v>
      </c>
      <c r="X152" s="35" t="str">
        <f t="shared" ca="1" si="17"/>
        <v xml:space="preserve"> </v>
      </c>
      <c r="Y152" s="35" t="str">
        <f t="shared" ca="1" si="18"/>
        <v xml:space="preserve"> </v>
      </c>
      <c r="Z152" s="35" t="str">
        <f t="shared" ca="1" si="19"/>
        <v xml:space="preserve"> </v>
      </c>
      <c r="AA152" s="36" t="e">
        <f t="shared" ca="1" si="20"/>
        <v>#VALUE!</v>
      </c>
    </row>
    <row r="153" spans="1:27" x14ac:dyDescent="0.25">
      <c r="A153" s="26">
        <v>40399</v>
      </c>
      <c r="B153">
        <v>43.6</v>
      </c>
      <c r="C153">
        <v>42.19</v>
      </c>
      <c r="D153">
        <v>42.36</v>
      </c>
      <c r="E153" s="5">
        <v>37.51</v>
      </c>
      <c r="F153" s="5">
        <v>36.97</v>
      </c>
      <c r="G153" s="5">
        <v>37.369999999999997</v>
      </c>
      <c r="H153" s="3">
        <v>1</v>
      </c>
      <c r="I153" s="3">
        <v>1</v>
      </c>
      <c r="J153" s="8">
        <f ca="1">(D153-MIN(OFFSET(C153,-$J$3+1,0):C153))/(MAX(OFFSET(B153,-$J$3+1,0):B153)-MIN(OFFSET(C153,-$J$3+1,0):C153))</f>
        <v>0.12605042016806717</v>
      </c>
      <c r="K153" s="8">
        <f ca="1">(G153-MIN(OFFSET(F153,-$J$3+1,0):F153))/(MAX(OFFSET(E153,-$J$3+1,0):E153)-MIN(OFFSET(F153,-$J$3+1,0):F153))</f>
        <v>0.94636015325670475</v>
      </c>
      <c r="L153" s="8">
        <f ca="1">J153-K153</f>
        <v>-0.82030973308863753</v>
      </c>
      <c r="M153" s="34">
        <f ca="1">100*(L153-MIN(OFFSET(L153,-$J$3+1,0):L153))/(MAX(OFFSET(L153,-$J$3+1,0):L153)-MIN(OFFSET(L153,-$J$3+1,0):L153))</f>
        <v>8.3542288160948104</v>
      </c>
      <c r="N153" s="12">
        <f>MAX(B153-C153,B153-D152,D152-C153)</f>
        <v>1.990000000000002</v>
      </c>
      <c r="O153" s="12">
        <f>MAX(E153-F153,E153-G152,G152-F153)</f>
        <v>0.53999999999999915</v>
      </c>
      <c r="P153" s="33">
        <f ca="1">AVERAGE(N153:OFFSET(N153,-$P$3+1,0))*$P$4</f>
        <v>1.7683333333333344</v>
      </c>
      <c r="Q153" s="33">
        <f ca="1">AVERAGE(O153:OFFSET(O153,-$P$3+1,0))*$Q$4</f>
        <v>1.0033333333333327</v>
      </c>
      <c r="R153" s="16" t="str">
        <f t="shared" ca="1" si="21"/>
        <v>Buy</v>
      </c>
      <c r="S153" s="16" t="str">
        <f t="shared" ca="1" si="22"/>
        <v xml:space="preserve"> </v>
      </c>
      <c r="T153" s="5">
        <f t="shared" ref="T153:T216" ca="1" si="23">IF(AND($R153="Buy",$R152=" "),T$3,IF(AND($R153="Buy",$R152="Exit"),T$3,IF(AND($S153="Sell",$S152=" "),-T$3,IF(OR($R152="Buy",S152="Sell"),T152," "))))</f>
        <v>10</v>
      </c>
      <c r="U153" s="21">
        <f t="shared" ref="U153:U216" ca="1" si="24">IF(AND($R153="Buy",$R152=" "),-T$3*P153/Q153,IF(AND($R153="Buy",$R152="Exit"),-T$3*P153/Q153,IF(AND($S153="Sell",S152=" "),T$3*P153/Q153,IF(OR($R152="Buy",$S152="Sell"),U152," "))))</f>
        <v>-13.054794520547963</v>
      </c>
      <c r="V153" s="5">
        <f ca="1">IF(AND($R153="Buy",$R152=" "),D153,IF(AND($R153="Buy",$R152="Exit"),D153,IF(AND($S153="Sell",V152=" "),D153,IF(OR($R152="Buy",S152="Sell"),V152," "))))</f>
        <v>41.61</v>
      </c>
      <c r="W153" s="5">
        <f ca="1">IF(AND($R153="Buy",$R152=" "),G153,IF(AND($S153="Sell",W152=" "),G153,IF(OR($R152="Buy",S152="Sell"),W152," ")))</f>
        <v>37.07</v>
      </c>
      <c r="X153" s="35">
        <f t="shared" ref="X153:X216" ca="1" si="25">IF(AND(T153&lt;&gt;0,T152&lt;&gt;" "),T153*(D153-D152)*$P$4," ")</f>
        <v>7.5</v>
      </c>
      <c r="Y153" s="35">
        <f t="shared" ca="1" si="18"/>
        <v>-3.9164383561643517</v>
      </c>
      <c r="Z153" s="35">
        <f t="shared" ca="1" si="19"/>
        <v>3.5835616438356483</v>
      </c>
      <c r="AA153" s="36" t="e">
        <f t="shared" ca="1" si="20"/>
        <v>#VALUE!</v>
      </c>
    </row>
    <row r="154" spans="1:27" x14ac:dyDescent="0.25">
      <c r="A154" s="26">
        <v>40400</v>
      </c>
      <c r="B154">
        <v>42.74</v>
      </c>
      <c r="C154">
        <v>41.92</v>
      </c>
      <c r="D154">
        <v>42.09</v>
      </c>
      <c r="E154" s="5">
        <v>37.380000000000003</v>
      </c>
      <c r="F154" s="5">
        <v>36.479999999999997</v>
      </c>
      <c r="G154" s="5">
        <v>37.200000000000003</v>
      </c>
      <c r="H154" s="3">
        <v>1</v>
      </c>
      <c r="I154" s="3">
        <v>1</v>
      </c>
      <c r="J154" s="8">
        <f ca="1">(D154-MIN(OFFSET(C154,-$J$3+1,0):C154))/(MAX(OFFSET(B154,-$J$3+1,0):B154)-MIN(OFFSET(C154,-$J$3+1,0):C154))</f>
        <v>8.2051282051282717E-2</v>
      </c>
      <c r="K154" s="8">
        <f ca="1">(G154-MIN(OFFSET(F154,-$J$3+1,0):F154))/(MAX(OFFSET(E154,-$J$3+1,0):E154)-MIN(OFFSET(F154,-$J$3+1,0):F154))</f>
        <v>0.88122605363984852</v>
      </c>
      <c r="L154" s="8">
        <f ca="1">J154-K154</f>
        <v>-0.79917477158856576</v>
      </c>
      <c r="M154" s="34">
        <f ca="1">100*(L154-MIN(OFFSET(L154,-$J$3+1,0):L154))/(MAX(OFFSET(L154,-$J$3+1,0):L154)-MIN(OFFSET(L154,-$J$3+1,0):L154))</f>
        <v>13.691522042440118</v>
      </c>
      <c r="N154" s="12">
        <f>MAX(B154-C154,B154-D153,D153-C154)</f>
        <v>0.82000000000000028</v>
      </c>
      <c r="O154" s="12">
        <f>MAX(E154-F154,E154-G153,G153-F154)</f>
        <v>0.90000000000000568</v>
      </c>
      <c r="P154" s="33">
        <f ca="1">AVERAGE(N154:OFFSET(N154,-$P$3+1,0))*$P$4</f>
        <v>1.611666666666667</v>
      </c>
      <c r="Q154" s="33">
        <f ca="1">AVERAGE(O154:OFFSET(O154,-$P$3+1,0))*$Q$4</f>
        <v>0.98999999999999966</v>
      </c>
      <c r="R154" s="16" t="str">
        <f t="shared" ca="1" si="21"/>
        <v>Buy</v>
      </c>
      <c r="S154" s="16" t="str">
        <f t="shared" ca="1" si="22"/>
        <v xml:space="preserve"> </v>
      </c>
      <c r="T154" s="5">
        <f t="shared" ca="1" si="23"/>
        <v>10</v>
      </c>
      <c r="U154" s="21">
        <f t="shared" ca="1" si="24"/>
        <v>-13.054794520547963</v>
      </c>
      <c r="V154" s="5">
        <f ca="1">IF(AND($R154="Buy",$R153=" "),D154,IF(AND($R154="Buy",$R153="Exit"),D154,IF(AND($S154="Sell",V153=" "),D154,IF(OR($R153="Buy",S153="Sell"),V153," "))))</f>
        <v>41.61</v>
      </c>
      <c r="W154" s="5">
        <f ca="1">IF(AND($R154="Buy",$R153=" "),G154,IF(AND($S154="Sell",W153=" "),G154,IF(OR($R153="Buy",S153="Sell"),W153," ")))</f>
        <v>37.07</v>
      </c>
      <c r="X154" s="35">
        <f t="shared" ca="1" si="25"/>
        <v>-2.6999999999999602</v>
      </c>
      <c r="Y154" s="35">
        <f t="shared" ref="Y154:Y217" ca="1" si="26">IF(AND(U154&lt;&gt;" ",U153&lt;&gt;" "),U153*(G154-G153)*$Q$4," ")</f>
        <v>2.2193150684930831</v>
      </c>
      <c r="Z154" s="35">
        <f t="shared" ref="Z154:Z217" ca="1" si="27">IF(X154&lt;&gt;" ",X154+Y154," ")</f>
        <v>-0.48068493150687708</v>
      </c>
      <c r="AA154" s="36" t="e">
        <f t="shared" ca="1" si="20"/>
        <v>#VALUE!</v>
      </c>
    </row>
    <row r="155" spans="1:27" x14ac:dyDescent="0.25">
      <c r="A155" s="26">
        <v>40401</v>
      </c>
      <c r="B155">
        <v>41.91</v>
      </c>
      <c r="C155">
        <v>40.42</v>
      </c>
      <c r="D155">
        <v>40.53</v>
      </c>
      <c r="E155" s="5">
        <v>36.43</v>
      </c>
      <c r="F155" s="5">
        <v>34.89</v>
      </c>
      <c r="G155" s="5">
        <v>35.08</v>
      </c>
      <c r="H155" s="3">
        <v>1</v>
      </c>
      <c r="I155" s="3">
        <v>1</v>
      </c>
      <c r="J155" s="8">
        <f ca="1">(D155-MIN(OFFSET(C155,-$J$3+1,0):C155))/(MAX(OFFSET(B155,-$J$3+1,0):B155)-MIN(OFFSET(C155,-$J$3+1,0):C155))</f>
        <v>1.5624999999999922E-2</v>
      </c>
      <c r="K155" s="8">
        <f ca="1">(G155-MIN(OFFSET(F155,-$J$3+1,0):F155))/(MAX(OFFSET(E155,-$J$3+1,0):E155)-MIN(OFFSET(F155,-$J$3+1,0):F155))</f>
        <v>7.2519083969464854E-2</v>
      </c>
      <c r="L155" s="8">
        <f ca="1">J155-K155</f>
        <v>-5.689408396946493E-2</v>
      </c>
      <c r="M155" s="34">
        <f ca="1">100*(L155-MIN(OFFSET(L155,-$J$3+1,0):L155))/(MAX(OFFSET(L155,-$J$3+1,0):L155)-MIN(OFFSET(L155,-$J$3+1,0):L155))</f>
        <v>100</v>
      </c>
      <c r="N155" s="12">
        <f>MAX(B155-C155,B155-D154,D154-C155)</f>
        <v>1.6700000000000017</v>
      </c>
      <c r="O155" s="12">
        <f>MAX(E155-F155,E155-G154,G154-F155)</f>
        <v>2.3100000000000023</v>
      </c>
      <c r="P155" s="33">
        <f ca="1">AVERAGE(N155:OFFSET(N155,-$P$3+1,0))*$P$4</f>
        <v>1.796666666666668</v>
      </c>
      <c r="Q155" s="33">
        <f ca="1">AVERAGE(O155:OFFSET(O155,-$P$3+1,0))*$Q$4</f>
        <v>1.1916666666666664</v>
      </c>
      <c r="R155" s="16" t="str">
        <f t="shared" ca="1" si="21"/>
        <v>Exit</v>
      </c>
      <c r="S155" s="16" t="str">
        <f t="shared" ca="1" si="22"/>
        <v>Sell</v>
      </c>
      <c r="T155" s="5">
        <f t="shared" ca="1" si="23"/>
        <v>-10</v>
      </c>
      <c r="U155" s="21">
        <f t="shared" ca="1" si="24"/>
        <v>15.076923076923091</v>
      </c>
      <c r="V155" s="5">
        <f ca="1">IF(AND($R155="Buy",$R154=" "),D155,IF(AND($R155="Buy",$R154="Exit"),D155,IF(AND($S155="Sell",V154=" "),D155,IF(OR($R154="Buy",S154="Sell"),V154," "))))</f>
        <v>41.61</v>
      </c>
      <c r="W155" s="5">
        <f ca="1">IF(AND($R155="Buy",$R154=" "),G155,IF(AND($S155="Sell",W154=" "),G155,IF(OR($R154="Buy",S154="Sell"),W154," ")))</f>
        <v>37.07</v>
      </c>
      <c r="X155" s="35">
        <f t="shared" ca="1" si="25"/>
        <v>15.600000000000023</v>
      </c>
      <c r="Y155" s="35">
        <f t="shared" ca="1" si="26"/>
        <v>27.676164383561741</v>
      </c>
      <c r="Z155" s="35">
        <f t="shared" ca="1" si="27"/>
        <v>43.276164383561763</v>
      </c>
      <c r="AA155" s="36" t="e">
        <f t="shared" ca="1" si="20"/>
        <v>#VALUE!</v>
      </c>
    </row>
    <row r="156" spans="1:27" x14ac:dyDescent="0.25">
      <c r="A156" s="26">
        <v>40402</v>
      </c>
      <c r="B156">
        <v>40.229999999999997</v>
      </c>
      <c r="C156">
        <v>39.71</v>
      </c>
      <c r="D156">
        <v>39.9</v>
      </c>
      <c r="E156" s="5">
        <v>34.9</v>
      </c>
      <c r="F156" s="5">
        <v>34.29</v>
      </c>
      <c r="G156" s="5">
        <v>34.65</v>
      </c>
      <c r="H156" s="3">
        <v>1</v>
      </c>
      <c r="I156" s="3">
        <v>1</v>
      </c>
      <c r="J156" s="8">
        <f ca="1">(D156-MIN(OFFSET(C156,-$J$3+1,0):C156))/(MAX(OFFSET(B156,-$J$3+1,0):B156)-MIN(OFFSET(C156,-$J$3+1,0):C156))</f>
        <v>2.8189910979228142E-2</v>
      </c>
      <c r="K156" s="8">
        <f ca="1">(G156-MIN(OFFSET(F156,-$J$3+1,0):F156))/(MAX(OFFSET(E156,-$J$3+1,0):E156)-MIN(OFFSET(F156,-$J$3+1,0):F156))</f>
        <v>0.11180124223602471</v>
      </c>
      <c r="L156" s="8">
        <f ca="1">J156-K156</f>
        <v>-8.3611331256796567E-2</v>
      </c>
      <c r="M156" s="34">
        <f ca="1">100*(L156-MIN(OFFSET(L156,-$J$3+1,0):L156))/(MAX(OFFSET(L156,-$J$3+1,0):L156)-MIN(OFFSET(L156,-$J$3+1,0):L156))</f>
        <v>96.835107231551319</v>
      </c>
      <c r="N156" s="12">
        <f>MAX(B156-C156,B156-D155,D155-C156)</f>
        <v>0.82000000000000028</v>
      </c>
      <c r="O156" s="12">
        <f>MAX(E156-F156,E156-G155,G155-F156)</f>
        <v>0.78999999999999915</v>
      </c>
      <c r="P156" s="33">
        <f ca="1">AVERAGE(N156:OFFSET(N156,-$P$3+1,0))*$P$4</f>
        <v>1.758333333333334</v>
      </c>
      <c r="Q156" s="33">
        <f ca="1">AVERAGE(O156:OFFSET(O156,-$P$3+1,0))*$Q$4</f>
        <v>1.0783333333333331</v>
      </c>
      <c r="R156" s="16" t="str">
        <f t="shared" ca="1" si="21"/>
        <v xml:space="preserve"> </v>
      </c>
      <c r="S156" s="16" t="str">
        <f t="shared" ca="1" si="22"/>
        <v>Sell</v>
      </c>
      <c r="T156" s="5">
        <f t="shared" ca="1" si="23"/>
        <v>-10</v>
      </c>
      <c r="U156" s="21">
        <f t="shared" ca="1" si="24"/>
        <v>15.076923076923091</v>
      </c>
      <c r="V156" s="5">
        <f ca="1">IF(AND($R156="Buy",$R155=" "),D156,IF(AND($R156="Buy",$R155="Exit"),D156,IF(AND($S156="Sell",V155=" "),D156,IF(OR($R155="Buy",S155="Sell"),V155," "))))</f>
        <v>41.61</v>
      </c>
      <c r="W156" s="5">
        <f ca="1">IF(AND($R156="Buy",$R155=" "),G156,IF(AND($S156="Sell",W155=" "),G156,IF(OR($R155="Buy",S155="Sell"),W155," ")))</f>
        <v>37.07</v>
      </c>
      <c r="X156" s="35">
        <f t="shared" ca="1" si="25"/>
        <v>6.3000000000000256</v>
      </c>
      <c r="Y156" s="35">
        <f t="shared" ca="1" si="26"/>
        <v>-6.4830769230769247</v>
      </c>
      <c r="Z156" s="35">
        <f t="shared" ca="1" si="27"/>
        <v>-0.18307692307689916</v>
      </c>
      <c r="AA156" s="36" t="e">
        <f t="shared" ca="1" si="20"/>
        <v>#VALUE!</v>
      </c>
    </row>
    <row r="157" spans="1:27" x14ac:dyDescent="0.25">
      <c r="A157" s="26">
        <v>40403</v>
      </c>
      <c r="B157">
        <v>40.74</v>
      </c>
      <c r="C157">
        <v>40.01</v>
      </c>
      <c r="D157">
        <v>40.21</v>
      </c>
      <c r="E157" s="5">
        <v>35.56</v>
      </c>
      <c r="F157" s="5">
        <v>34.32</v>
      </c>
      <c r="G157" s="5">
        <v>35.25</v>
      </c>
      <c r="H157" s="3">
        <v>1</v>
      </c>
      <c r="I157" s="3">
        <v>1</v>
      </c>
      <c r="J157" s="8">
        <f ca="1">(D157-MIN(OFFSET(C157,-$J$3+1,0):C157))/(MAX(OFFSET(B157,-$J$3+1,0):B157)-MIN(OFFSET(C157,-$J$3+1,0):C157))</f>
        <v>7.8492935635792807E-2</v>
      </c>
      <c r="K157" s="8">
        <f ca="1">(G157-MIN(OFFSET(F157,-$J$3+1,0):F157))/(MAX(OFFSET(E157,-$J$3+1,0):E157)-MIN(OFFSET(F157,-$J$3+1,0):F157))</f>
        <v>0.29813664596273332</v>
      </c>
      <c r="L157" s="8">
        <f ca="1">J157-K157</f>
        <v>-0.21964371032694052</v>
      </c>
      <c r="M157" s="34">
        <f ca="1">100*(L157-MIN(OFFSET(L157,-$J$3+1,0):L157))/(MAX(OFFSET(L157,-$J$3+1,0):L157)-MIN(OFFSET(L157,-$J$3+1,0):L157))</f>
        <v>80.720876294365297</v>
      </c>
      <c r="N157" s="12">
        <f>MAX(B157-C157,B157-D156,D156-C157)</f>
        <v>0.84000000000000341</v>
      </c>
      <c r="O157" s="12">
        <f>MAX(E157-F157,E157-G156,G156-F157)</f>
        <v>1.240000000000002</v>
      </c>
      <c r="P157" s="33">
        <f ca="1">AVERAGE(N157:OFFSET(N157,-$P$3+1,0))*$P$4</f>
        <v>1.7733333333333345</v>
      </c>
      <c r="Q157" s="33">
        <f ca="1">AVERAGE(O157:OFFSET(O157,-$P$3+1,0))*$Q$4</f>
        <v>1.1283333333333339</v>
      </c>
      <c r="R157" s="16" t="str">
        <f t="shared" ca="1" si="21"/>
        <v xml:space="preserve"> </v>
      </c>
      <c r="S157" s="16" t="str">
        <f t="shared" ca="1" si="22"/>
        <v>Sell</v>
      </c>
      <c r="T157" s="5">
        <f t="shared" ca="1" si="23"/>
        <v>-10</v>
      </c>
      <c r="U157" s="21">
        <f t="shared" ca="1" si="24"/>
        <v>15.076923076923091</v>
      </c>
      <c r="V157" s="5">
        <f ca="1">IF(AND($R157="Buy",$R156=" "),D157,IF(AND($R157="Buy",$R156="Exit"),D157,IF(AND($S157="Sell",V156=" "),D157,IF(OR($R156="Buy",S156="Sell"),V156," "))))</f>
        <v>41.61</v>
      </c>
      <c r="W157" s="5">
        <f ca="1">IF(AND($R157="Buy",$R156=" "),G157,IF(AND($S157="Sell",W156=" "),G157,IF(OR($R156="Buy",S156="Sell"),W156," ")))</f>
        <v>37.07</v>
      </c>
      <c r="X157" s="35">
        <f t="shared" ca="1" si="25"/>
        <v>-3.1000000000000227</v>
      </c>
      <c r="Y157" s="35">
        <f t="shared" ca="1" si="26"/>
        <v>9.0461538461538762</v>
      </c>
      <c r="Z157" s="35">
        <f t="shared" ca="1" si="27"/>
        <v>5.9461538461538535</v>
      </c>
      <c r="AA157" s="36" t="e">
        <f t="shared" ca="1" si="20"/>
        <v>#VALUE!</v>
      </c>
    </row>
    <row r="158" spans="1:27" x14ac:dyDescent="0.25">
      <c r="A158" s="26">
        <v>40406</v>
      </c>
      <c r="B158">
        <v>40.85</v>
      </c>
      <c r="C158">
        <v>40.11</v>
      </c>
      <c r="D158">
        <v>40.31</v>
      </c>
      <c r="E158" s="5">
        <v>35.56</v>
      </c>
      <c r="F158" s="5">
        <v>34.76</v>
      </c>
      <c r="G158" s="5">
        <v>35.29</v>
      </c>
      <c r="H158" s="3">
        <v>1</v>
      </c>
      <c r="I158" s="3">
        <v>1</v>
      </c>
      <c r="J158" s="8">
        <f ca="1">(D158-MIN(OFFSET(C158,-$J$3+1,0):C158))/(MAX(OFFSET(B158,-$J$3+1,0):B158)-MIN(OFFSET(C158,-$J$3+1,0):C158))</f>
        <v>0.15424164524421627</v>
      </c>
      <c r="K158" s="8">
        <f ca="1">(G158-MIN(OFFSET(F158,-$J$3+1,0):F158))/(MAX(OFFSET(E158,-$J$3+1,0):E158)-MIN(OFFSET(F158,-$J$3+1,0):F158))</f>
        <v>0.31055900621118021</v>
      </c>
      <c r="L158" s="8">
        <f ca="1">J158-K158</f>
        <v>-0.15631736096696394</v>
      </c>
      <c r="M158" s="34">
        <f ca="1">100*(L158-MIN(OFFSET(L158,-$J$3+1,0):L158))/(MAX(OFFSET(L158,-$J$3+1,0):L158)-MIN(OFFSET(L158,-$J$3+1,0):L158))</f>
        <v>86.976520967023234</v>
      </c>
      <c r="N158" s="12">
        <f>MAX(B158-C158,B158-D157,D157-C158)</f>
        <v>0.74000000000000199</v>
      </c>
      <c r="O158" s="12">
        <f>MAX(E158-F158,E158-G157,G157-F158)</f>
        <v>0.80000000000000426</v>
      </c>
      <c r="P158" s="33">
        <f ca="1">AVERAGE(N158:OFFSET(N158,-$P$3+1,0))*$P$4</f>
        <v>1.1466666666666683</v>
      </c>
      <c r="Q158" s="33">
        <f ca="1">AVERAGE(O158:OFFSET(O158,-$P$3+1,0))*$Q$4</f>
        <v>1.0966666666666687</v>
      </c>
      <c r="R158" s="16" t="str">
        <f t="shared" ca="1" si="21"/>
        <v xml:space="preserve"> </v>
      </c>
      <c r="S158" s="16" t="str">
        <f t="shared" ca="1" si="22"/>
        <v>Sell</v>
      </c>
      <c r="T158" s="5">
        <f t="shared" ca="1" si="23"/>
        <v>-10</v>
      </c>
      <c r="U158" s="21">
        <f t="shared" ca="1" si="24"/>
        <v>15.076923076923091</v>
      </c>
      <c r="V158" s="5">
        <f ca="1">IF(AND($R158="Buy",$R157=" "),D158,IF(AND($R158="Buy",$R157="Exit"),D158,IF(AND($S158="Sell",V157=" "),D158,IF(OR($R157="Buy",S157="Sell"),V157," "))))</f>
        <v>41.61</v>
      </c>
      <c r="W158" s="5">
        <f ca="1">IF(AND($R158="Buy",$R157=" "),G158,IF(AND($S158="Sell",W157=" "),G158,IF(OR($R157="Buy",S157="Sell"),W157," ")))</f>
        <v>37.07</v>
      </c>
      <c r="X158" s="35">
        <f t="shared" ca="1" si="25"/>
        <v>-1.0000000000000142</v>
      </c>
      <c r="Y158" s="35">
        <f t="shared" ca="1" si="26"/>
        <v>0.60307692307691074</v>
      </c>
      <c r="Z158" s="35">
        <f t="shared" ca="1" si="27"/>
        <v>-0.39692307692310347</v>
      </c>
      <c r="AA158" s="36" t="e">
        <f t="shared" ca="1" si="20"/>
        <v>#VALUE!</v>
      </c>
    </row>
    <row r="159" spans="1:27" x14ac:dyDescent="0.25">
      <c r="A159" s="26">
        <v>40407</v>
      </c>
      <c r="B159">
        <v>41.11</v>
      </c>
      <c r="C159">
        <v>40.479999999999997</v>
      </c>
      <c r="D159">
        <v>40.58</v>
      </c>
      <c r="E159" s="5">
        <v>35.68</v>
      </c>
      <c r="F159" s="5">
        <v>35</v>
      </c>
      <c r="G159" s="5">
        <v>35.46</v>
      </c>
      <c r="H159" s="3">
        <v>1</v>
      </c>
      <c r="I159" s="3">
        <v>1</v>
      </c>
      <c r="J159" s="8">
        <f ca="1">(D159-MIN(OFFSET(C159,-$J$3+1,0):C159))/(MAX(OFFSET(B159,-$J$3+1,0):B159)-MIN(OFFSET(C159,-$J$3+1,0):C159))</f>
        <v>0.28712871287128616</v>
      </c>
      <c r="K159" s="8">
        <f ca="1">(G159-MIN(OFFSET(F159,-$J$3+1,0):F159))/(MAX(OFFSET(E159,-$J$3+1,0):E159)-MIN(OFFSET(F159,-$J$3+1,0):F159))</f>
        <v>0.37864077669902924</v>
      </c>
      <c r="L159" s="8">
        <f ca="1">J159-K159</f>
        <v>-9.1512063827743073E-2</v>
      </c>
      <c r="M159" s="34">
        <f ca="1">100*(L159-MIN(OFFSET(L159,-$J$3+1,0):L159))/(MAX(OFFSET(L159,-$J$3+1,0):L159)-MIN(OFFSET(L159,-$J$3+1,0):L159))</f>
        <v>95.336268282916407</v>
      </c>
      <c r="N159" s="12">
        <f>MAX(B159-C159,B159-D158,D158-C159)</f>
        <v>0.79999999999999716</v>
      </c>
      <c r="O159" s="12">
        <f>MAX(E159-F159,E159-G158,G158-F159)</f>
        <v>0.67999999999999972</v>
      </c>
      <c r="P159" s="33">
        <f ca="1">AVERAGE(N159:OFFSET(N159,-$P$3+1,0))*$P$4</f>
        <v>0.94833333333333414</v>
      </c>
      <c r="Q159" s="33">
        <f ca="1">AVERAGE(O159:OFFSET(O159,-$P$3+1,0))*$Q$4</f>
        <v>1.1200000000000021</v>
      </c>
      <c r="R159" s="16" t="str">
        <f t="shared" ca="1" si="21"/>
        <v xml:space="preserve"> </v>
      </c>
      <c r="S159" s="16" t="str">
        <f t="shared" ca="1" si="22"/>
        <v>Sell</v>
      </c>
      <c r="T159" s="5">
        <f t="shared" ca="1" si="23"/>
        <v>-10</v>
      </c>
      <c r="U159" s="21">
        <f t="shared" ca="1" si="24"/>
        <v>15.076923076923091</v>
      </c>
      <c r="V159" s="5">
        <f ca="1">IF(AND($R159="Buy",$R158=" "),D159,IF(AND($R159="Buy",$R158="Exit"),D159,IF(AND($S159="Sell",V158=" "),D159,IF(OR($R158="Buy",S158="Sell"),V158," "))))</f>
        <v>41.61</v>
      </c>
      <c r="W159" s="5">
        <f ca="1">IF(AND($R159="Buy",$R158=" "),G159,IF(AND($S159="Sell",W158=" "),G159,IF(OR($R158="Buy",S158="Sell"),W158," ")))</f>
        <v>37.07</v>
      </c>
      <c r="X159" s="35">
        <f t="shared" ca="1" si="25"/>
        <v>-2.6999999999999602</v>
      </c>
      <c r="Y159" s="35">
        <f t="shared" ca="1" si="26"/>
        <v>2.563076923076951</v>
      </c>
      <c r="Z159" s="35">
        <f t="shared" ca="1" si="27"/>
        <v>-0.1369230769230092</v>
      </c>
      <c r="AA159" s="36" t="e">
        <f t="shared" ca="1" si="20"/>
        <v>#VALUE!</v>
      </c>
    </row>
    <row r="160" spans="1:27" x14ac:dyDescent="0.25">
      <c r="A160" s="26">
        <v>40408</v>
      </c>
      <c r="B160">
        <v>41.37</v>
      </c>
      <c r="C160">
        <v>40.65</v>
      </c>
      <c r="D160">
        <v>41.12</v>
      </c>
      <c r="E160" s="5">
        <v>35.68</v>
      </c>
      <c r="F160" s="5">
        <v>34.799999999999997</v>
      </c>
      <c r="G160" s="5">
        <v>35.42</v>
      </c>
      <c r="H160" s="3">
        <v>1</v>
      </c>
      <c r="I160" s="3">
        <v>1</v>
      </c>
      <c r="J160" s="8">
        <f ca="1">(D160-MIN(OFFSET(C160,-$J$3+1,0):C160))/(MAX(OFFSET(B160,-$J$3+1,0):B160)-MIN(OFFSET(C160,-$J$3+1,0):C160))</f>
        <v>0.64090909090909065</v>
      </c>
      <c r="K160" s="8">
        <f ca="1">(G160-MIN(OFFSET(F160,-$J$3+1,0):F160))/(MAX(OFFSET(E160,-$J$3+1,0):E160)-MIN(OFFSET(F160,-$J$3+1,0):F160))</f>
        <v>0.5280373831775711</v>
      </c>
      <c r="L160" s="8">
        <f ca="1">J160-K160</f>
        <v>0.11287170773151955</v>
      </c>
      <c r="M160" s="34">
        <f ca="1">100*(L160-MIN(OFFSET(L160,-$J$3+1,0):L160))/(MAX(OFFSET(L160,-$J$3+1,0):L160)-MIN(OFFSET(L160,-$J$3+1,0):L160))</f>
        <v>100</v>
      </c>
      <c r="N160" s="12">
        <f>MAX(B160-C160,B160-D159,D159-C160)</f>
        <v>0.78999999999999915</v>
      </c>
      <c r="O160" s="12">
        <f>MAX(E160-F160,E160-G159,G159-F160)</f>
        <v>0.88000000000000256</v>
      </c>
      <c r="P160" s="33">
        <f ca="1">AVERAGE(N160:OFFSET(N160,-$P$3+1,0))*$P$4</f>
        <v>0.94333333333333391</v>
      </c>
      <c r="Q160" s="33">
        <f ca="1">AVERAGE(O160:OFFSET(O160,-$P$3+1,0))*$Q$4</f>
        <v>1.1166666666666683</v>
      </c>
      <c r="R160" s="16" t="str">
        <f t="shared" ca="1" si="21"/>
        <v xml:space="preserve"> </v>
      </c>
      <c r="S160" s="16" t="str">
        <f t="shared" ca="1" si="22"/>
        <v>Sell</v>
      </c>
      <c r="T160" s="5">
        <f t="shared" ca="1" si="23"/>
        <v>-10</v>
      </c>
      <c r="U160" s="21">
        <f t="shared" ca="1" si="24"/>
        <v>15.076923076923091</v>
      </c>
      <c r="V160" s="5">
        <f ca="1">IF(AND($R160="Buy",$R159=" "),D160,IF(AND($R160="Buy",$R159="Exit"),D160,IF(AND($S160="Sell",V159=" "),D160,IF(OR($R159="Buy",S159="Sell"),V159," "))))</f>
        <v>41.61</v>
      </c>
      <c r="W160" s="5">
        <f ca="1">IF(AND($R160="Buy",$R159=" "),G160,IF(AND($S160="Sell",W159=" "),G160,IF(OR($R159="Buy",S159="Sell"),W159," ")))</f>
        <v>37.07</v>
      </c>
      <c r="X160" s="35">
        <f t="shared" ca="1" si="25"/>
        <v>-5.3999999999999915</v>
      </c>
      <c r="Y160" s="35">
        <f t="shared" ca="1" si="26"/>
        <v>-0.60307692307691074</v>
      </c>
      <c r="Z160" s="35">
        <f t="shared" ca="1" si="27"/>
        <v>-6.0030769230769021</v>
      </c>
      <c r="AA160" s="36" t="e">
        <f t="shared" ref="AA160:AA223" ca="1" si="28">IF(Z160&lt;&gt;" ",AA159+Z160,AA159)</f>
        <v>#VALUE!</v>
      </c>
    </row>
    <row r="161" spans="1:27" x14ac:dyDescent="0.25">
      <c r="A161" s="26">
        <v>40409</v>
      </c>
      <c r="B161">
        <v>41.46</v>
      </c>
      <c r="C161">
        <v>40.090000000000003</v>
      </c>
      <c r="D161">
        <v>40.520000000000003</v>
      </c>
      <c r="E161" s="5">
        <v>35.380000000000003</v>
      </c>
      <c r="F161" s="5">
        <v>34.85</v>
      </c>
      <c r="G161" s="5">
        <v>35.33</v>
      </c>
      <c r="H161" s="3">
        <v>1</v>
      </c>
      <c r="I161" s="3">
        <v>1</v>
      </c>
      <c r="J161" s="8">
        <f ca="1">(D161-MIN(OFFSET(C161,-$J$3+1,0):C161))/(MAX(OFFSET(B161,-$J$3+1,0):B161)-MIN(OFFSET(C161,-$J$3+1,0):C161))</f>
        <v>0.46285714285714413</v>
      </c>
      <c r="K161" s="8">
        <f ca="1">(G161-MIN(OFFSET(F161,-$J$3+1,0):F161))/(MAX(OFFSET(E161,-$J$3+1,0):E161)-MIN(OFFSET(F161,-$J$3+1,0):F161))</f>
        <v>0.74820143884891999</v>
      </c>
      <c r="L161" s="8">
        <f ca="1">J161-K161</f>
        <v>-0.28534429599177585</v>
      </c>
      <c r="M161" s="34">
        <f ca="1">100*(L161-MIN(OFFSET(L161,-$J$3+1,0):L161))/(MAX(OFFSET(L161,-$J$3+1,0):L161)-MIN(OFFSET(L161,-$J$3+1,0):L161))</f>
        <v>0</v>
      </c>
      <c r="N161" s="12">
        <f>MAX(B161-C161,B161-D160,D160-C161)</f>
        <v>1.3699999999999974</v>
      </c>
      <c r="O161" s="12">
        <f>MAX(E161-F161,E161-G160,G160-F161)</f>
        <v>0.57000000000000028</v>
      </c>
      <c r="P161" s="33">
        <f ca="1">AVERAGE(N161:OFFSET(N161,-$P$3+1,0))*$P$4</f>
        <v>0.8933333333333332</v>
      </c>
      <c r="Q161" s="33">
        <f ca="1">AVERAGE(O161:OFFSET(O161,-$P$3+1,0))*$Q$4</f>
        <v>0.82666666666666799</v>
      </c>
      <c r="R161" s="16" t="str">
        <f t="shared" ca="1" si="21"/>
        <v>Buy</v>
      </c>
      <c r="S161" s="16" t="str">
        <f t="shared" ca="1" si="22"/>
        <v>Exit</v>
      </c>
      <c r="T161" s="5">
        <f t="shared" ca="1" si="23"/>
        <v>10</v>
      </c>
      <c r="U161" s="21">
        <f t="shared" ca="1" si="24"/>
        <v>-10.806451612903206</v>
      </c>
      <c r="V161" s="5">
        <f ca="1">IF(AND($R161="Buy",$R160=" "),D161,IF(AND($R161="Buy",$R160="Exit"),D161,IF(AND($S161="Sell",V160=" "),D161,IF(OR($R160="Buy",S160="Sell"),V160," "))))</f>
        <v>40.520000000000003</v>
      </c>
      <c r="W161" s="5">
        <f ca="1">IF(AND($R161="Buy",$R160=" "),G161,IF(AND($S161="Sell",W160=" "),G161,IF(OR($R160="Buy",S160="Sell"),W160," ")))</f>
        <v>35.33</v>
      </c>
      <c r="X161" s="35">
        <f t="shared" ca="1" si="25"/>
        <v>-5.9999999999999432</v>
      </c>
      <c r="Y161" s="35">
        <f t="shared" ca="1" si="26"/>
        <v>-1.3569230769231295</v>
      </c>
      <c r="Z161" s="35">
        <f t="shared" ca="1" si="27"/>
        <v>-7.3569230769230725</v>
      </c>
      <c r="AA161" s="36" t="e">
        <f t="shared" ca="1" si="28"/>
        <v>#VALUE!</v>
      </c>
    </row>
    <row r="162" spans="1:27" x14ac:dyDescent="0.25">
      <c r="A162" s="26">
        <v>40410</v>
      </c>
      <c r="B162">
        <v>40.35</v>
      </c>
      <c r="C162">
        <v>39.090000000000003</v>
      </c>
      <c r="D162">
        <v>39.61</v>
      </c>
      <c r="E162" s="5">
        <v>35.24</v>
      </c>
      <c r="F162" s="5">
        <v>34.369999999999997</v>
      </c>
      <c r="G162" s="5">
        <v>34.71</v>
      </c>
      <c r="H162" s="3">
        <v>1</v>
      </c>
      <c r="I162" s="3">
        <v>1</v>
      </c>
      <c r="J162" s="8">
        <f ca="1">(D162-MIN(OFFSET(C162,-$J$3+1,0):C162))/(MAX(OFFSET(B162,-$J$3+1,0):B162)-MIN(OFFSET(C162,-$J$3+1,0):C162))</f>
        <v>0.21940928270042051</v>
      </c>
      <c r="K162" s="8">
        <f ca="1">(G162-MIN(OFFSET(F162,-$J$3+1,0):F162))/(MAX(OFFSET(E162,-$J$3+1,0):E162)-MIN(OFFSET(F162,-$J$3+1,0):F162))</f>
        <v>0.28676470588235348</v>
      </c>
      <c r="L162" s="8">
        <f ca="1">J162-K162</f>
        <v>-6.7355423181932966E-2</v>
      </c>
      <c r="M162" s="34">
        <f ca="1">100*(L162-MIN(OFFSET(L162,-$J$3+1,0):L162))/(MAX(OFFSET(L162,-$J$3+1,0):L162)-MIN(OFFSET(L162,-$J$3+1,0):L162))</f>
        <v>54.741364177145115</v>
      </c>
      <c r="N162" s="12">
        <f>MAX(B162-C162,B162-D161,D161-C162)</f>
        <v>1.4299999999999997</v>
      </c>
      <c r="O162" s="12">
        <f>MAX(E162-F162,E162-G161,G161-F162)</f>
        <v>0.96000000000000085</v>
      </c>
      <c r="P162" s="33">
        <f ca="1">AVERAGE(N162:OFFSET(N162,-$P$3+1,0))*$P$4</f>
        <v>0.99499999999999977</v>
      </c>
      <c r="Q162" s="33">
        <f ca="1">AVERAGE(O162:OFFSET(O162,-$P$3+1,0))*$Q$4</f>
        <v>0.85500000000000165</v>
      </c>
      <c r="R162" s="16" t="str">
        <f t="shared" ca="1" si="21"/>
        <v>Exit</v>
      </c>
      <c r="S162" s="16" t="str">
        <f t="shared" ca="1" si="22"/>
        <v xml:space="preserve"> </v>
      </c>
      <c r="T162" s="5">
        <f t="shared" ca="1" si="23"/>
        <v>10</v>
      </c>
      <c r="U162" s="21">
        <f t="shared" ca="1" si="24"/>
        <v>-10.806451612903206</v>
      </c>
      <c r="V162" s="5">
        <f ca="1">IF(AND($R162="Buy",$R161=" "),D162,IF(AND($R162="Buy",$R161="Exit"),D162,IF(AND($S162="Sell",V161=" "),D162,IF(OR($R161="Buy",S161="Sell"),V161," "))))</f>
        <v>40.520000000000003</v>
      </c>
      <c r="W162" s="5">
        <f ca="1">IF(AND($R162="Buy",$R161=" "),G162,IF(AND($S162="Sell",W161=" "),G162,IF(OR($R161="Buy",S161="Sell"),W161," ")))</f>
        <v>35.33</v>
      </c>
      <c r="X162" s="35">
        <f t="shared" ca="1" si="25"/>
        <v>-9.1000000000000369</v>
      </c>
      <c r="Y162" s="35">
        <f t="shared" ca="1" si="26"/>
        <v>6.6999999999999602</v>
      </c>
      <c r="Z162" s="35">
        <f t="shared" ca="1" si="27"/>
        <v>-2.4000000000000767</v>
      </c>
      <c r="AA162" s="36" t="e">
        <f t="shared" ca="1" si="28"/>
        <v>#VALUE!</v>
      </c>
    </row>
    <row r="163" spans="1:27" x14ac:dyDescent="0.25">
      <c r="A163" s="26">
        <v>40413</v>
      </c>
      <c r="B163">
        <v>39.76</v>
      </c>
      <c r="C163">
        <v>38.369999999999997</v>
      </c>
      <c r="D163">
        <v>38.799999999999997</v>
      </c>
      <c r="E163" s="5">
        <v>35.24</v>
      </c>
      <c r="F163" s="5">
        <v>34.43</v>
      </c>
      <c r="G163" s="5">
        <v>34.549999999999997</v>
      </c>
      <c r="H163" s="3">
        <v>1</v>
      </c>
      <c r="I163" s="3">
        <v>1</v>
      </c>
      <c r="J163" s="8">
        <f ca="1">(D163-MIN(OFFSET(C163,-$J$3+1,0):C163))/(MAX(OFFSET(B163,-$J$3+1,0):B163)-MIN(OFFSET(C163,-$J$3+1,0):C163))</f>
        <v>0.1391585760517797</v>
      </c>
      <c r="K163" s="8">
        <f ca="1">(G163-MIN(OFFSET(F163,-$J$3+1,0):F163))/(MAX(OFFSET(E163,-$J$3+1,0):E163)-MIN(OFFSET(F163,-$J$3+1,0):F163))</f>
        <v>0.13740458015267129</v>
      </c>
      <c r="L163" s="8">
        <f ca="1">J163-K163</f>
        <v>1.753995899108407E-3</v>
      </c>
      <c r="M163" s="34">
        <f ca="1">100*(L163-MIN(OFFSET(L163,-$J$3+1,0):L163))/(MAX(OFFSET(L163,-$J$3+1,0):L163)-MIN(OFFSET(L163,-$J$3+1,0):L163))</f>
        <v>72.096121001298968</v>
      </c>
      <c r="N163" s="12">
        <f>MAX(B163-C163,B163-D162,D162-C163)</f>
        <v>1.3900000000000006</v>
      </c>
      <c r="O163" s="12">
        <f>MAX(E163-F163,E163-G162,G162-F163)</f>
        <v>0.81000000000000227</v>
      </c>
      <c r="P163" s="33">
        <f ca="1">AVERAGE(N163:OFFSET(N163,-$P$3+1,0))*$P$4</f>
        <v>1.086666666666666</v>
      </c>
      <c r="Q163" s="33">
        <f ca="1">AVERAGE(O163:OFFSET(O163,-$P$3+1,0))*$Q$4</f>
        <v>0.78333333333333499</v>
      </c>
      <c r="R163" s="16" t="str">
        <f t="shared" ca="1" si="21"/>
        <v xml:space="preserve"> </v>
      </c>
      <c r="S163" s="16" t="str">
        <f t="shared" ca="1" si="22"/>
        <v xml:space="preserve"> </v>
      </c>
      <c r="T163" s="5" t="str">
        <f t="shared" ca="1" si="23"/>
        <v xml:space="preserve"> </v>
      </c>
      <c r="U163" s="21" t="str">
        <f t="shared" ca="1" si="24"/>
        <v xml:space="preserve"> </v>
      </c>
      <c r="V163" s="5" t="str">
        <f ca="1">IF(AND($R163="Buy",$R162=" "),D163,IF(AND($R163="Buy",$R162="Exit"),D163,IF(AND($S163="Sell",V162=" "),D163,IF(OR($R162="Buy",S162="Sell"),V162," "))))</f>
        <v xml:space="preserve"> </v>
      </c>
      <c r="W163" s="5" t="str">
        <f ca="1">IF(AND($R163="Buy",$R162=" "),G163,IF(AND($S163="Sell",W162=" "),G163,IF(OR($R162="Buy",S162="Sell"),W162," ")))</f>
        <v xml:space="preserve"> </v>
      </c>
      <c r="X163" s="35" t="e">
        <f t="shared" ca="1" si="25"/>
        <v>#VALUE!</v>
      </c>
      <c r="Y163" s="35" t="str">
        <f t="shared" ca="1" si="26"/>
        <v xml:space="preserve"> </v>
      </c>
      <c r="Z163" s="35" t="e">
        <f t="shared" ca="1" si="27"/>
        <v>#VALUE!</v>
      </c>
      <c r="AA163" s="36" t="e">
        <f t="shared" ca="1" si="28"/>
        <v>#VALUE!</v>
      </c>
    </row>
    <row r="164" spans="1:27" x14ac:dyDescent="0.25">
      <c r="A164" s="26">
        <v>40414</v>
      </c>
      <c r="B164">
        <v>38.619999999999997</v>
      </c>
      <c r="C164">
        <v>38.1</v>
      </c>
      <c r="D164">
        <v>38.15</v>
      </c>
      <c r="E164" s="5">
        <v>34.200000000000003</v>
      </c>
      <c r="F164" s="5">
        <v>33.46</v>
      </c>
      <c r="G164" s="5">
        <v>33.72</v>
      </c>
      <c r="H164" s="3">
        <v>1</v>
      </c>
      <c r="I164" s="3">
        <v>1</v>
      </c>
      <c r="J164" s="8">
        <f ca="1">(D164-MIN(OFFSET(C164,-$J$3+1,0):C164))/(MAX(OFFSET(B164,-$J$3+1,0):B164)-MIN(OFFSET(C164,-$J$3+1,0):C164))</f>
        <v>1.4880952380951537E-2</v>
      </c>
      <c r="K164" s="8">
        <f ca="1">(G164-MIN(OFFSET(F164,-$J$3+1,0):F164))/(MAX(OFFSET(E164,-$J$3+1,0):E164)-MIN(OFFSET(F164,-$J$3+1,0):F164))</f>
        <v>0.11711711711711628</v>
      </c>
      <c r="L164" s="8">
        <f ca="1">J164-K164</f>
        <v>-0.10223616473616474</v>
      </c>
      <c r="M164" s="34">
        <f ca="1">100*(L164-MIN(OFFSET(L164,-$J$3+1,0):L164))/(MAX(OFFSET(L164,-$J$3+1,0):L164)-MIN(OFFSET(L164,-$J$3+1,0):L164))</f>
        <v>45.982112608122534</v>
      </c>
      <c r="N164" s="12">
        <f>MAX(B164-C164,B164-D163,D163-C164)</f>
        <v>0.69999999999999574</v>
      </c>
      <c r="O164" s="12">
        <f>MAX(E164-F164,E164-G163,G163-F164)</f>
        <v>1.0899999999999963</v>
      </c>
      <c r="P164" s="33">
        <f ca="1">AVERAGE(N164:OFFSET(N164,-$P$3+1,0))*$P$4</f>
        <v>1.0799999999999983</v>
      </c>
      <c r="Q164" s="33">
        <f ca="1">AVERAGE(O164:OFFSET(O164,-$P$3+1,0))*$Q$4</f>
        <v>0.831666666666667</v>
      </c>
      <c r="R164" s="16" t="str">
        <f t="shared" ca="1" si="21"/>
        <v xml:space="preserve"> </v>
      </c>
      <c r="S164" s="16" t="str">
        <f t="shared" ca="1" si="22"/>
        <v xml:space="preserve"> </v>
      </c>
      <c r="T164" s="5" t="str">
        <f t="shared" ca="1" si="23"/>
        <v xml:space="preserve"> </v>
      </c>
      <c r="U164" s="21" t="str">
        <f t="shared" ca="1" si="24"/>
        <v xml:space="preserve"> </v>
      </c>
      <c r="V164" s="5" t="str">
        <f ca="1">IF(AND($R164="Buy",$R163=" "),D164,IF(AND($R164="Buy",$R163="Exit"),D164,IF(AND($S164="Sell",V163=" "),D164,IF(OR($R163="Buy",S163="Sell"),V163," "))))</f>
        <v xml:space="preserve"> </v>
      </c>
      <c r="W164" s="5" t="str">
        <f ca="1">IF(AND($R164="Buy",$R163=" "),G164,IF(AND($S164="Sell",W163=" "),G164,IF(OR($R163="Buy",S163="Sell"),W163," ")))</f>
        <v xml:space="preserve"> </v>
      </c>
      <c r="X164" s="35" t="str">
        <f t="shared" ca="1" si="25"/>
        <v xml:space="preserve"> </v>
      </c>
      <c r="Y164" s="35" t="str">
        <f t="shared" ca="1" si="26"/>
        <v xml:space="preserve"> </v>
      </c>
      <c r="Z164" s="35" t="str">
        <f t="shared" ca="1" si="27"/>
        <v xml:space="preserve"> </v>
      </c>
      <c r="AA164" s="36" t="e">
        <f t="shared" ca="1" si="28"/>
        <v>#VALUE!</v>
      </c>
    </row>
    <row r="165" spans="1:27" x14ac:dyDescent="0.25">
      <c r="A165" s="26">
        <v>40415</v>
      </c>
      <c r="B165">
        <v>38.33</v>
      </c>
      <c r="C165">
        <v>37.79</v>
      </c>
      <c r="D165">
        <v>38</v>
      </c>
      <c r="E165" s="5">
        <v>33.79</v>
      </c>
      <c r="F165" s="5">
        <v>32.89</v>
      </c>
      <c r="G165" s="5">
        <v>33.659999999999997</v>
      </c>
      <c r="H165" s="3">
        <v>1</v>
      </c>
      <c r="I165" s="3">
        <v>1</v>
      </c>
      <c r="J165" s="8">
        <f ca="1">(D165-MIN(OFFSET(C165,-$J$3+1,0):C165))/(MAX(OFFSET(B165,-$J$3+1,0):B165)-MIN(OFFSET(C165,-$J$3+1,0):C165))</f>
        <v>5.7220708446866692E-2</v>
      </c>
      <c r="K165" s="8">
        <f ca="1">(G165-MIN(OFFSET(F165,-$J$3+1,0):F165))/(MAX(OFFSET(E165,-$J$3+1,0):E165)-MIN(OFFSET(F165,-$J$3+1,0):F165))</f>
        <v>0.27598566308243594</v>
      </c>
      <c r="L165" s="8">
        <f ca="1">J165-K165</f>
        <v>-0.21876495463556925</v>
      </c>
      <c r="M165" s="34">
        <f ca="1">100*(L165-MIN(OFFSET(L165,-$J$3+1,0):L165))/(MAX(OFFSET(L165,-$J$3+1,0):L165)-MIN(OFFSET(L165,-$J$3+1,0):L165))</f>
        <v>16.719403724032638</v>
      </c>
      <c r="N165" s="12">
        <f>MAX(B165-C165,B165-D164,D164-C165)</f>
        <v>0.53999999999999915</v>
      </c>
      <c r="O165" s="12">
        <f>MAX(E165-F165,E165-G164,G164-F165)</f>
        <v>0.89999999999999858</v>
      </c>
      <c r="P165" s="33">
        <f ca="1">AVERAGE(N165:OFFSET(N165,-$P$3+1,0))*$P$4</f>
        <v>1.0366666666666653</v>
      </c>
      <c r="Q165" s="33">
        <f ca="1">AVERAGE(O165:OFFSET(O165,-$P$3+1,0))*$Q$4</f>
        <v>0.86833333333333351</v>
      </c>
      <c r="R165" s="16" t="str">
        <f t="shared" ca="1" si="21"/>
        <v xml:space="preserve"> </v>
      </c>
      <c r="S165" s="16" t="str">
        <f t="shared" ca="1" si="22"/>
        <v xml:space="preserve"> </v>
      </c>
      <c r="T165" s="5" t="str">
        <f t="shared" ca="1" si="23"/>
        <v xml:space="preserve"> </v>
      </c>
      <c r="U165" s="21" t="str">
        <f t="shared" ca="1" si="24"/>
        <v xml:space="preserve"> </v>
      </c>
      <c r="V165" s="5" t="str">
        <f ca="1">IF(AND($R165="Buy",$R164=" "),D165,IF(AND($R165="Buy",$R164="Exit"),D165,IF(AND($S165="Sell",V164=" "),D165,IF(OR($R164="Buy",S164="Sell"),V164," "))))</f>
        <v xml:space="preserve"> </v>
      </c>
      <c r="W165" s="5" t="str">
        <f ca="1">IF(AND($R165="Buy",$R164=" "),G165,IF(AND($S165="Sell",W164=" "),G165,IF(OR($R164="Buy",S164="Sell"),W164," ")))</f>
        <v xml:space="preserve"> </v>
      </c>
      <c r="X165" s="35" t="str">
        <f t="shared" ca="1" si="25"/>
        <v xml:space="preserve"> </v>
      </c>
      <c r="Y165" s="35" t="str">
        <f t="shared" ca="1" si="26"/>
        <v xml:space="preserve"> </v>
      </c>
      <c r="Z165" s="35" t="str">
        <f t="shared" ca="1" si="27"/>
        <v xml:space="preserve"> </v>
      </c>
      <c r="AA165" s="36" t="e">
        <f t="shared" ca="1" si="28"/>
        <v>#VALUE!</v>
      </c>
    </row>
    <row r="166" spans="1:27" x14ac:dyDescent="0.25">
      <c r="A166" s="26">
        <v>40416</v>
      </c>
      <c r="B166">
        <v>38.409999999999997</v>
      </c>
      <c r="C166">
        <v>37.85</v>
      </c>
      <c r="D166">
        <v>37.979999999999997</v>
      </c>
      <c r="E166" s="5">
        <v>33.99</v>
      </c>
      <c r="F166" s="5">
        <v>33.26</v>
      </c>
      <c r="G166" s="5">
        <v>33.450000000000003</v>
      </c>
      <c r="H166" s="3">
        <v>1</v>
      </c>
      <c r="I166" s="3">
        <v>1</v>
      </c>
      <c r="J166" s="8">
        <f ca="1">(D166-MIN(OFFSET(C166,-$J$3+1,0):C166))/(MAX(OFFSET(B166,-$J$3+1,0):B166)-MIN(OFFSET(C166,-$J$3+1,0):C166))</f>
        <v>5.177111716621189E-2</v>
      </c>
      <c r="K166" s="8">
        <f ca="1">(G166-MIN(OFFSET(F166,-$J$3+1,0):F166))/(MAX(OFFSET(E166,-$J$3+1,0):E166)-MIN(OFFSET(F166,-$J$3+1,0):F166))</f>
        <v>0.22489959839357504</v>
      </c>
      <c r="L166" s="8">
        <f ca="1">J166-K166</f>
        <v>-0.17312848122736316</v>
      </c>
      <c r="M166" s="34">
        <f ca="1">100*(L166-MIN(OFFSET(L166,-$J$3+1,0):L166))/(MAX(OFFSET(L166,-$J$3+1,0):L166)-MIN(OFFSET(L166,-$J$3+1,0):L166))</f>
        <v>39.08620076606443</v>
      </c>
      <c r="N166" s="12">
        <f>MAX(B166-C166,B166-D165,D165-C166)</f>
        <v>0.55999999999999517</v>
      </c>
      <c r="O166" s="12">
        <f>MAX(E166-F166,E166-G165,G165-F166)</f>
        <v>0.73000000000000398</v>
      </c>
      <c r="P166" s="33">
        <f ca="1">AVERAGE(N166:OFFSET(N166,-$P$3+1,0))*$P$4</f>
        <v>0.9983333333333313</v>
      </c>
      <c r="Q166" s="33">
        <f ca="1">AVERAGE(O166:OFFSET(O166,-$P$3+1,0))*$Q$4</f>
        <v>0.84333333333333371</v>
      </c>
      <c r="R166" s="16" t="str">
        <f t="shared" ca="1" si="21"/>
        <v xml:space="preserve"> </v>
      </c>
      <c r="S166" s="16" t="str">
        <f t="shared" ca="1" si="22"/>
        <v xml:space="preserve"> </v>
      </c>
      <c r="T166" s="5" t="str">
        <f t="shared" ca="1" si="23"/>
        <v xml:space="preserve"> </v>
      </c>
      <c r="U166" s="21" t="str">
        <f t="shared" ca="1" si="24"/>
        <v xml:space="preserve"> </v>
      </c>
      <c r="V166" s="5" t="str">
        <f ca="1">IF(AND($R166="Buy",$R165=" "),D166,IF(AND($R166="Buy",$R165="Exit"),D166,IF(AND($S166="Sell",V165=" "),D166,IF(OR($R165="Buy",S165="Sell"),V165," "))))</f>
        <v xml:space="preserve"> </v>
      </c>
      <c r="W166" s="5" t="str">
        <f ca="1">IF(AND($R166="Buy",$R165=" "),G166,IF(AND($S166="Sell",W165=" "),G166,IF(OR($R165="Buy",S165="Sell"),W165," ")))</f>
        <v xml:space="preserve"> </v>
      </c>
      <c r="X166" s="35" t="str">
        <f t="shared" ca="1" si="25"/>
        <v xml:space="preserve"> </v>
      </c>
      <c r="Y166" s="35" t="str">
        <f t="shared" ca="1" si="26"/>
        <v xml:space="preserve"> </v>
      </c>
      <c r="Z166" s="35" t="str">
        <f t="shared" ca="1" si="27"/>
        <v xml:space="preserve"> </v>
      </c>
      <c r="AA166" s="36" t="e">
        <f t="shared" ca="1" si="28"/>
        <v>#VALUE!</v>
      </c>
    </row>
    <row r="167" spans="1:27" x14ac:dyDescent="0.25">
      <c r="A167" s="26">
        <v>40417</v>
      </c>
      <c r="B167">
        <v>38.31</v>
      </c>
      <c r="C167">
        <v>37.08</v>
      </c>
      <c r="D167">
        <v>37.76</v>
      </c>
      <c r="E167" s="5">
        <v>34.18</v>
      </c>
      <c r="F167" s="5">
        <v>33.21</v>
      </c>
      <c r="G167" s="5">
        <v>34.1</v>
      </c>
      <c r="H167" s="3">
        <v>1</v>
      </c>
      <c r="I167" s="3">
        <v>1</v>
      </c>
      <c r="J167" s="8">
        <f ca="1">(D167-MIN(OFFSET(C167,-$J$3+1,0):C167))/(MAX(OFFSET(B167,-$J$3+1,0):B167)-MIN(OFFSET(C167,-$J$3+1,0):C167))</f>
        <v>0.20795107033639115</v>
      </c>
      <c r="K167" s="8">
        <f ca="1">(G167-MIN(OFFSET(F167,-$J$3+1,0):F167))/(MAX(OFFSET(E167,-$J$3+1,0):E167)-MIN(OFFSET(F167,-$J$3+1,0):F167))</f>
        <v>0.51489361702127667</v>
      </c>
      <c r="L167" s="8">
        <f ca="1">J167-K167</f>
        <v>-0.30694254668488552</v>
      </c>
      <c r="M167" s="34">
        <f ca="1">100*(L167-MIN(OFFSET(L167,-$J$3+1,0):L167))/(MAX(OFFSET(L167,-$J$3+1,0):L167)-MIN(OFFSET(L167,-$J$3+1,0):L167))</f>
        <v>0</v>
      </c>
      <c r="N167" s="12">
        <f>MAX(B167-C167,B167-D166,D166-C167)</f>
        <v>1.230000000000004</v>
      </c>
      <c r="O167" s="12">
        <f>MAX(E167-F167,E167-G166,G166-F167)</f>
        <v>0.96999999999999886</v>
      </c>
      <c r="P167" s="33">
        <f ca="1">AVERAGE(N167:OFFSET(N167,-$P$3+1,0))*$P$4</f>
        <v>0.97499999999999909</v>
      </c>
      <c r="Q167" s="33">
        <f ca="1">AVERAGE(O167:OFFSET(O167,-$P$3+1,0))*$Q$4</f>
        <v>0.91000000000000014</v>
      </c>
      <c r="R167" s="16" t="str">
        <f t="shared" ca="1" si="21"/>
        <v>Buy</v>
      </c>
      <c r="S167" s="16" t="str">
        <f t="shared" ca="1" si="22"/>
        <v xml:space="preserve"> </v>
      </c>
      <c r="T167" s="5">
        <f t="shared" ca="1" si="23"/>
        <v>10</v>
      </c>
      <c r="U167" s="21">
        <f t="shared" ca="1" si="24"/>
        <v>-10.714285714285703</v>
      </c>
      <c r="V167" s="5">
        <f ca="1">IF(AND($R167="Buy",$R166=" "),D167,IF(AND($R167="Buy",$R166="Exit"),D167,IF(AND($S167="Sell",V166=" "),D167,IF(OR($R166="Buy",S166="Sell"),V166," "))))</f>
        <v>37.76</v>
      </c>
      <c r="W167" s="5">
        <f ca="1">IF(AND($R167="Buy",$R166=" "),G167,IF(AND($S167="Sell",W166=" "),G167,IF(OR($R166="Buy",S166="Sell"),W166," ")))</f>
        <v>34.1</v>
      </c>
      <c r="X167" s="35" t="str">
        <f t="shared" ca="1" si="25"/>
        <v xml:space="preserve"> </v>
      </c>
      <c r="Y167" s="35" t="str">
        <f t="shared" ca="1" si="26"/>
        <v xml:space="preserve"> </v>
      </c>
      <c r="Z167" s="35" t="str">
        <f t="shared" ca="1" si="27"/>
        <v xml:space="preserve"> </v>
      </c>
      <c r="AA167" s="36" t="e">
        <f t="shared" ca="1" si="28"/>
        <v>#VALUE!</v>
      </c>
    </row>
    <row r="168" spans="1:27" x14ac:dyDescent="0.25">
      <c r="A168" s="26">
        <v>40420</v>
      </c>
      <c r="B168">
        <v>39.25</v>
      </c>
      <c r="C168">
        <v>38.31</v>
      </c>
      <c r="D168">
        <v>38.32</v>
      </c>
      <c r="E168" s="5">
        <v>34.299999999999997</v>
      </c>
      <c r="F168" s="5">
        <v>33.520000000000003</v>
      </c>
      <c r="G168" s="5">
        <v>33.71</v>
      </c>
      <c r="H168" s="3">
        <v>1</v>
      </c>
      <c r="I168" s="3">
        <v>1</v>
      </c>
      <c r="J168" s="8">
        <f ca="1">(D168-MIN(OFFSET(C168,-$J$3+1,0):C168))/(MAX(OFFSET(B168,-$J$3+1,0):B168)-MIN(OFFSET(C168,-$J$3+1,0):C168))</f>
        <v>0.46268656716417988</v>
      </c>
      <c r="K168" s="8">
        <f ca="1">(G168-MIN(OFFSET(F168,-$J$3+1,0):F168))/(MAX(OFFSET(E168,-$J$3+1,0):E168)-MIN(OFFSET(F168,-$J$3+1,0):F168))</f>
        <v>0.34893617021276585</v>
      </c>
      <c r="L168" s="8">
        <f ca="1">J168-K168</f>
        <v>0.11375039695141403</v>
      </c>
      <c r="M168" s="34">
        <f ca="1">100*(L168-MIN(OFFSET(L168,-$J$3+1,0):L168))/(MAX(OFFSET(L168,-$J$3+1,0):L168)-MIN(OFFSET(L168,-$J$3+1,0):L168))</f>
        <v>100</v>
      </c>
      <c r="N168" s="12">
        <f>MAX(B168-C168,B168-D167,D167-C168)</f>
        <v>1.490000000000002</v>
      </c>
      <c r="O168" s="12">
        <f>MAX(E168-F168,E168-G167,G167-F168)</f>
        <v>0.77999999999999403</v>
      </c>
      <c r="P168" s="33">
        <f ca="1">AVERAGE(N168:OFFSET(N168,-$P$3+1,0))*$P$4</f>
        <v>0.98499999999999943</v>
      </c>
      <c r="Q168" s="33">
        <f ca="1">AVERAGE(O168:OFFSET(O168,-$P$3+1,0))*$Q$4</f>
        <v>0.87999999999999901</v>
      </c>
      <c r="R168" s="16" t="str">
        <f t="shared" ca="1" si="21"/>
        <v>Exit</v>
      </c>
      <c r="S168" s="16" t="str">
        <f t="shared" ca="1" si="22"/>
        <v>Sell</v>
      </c>
      <c r="T168" s="5">
        <f t="shared" ca="1" si="23"/>
        <v>-10</v>
      </c>
      <c r="U168" s="21">
        <f t="shared" ca="1" si="24"/>
        <v>11.193181818181824</v>
      </c>
      <c r="V168" s="5">
        <f ca="1">IF(AND($R168="Buy",$R167=" "),D168,IF(AND($R168="Buy",$R167="Exit"),D168,IF(AND($S168="Sell",V167=" "),D168,IF(OR($R167="Buy",S167="Sell"),V167," "))))</f>
        <v>37.76</v>
      </c>
      <c r="W168" s="5">
        <f ca="1">IF(AND($R168="Buy",$R167=" "),G168,IF(AND($S168="Sell",W167=" "),G168,IF(OR($R167="Buy",S167="Sell"),W167," ")))</f>
        <v>34.1</v>
      </c>
      <c r="X168" s="35">
        <f t="shared" ca="1" si="25"/>
        <v>-5.6000000000000227</v>
      </c>
      <c r="Y168" s="35">
        <f t="shared" ca="1" si="26"/>
        <v>4.1785714285714306</v>
      </c>
      <c r="Z168" s="35">
        <f t="shared" ca="1" si="27"/>
        <v>-1.4214285714285921</v>
      </c>
      <c r="AA168" s="36" t="e">
        <f t="shared" ca="1" si="28"/>
        <v>#VALUE!</v>
      </c>
    </row>
    <row r="169" spans="1:27" x14ac:dyDescent="0.25">
      <c r="A169" s="26">
        <v>40421</v>
      </c>
      <c r="B169">
        <v>38.74</v>
      </c>
      <c r="C169">
        <v>37.79</v>
      </c>
      <c r="D169">
        <v>38.21</v>
      </c>
      <c r="E169" s="5">
        <v>33.840000000000003</v>
      </c>
      <c r="F169" s="5">
        <v>33.15</v>
      </c>
      <c r="G169" s="5">
        <v>33.380000000000003</v>
      </c>
      <c r="H169" s="3">
        <v>1</v>
      </c>
      <c r="I169" s="3">
        <v>1</v>
      </c>
      <c r="J169" s="8">
        <f ca="1">(D169-MIN(OFFSET(C169,-$J$3+1,0):C169))/(MAX(OFFSET(B169,-$J$3+1,0):B169)-MIN(OFFSET(C169,-$J$3+1,0):C169))</f>
        <v>0.52073732718894084</v>
      </c>
      <c r="K169" s="8">
        <f ca="1">(G169-MIN(OFFSET(F169,-$J$3+1,0):F169))/(MAX(OFFSET(E169,-$J$3+1,0):E169)-MIN(OFFSET(F169,-$J$3+1,0):F169))</f>
        <v>0.34751773049645618</v>
      </c>
      <c r="L169" s="8">
        <f ca="1">J169-K169</f>
        <v>0.17321959669248466</v>
      </c>
      <c r="M169" s="34">
        <f ca="1">100*(L169-MIN(OFFSET(L169,-$J$3+1,0):L169))/(MAX(OFFSET(L169,-$J$3+1,0):L169)-MIN(OFFSET(L169,-$J$3+1,0):L169))</f>
        <v>100</v>
      </c>
      <c r="N169" s="12">
        <f>MAX(B169-C169,B169-D168,D168-C169)</f>
        <v>0.95000000000000284</v>
      </c>
      <c r="O169" s="12">
        <f>MAX(E169-F169,E169-G168,G168-F169)</f>
        <v>0.69000000000000483</v>
      </c>
      <c r="P169" s="33">
        <f ca="1">AVERAGE(N169:OFFSET(N169,-$P$3+1,0))*$P$4</f>
        <v>0.91166666666666651</v>
      </c>
      <c r="Q169" s="33">
        <f ca="1">AVERAGE(O169:OFFSET(O169,-$P$3+1,0))*$Q$4</f>
        <v>0.85999999999999943</v>
      </c>
      <c r="R169" s="16" t="str">
        <f t="shared" ca="1" si="21"/>
        <v xml:space="preserve"> </v>
      </c>
      <c r="S169" s="16" t="str">
        <f t="shared" ca="1" si="22"/>
        <v>Sell</v>
      </c>
      <c r="T169" s="5">
        <f t="shared" ca="1" si="23"/>
        <v>-10</v>
      </c>
      <c r="U169" s="21">
        <f t="shared" ca="1" si="24"/>
        <v>11.193181818181824</v>
      </c>
      <c r="V169" s="5">
        <f ca="1">IF(AND($R169="Buy",$R168=" "),D169,IF(AND($R169="Buy",$R168="Exit"),D169,IF(AND($S169="Sell",V168=" "),D169,IF(OR($R168="Buy",S168="Sell"),V168," "))))</f>
        <v>37.76</v>
      </c>
      <c r="W169" s="5">
        <f ca="1">IF(AND($R169="Buy",$R168=" "),G169,IF(AND($S169="Sell",W168=" "),G169,IF(OR($R168="Buy",S168="Sell"),W168," ")))</f>
        <v>34.1</v>
      </c>
      <c r="X169" s="35">
        <f t="shared" ca="1" si="25"/>
        <v>1.0999999999999943</v>
      </c>
      <c r="Y169" s="35">
        <f t="shared" ca="1" si="26"/>
        <v>-3.6937499999999828</v>
      </c>
      <c r="Z169" s="35">
        <f t="shared" ca="1" si="27"/>
        <v>-2.5937499999999885</v>
      </c>
      <c r="AA169" s="36" t="e">
        <f t="shared" ca="1" si="28"/>
        <v>#VALUE!</v>
      </c>
    </row>
    <row r="170" spans="1:27" x14ac:dyDescent="0.25">
      <c r="A170" s="26">
        <v>40422</v>
      </c>
      <c r="B170">
        <v>39.01</v>
      </c>
      <c r="C170">
        <v>38.49</v>
      </c>
      <c r="D170">
        <v>38.97</v>
      </c>
      <c r="E170" s="5">
        <v>34.369999999999997</v>
      </c>
      <c r="F170" s="5">
        <v>33.54</v>
      </c>
      <c r="G170" s="5">
        <v>33.78</v>
      </c>
      <c r="H170" s="3">
        <v>1</v>
      </c>
      <c r="I170" s="3">
        <v>1</v>
      </c>
      <c r="J170" s="8">
        <f ca="1">(D170-MIN(OFFSET(C170,-$J$3+1,0):C170))/(MAX(OFFSET(B170,-$J$3+1,0):B170)-MIN(OFFSET(C170,-$J$3+1,0):C170))</f>
        <v>0.87096774193548343</v>
      </c>
      <c r="K170" s="8">
        <f ca="1">(G170-MIN(OFFSET(F170,-$J$3+1,0):F170))/(MAX(OFFSET(E170,-$J$3+1,0):E170)-MIN(OFFSET(F170,-$J$3+1,0):F170))</f>
        <v>0.60135135135135298</v>
      </c>
      <c r="L170" s="8">
        <f ca="1">J170-K170</f>
        <v>0.26961639058413045</v>
      </c>
      <c r="M170" s="34">
        <f ca="1">100*(L170-MIN(OFFSET(L170,-$J$3+1,0):L170))/(MAX(OFFSET(L170,-$J$3+1,0):L170)-MIN(OFFSET(L170,-$J$3+1,0):L170))</f>
        <v>100</v>
      </c>
      <c r="N170" s="12">
        <f>MAX(B170-C170,B170-D169,D169-C170)</f>
        <v>0.79999999999999716</v>
      </c>
      <c r="O170" s="12">
        <f>MAX(E170-F170,E170-G169,G169-F170)</f>
        <v>0.98999999999999488</v>
      </c>
      <c r="P170" s="33">
        <f ca="1">AVERAGE(N170:OFFSET(N170,-$P$3+1,0))*$P$4</f>
        <v>0.92833333333333334</v>
      </c>
      <c r="Q170" s="33">
        <f ca="1">AVERAGE(O170:OFFSET(O170,-$P$3+1,0))*$Q$4</f>
        <v>0.84333333333333249</v>
      </c>
      <c r="R170" s="16" t="str">
        <f t="shared" ca="1" si="21"/>
        <v xml:space="preserve"> </v>
      </c>
      <c r="S170" s="16" t="str">
        <f t="shared" ca="1" si="22"/>
        <v>Sell</v>
      </c>
      <c r="T170" s="5">
        <f t="shared" ca="1" si="23"/>
        <v>-10</v>
      </c>
      <c r="U170" s="21">
        <f t="shared" ca="1" si="24"/>
        <v>11.193181818181824</v>
      </c>
      <c r="V170" s="5">
        <f ca="1">IF(AND($R170="Buy",$R169=" "),D170,IF(AND($R170="Buy",$R169="Exit"),D170,IF(AND($S170="Sell",V169=" "),D170,IF(OR($R169="Buy",S169="Sell"),V169," "))))</f>
        <v>37.76</v>
      </c>
      <c r="W170" s="5">
        <f ca="1">IF(AND($R170="Buy",$R169=" "),G170,IF(AND($S170="Sell",W169=" "),G170,IF(OR($R169="Buy",S169="Sell"),W169," ")))</f>
        <v>34.1</v>
      </c>
      <c r="X170" s="35">
        <f t="shared" ca="1" si="25"/>
        <v>-7.5999999999999801</v>
      </c>
      <c r="Y170" s="35">
        <f t="shared" ca="1" si="26"/>
        <v>4.4772727272727133</v>
      </c>
      <c r="Z170" s="35">
        <f t="shared" ca="1" si="27"/>
        <v>-3.1227272727272668</v>
      </c>
      <c r="AA170" s="36" t="e">
        <f t="shared" ca="1" si="28"/>
        <v>#VALUE!</v>
      </c>
    </row>
    <row r="171" spans="1:27" x14ac:dyDescent="0.25">
      <c r="A171" s="26">
        <v>40423</v>
      </c>
      <c r="B171">
        <v>39.44</v>
      </c>
      <c r="C171">
        <v>38.86</v>
      </c>
      <c r="D171">
        <v>39.44</v>
      </c>
      <c r="E171" s="5">
        <v>34.369999999999997</v>
      </c>
      <c r="F171" s="5">
        <v>33.64</v>
      </c>
      <c r="G171" s="5">
        <v>34.29</v>
      </c>
      <c r="H171" s="3">
        <v>1</v>
      </c>
      <c r="I171" s="3">
        <v>1</v>
      </c>
      <c r="J171" s="8">
        <f ca="1">(D171-MIN(OFFSET(C171,-$J$3+1,0):C171))/(MAX(OFFSET(B171,-$J$3+1,0):B171)-MIN(OFFSET(C171,-$J$3+1,0):C171))</f>
        <v>1</v>
      </c>
      <c r="K171" s="8">
        <f ca="1">(G171-MIN(OFFSET(F171,-$J$3+1,0):F171))/(MAX(OFFSET(E171,-$J$3+1,0):E171)-MIN(OFFSET(F171,-$J$3+1,0):F171))</f>
        <v>0.93442622950819809</v>
      </c>
      <c r="L171" s="8">
        <f ca="1">J171-K171</f>
        <v>6.5573770491801908E-2</v>
      </c>
      <c r="M171" s="34">
        <f ca="1">100*(L171-MIN(OFFSET(L171,-$J$3+1,0):L171))/(MAX(OFFSET(L171,-$J$3+1,0):L171)-MIN(OFFSET(L171,-$J$3+1,0):L171))</f>
        <v>64.610275393732294</v>
      </c>
      <c r="N171" s="12">
        <f>MAX(B171-C171,B171-D170,D170-C171)</f>
        <v>0.57999999999999829</v>
      </c>
      <c r="O171" s="12">
        <f>MAX(E171-F171,E171-G170,G170-F171)</f>
        <v>0.72999999999999687</v>
      </c>
      <c r="P171" s="33">
        <f ca="1">AVERAGE(N171:OFFSET(N171,-$P$3+1,0))*$P$4</f>
        <v>0.93499999999999994</v>
      </c>
      <c r="Q171" s="33">
        <f ca="1">AVERAGE(O171:OFFSET(O171,-$P$3+1,0))*$Q$4</f>
        <v>0.81499999999999895</v>
      </c>
      <c r="R171" s="16" t="str">
        <f t="shared" ca="1" si="21"/>
        <v xml:space="preserve"> </v>
      </c>
      <c r="S171" s="16" t="str">
        <f t="shared" ca="1" si="22"/>
        <v>Sell</v>
      </c>
      <c r="T171" s="5">
        <f t="shared" ca="1" si="23"/>
        <v>-10</v>
      </c>
      <c r="U171" s="21">
        <f t="shared" ca="1" si="24"/>
        <v>11.193181818181824</v>
      </c>
      <c r="V171" s="5">
        <f ca="1">IF(AND($R171="Buy",$R170=" "),D171,IF(AND($R171="Buy",$R170="Exit"),D171,IF(AND($S171="Sell",V170=" "),D171,IF(OR($R170="Buy",S170="Sell"),V170," "))))</f>
        <v>37.76</v>
      </c>
      <c r="W171" s="5">
        <f ca="1">IF(AND($R171="Buy",$R170=" "),G171,IF(AND($S171="Sell",W170=" "),G171,IF(OR($R170="Buy",S170="Sell"),W170," ")))</f>
        <v>34.1</v>
      </c>
      <c r="X171" s="35">
        <f t="shared" ca="1" si="25"/>
        <v>-4.6999999999999886</v>
      </c>
      <c r="Y171" s="35">
        <f t="shared" ca="1" si="26"/>
        <v>5.7085227272727082</v>
      </c>
      <c r="Z171" s="35">
        <f t="shared" ca="1" si="27"/>
        <v>1.0085227272727195</v>
      </c>
      <c r="AA171" s="36" t="e">
        <f t="shared" ca="1" si="28"/>
        <v>#VALUE!</v>
      </c>
    </row>
    <row r="172" spans="1:27" x14ac:dyDescent="0.25">
      <c r="A172" s="26">
        <v>40424</v>
      </c>
      <c r="B172">
        <v>40.25</v>
      </c>
      <c r="C172">
        <v>39.840000000000003</v>
      </c>
      <c r="D172">
        <v>40.1</v>
      </c>
      <c r="E172" s="5">
        <v>35.69</v>
      </c>
      <c r="F172" s="5">
        <v>34.450000000000003</v>
      </c>
      <c r="G172" s="5">
        <v>35.65</v>
      </c>
      <c r="H172" s="3">
        <v>1</v>
      </c>
      <c r="I172" s="3">
        <v>1</v>
      </c>
      <c r="J172" s="8">
        <f ca="1">(D172-MIN(OFFSET(C172,-$J$3+1,0):C172))/(MAX(OFFSET(B172,-$J$3+1,0):B172)-MIN(OFFSET(C172,-$J$3+1,0):C172))</f>
        <v>0.95268138801261881</v>
      </c>
      <c r="K172" s="8">
        <f ca="1">(G172-MIN(OFFSET(F172,-$J$3+1,0):F172))/(MAX(OFFSET(E172,-$J$3+1,0):E172)-MIN(OFFSET(F172,-$J$3+1,0):F172))</f>
        <v>0.98425196850393737</v>
      </c>
      <c r="L172" s="8">
        <f ca="1">J172-K172</f>
        <v>-3.1570580491318556E-2</v>
      </c>
      <c r="M172" s="34">
        <f ca="1">100*(L172-MIN(OFFSET(L172,-$J$3+1,0):L172))/(MAX(OFFSET(L172,-$J$3+1,0):L172)-MIN(OFFSET(L172,-$J$3+1,0):L172))</f>
        <v>47.761286556049249</v>
      </c>
      <c r="N172" s="12">
        <f>MAX(B172-C172,B172-D171,D171-C172)</f>
        <v>0.81000000000000227</v>
      </c>
      <c r="O172" s="12">
        <f>MAX(E172-F172,E172-G171,G171-F172)</f>
        <v>1.3999999999999986</v>
      </c>
      <c r="P172" s="33">
        <f ca="1">AVERAGE(N172:OFFSET(N172,-$P$3+1,0))*$P$4</f>
        <v>0.97666666666666779</v>
      </c>
      <c r="Q172" s="33">
        <f ca="1">AVERAGE(O172:OFFSET(O172,-$P$3+1,0))*$Q$4</f>
        <v>0.92666666666666464</v>
      </c>
      <c r="R172" s="16" t="str">
        <f t="shared" ca="1" si="21"/>
        <v xml:space="preserve"> </v>
      </c>
      <c r="S172" s="16" t="str">
        <f t="shared" ca="1" si="22"/>
        <v>Exit</v>
      </c>
      <c r="T172" s="5">
        <f t="shared" ca="1" si="23"/>
        <v>-10</v>
      </c>
      <c r="U172" s="21">
        <f t="shared" ca="1" si="24"/>
        <v>11.193181818181824</v>
      </c>
      <c r="V172" s="5">
        <f ca="1">IF(AND($R172="Buy",$R171=" "),D172,IF(AND($R172="Buy",$R171="Exit"),D172,IF(AND($S172="Sell",V171=" "),D172,IF(OR($R171="Buy",S171="Sell"),V171," "))))</f>
        <v>37.76</v>
      </c>
      <c r="W172" s="5">
        <f ca="1">IF(AND($R172="Buy",$R171=" "),G172,IF(AND($S172="Sell",W171=" "),G172,IF(OR($R171="Buy",S171="Sell"),W171," ")))</f>
        <v>34.1</v>
      </c>
      <c r="X172" s="35">
        <f t="shared" ca="1" si="25"/>
        <v>-6.6000000000000369</v>
      </c>
      <c r="Y172" s="35">
        <f t="shared" ca="1" si="26"/>
        <v>15.222727272727274</v>
      </c>
      <c r="Z172" s="35">
        <f t="shared" ca="1" si="27"/>
        <v>8.6227272727272375</v>
      </c>
      <c r="AA172" s="36" t="e">
        <f t="shared" ca="1" si="28"/>
        <v>#VALUE!</v>
      </c>
    </row>
    <row r="173" spans="1:27" x14ac:dyDescent="0.25">
      <c r="A173" s="26">
        <v>40428</v>
      </c>
      <c r="B173">
        <v>39.92</v>
      </c>
      <c r="C173">
        <v>39.47</v>
      </c>
      <c r="D173">
        <v>39.68</v>
      </c>
      <c r="E173" s="5">
        <v>35.82</v>
      </c>
      <c r="F173" s="5">
        <v>34.840000000000003</v>
      </c>
      <c r="G173" s="5">
        <v>35.33</v>
      </c>
      <c r="H173" s="3">
        <v>1</v>
      </c>
      <c r="I173" s="3">
        <v>1</v>
      </c>
      <c r="J173" s="8">
        <f ca="1">(D173-MIN(OFFSET(C173,-$J$3+1,0):C173))/(MAX(OFFSET(B173,-$J$3+1,0):B173)-MIN(OFFSET(C173,-$J$3+1,0):C173))</f>
        <v>0.76829268292682928</v>
      </c>
      <c r="K173" s="8">
        <f ca="1">(G173-MIN(OFFSET(F173,-$J$3+1,0):F173))/(MAX(OFFSET(E173,-$J$3+1,0):E173)-MIN(OFFSET(F173,-$J$3+1,0):F173))</f>
        <v>0.816479400749063</v>
      </c>
      <c r="L173" s="8">
        <f ca="1">J173-K173</f>
        <v>-4.8186717822233716E-2</v>
      </c>
      <c r="M173" s="34">
        <f ca="1">100*(L173-MIN(OFFSET(L173,-$J$3+1,0):L173))/(MAX(OFFSET(L173,-$J$3+1,0):L173)-MIN(OFFSET(L173,-$J$3+1,0):L173))</f>
        <v>0</v>
      </c>
      <c r="N173" s="12">
        <f>MAX(B173-C173,B173-D172,D172-C173)</f>
        <v>0.63000000000000256</v>
      </c>
      <c r="O173" s="12">
        <f>MAX(E173-F173,E173-G172,G172-F173)</f>
        <v>0.97999999999999687</v>
      </c>
      <c r="P173" s="33">
        <f ca="1">AVERAGE(N173:OFFSET(N173,-$P$3+1,0))*$P$4</f>
        <v>0.87666666666666748</v>
      </c>
      <c r="Q173" s="33">
        <f ca="1">AVERAGE(O173:OFFSET(O173,-$P$3+1,0))*$Q$4</f>
        <v>0.92833333333333101</v>
      </c>
      <c r="R173" s="16" t="str">
        <f t="shared" ca="1" si="21"/>
        <v>Buy</v>
      </c>
      <c r="S173" s="16" t="str">
        <f t="shared" ca="1" si="22"/>
        <v xml:space="preserve"> </v>
      </c>
      <c r="T173" s="5">
        <f t="shared" ca="1" si="23"/>
        <v>10</v>
      </c>
      <c r="U173" s="21">
        <f t="shared" ca="1" si="24"/>
        <v>-9.4434470377020077</v>
      </c>
      <c r="V173" s="5">
        <f ca="1">IF(AND($R173="Buy",$R172=" "),D173,IF(AND($R173="Buy",$R172="Exit"),D173,IF(AND($S173="Sell",V172=" "),D173,IF(OR($R172="Buy",S172="Sell"),V172," "))))</f>
        <v>39.68</v>
      </c>
      <c r="W173" s="5">
        <f ca="1">IF(AND($R173="Buy",$R172=" "),G173,IF(AND($S173="Sell",W172=" "),G173,IF(OR($R172="Buy",S172="Sell"),W172," ")))</f>
        <v>35.33</v>
      </c>
      <c r="X173" s="35">
        <f t="shared" ca="1" si="25"/>
        <v>-4.2000000000000171</v>
      </c>
      <c r="Y173" s="35">
        <f t="shared" ca="1" si="26"/>
        <v>-3.5818181818181869</v>
      </c>
      <c r="Z173" s="35">
        <f t="shared" ca="1" si="27"/>
        <v>-7.7818181818182044</v>
      </c>
      <c r="AA173" s="36" t="e">
        <f t="shared" ca="1" si="28"/>
        <v>#VALUE!</v>
      </c>
    </row>
    <row r="174" spans="1:27" x14ac:dyDescent="0.25">
      <c r="A174" s="26">
        <v>40429</v>
      </c>
      <c r="B174">
        <v>39.36</v>
      </c>
      <c r="C174">
        <v>38.01</v>
      </c>
      <c r="D174">
        <v>38.57</v>
      </c>
      <c r="E174" s="5">
        <v>36.130000000000003</v>
      </c>
      <c r="F174" s="5">
        <v>35.4</v>
      </c>
      <c r="G174" s="5">
        <v>36.06</v>
      </c>
      <c r="H174" s="3">
        <v>1</v>
      </c>
      <c r="I174" s="3">
        <v>1</v>
      </c>
      <c r="J174" s="8">
        <f ca="1">(D174-MIN(OFFSET(C174,-$J$3+1,0):C174))/(MAX(OFFSET(B174,-$J$3+1,0):B174)-MIN(OFFSET(C174,-$J$3+1,0):C174))</f>
        <v>0.31707317073170765</v>
      </c>
      <c r="K174" s="8">
        <f ca="1">(G174-MIN(OFFSET(F174,-$J$3+1,0):F174))/(MAX(OFFSET(E174,-$J$3+1,0):E174)-MIN(OFFSET(F174,-$J$3+1,0):F174))</f>
        <v>0.97651006711409394</v>
      </c>
      <c r="L174" s="8">
        <f ca="1">J174-K174</f>
        <v>-0.65943689638238623</v>
      </c>
      <c r="M174" s="34">
        <f ca="1">100*(L174-MIN(OFFSET(L174,-$J$3+1,0):L174))/(MAX(OFFSET(L174,-$J$3+1,0):L174)-MIN(OFFSET(L174,-$J$3+1,0):L174))</f>
        <v>0</v>
      </c>
      <c r="N174" s="12">
        <f>MAX(B174-C174,B174-D173,D173-C174)</f>
        <v>1.6700000000000017</v>
      </c>
      <c r="O174" s="12">
        <f>MAX(E174-F174,E174-G173,G173-F174)</f>
        <v>0.80000000000000426</v>
      </c>
      <c r="P174" s="33">
        <f ca="1">AVERAGE(N174:OFFSET(N174,-$P$3+1,0))*$P$4</f>
        <v>0.90666666666666751</v>
      </c>
      <c r="Q174" s="33">
        <f ca="1">AVERAGE(O174:OFFSET(O174,-$P$3+1,0))*$Q$4</f>
        <v>0.93166666666666609</v>
      </c>
      <c r="R174" s="16" t="str">
        <f t="shared" ca="1" si="21"/>
        <v>Buy</v>
      </c>
      <c r="S174" s="16" t="str">
        <f t="shared" ca="1" si="22"/>
        <v xml:space="preserve"> </v>
      </c>
      <c r="T174" s="5">
        <f t="shared" ca="1" si="23"/>
        <v>10</v>
      </c>
      <c r="U174" s="21">
        <f t="shared" ca="1" si="24"/>
        <v>-9.4434470377020077</v>
      </c>
      <c r="V174" s="5">
        <f ca="1">IF(AND($R174="Buy",$R173=" "),D174,IF(AND($R174="Buy",$R173="Exit"),D174,IF(AND($S174="Sell",V173=" "),D174,IF(OR($R173="Buy",S173="Sell"),V173," "))))</f>
        <v>39.68</v>
      </c>
      <c r="W174" s="5">
        <f ca="1">IF(AND($R174="Buy",$R173=" "),G174,IF(AND($S174="Sell",W173=" "),G174,IF(OR($R173="Buy",S173="Sell"),W173," ")))</f>
        <v>35.33</v>
      </c>
      <c r="X174" s="35">
        <f t="shared" ca="1" si="25"/>
        <v>-11.099999999999994</v>
      </c>
      <c r="Y174" s="35">
        <f t="shared" ca="1" si="26"/>
        <v>-6.8937163375225028</v>
      </c>
      <c r="Z174" s="35">
        <f t="shared" ca="1" si="27"/>
        <v>-17.993716337522496</v>
      </c>
      <c r="AA174" s="36" t="e">
        <f t="shared" ca="1" si="28"/>
        <v>#VALUE!</v>
      </c>
    </row>
    <row r="175" spans="1:27" x14ac:dyDescent="0.25">
      <c r="A175" s="26">
        <v>40430</v>
      </c>
      <c r="B175">
        <v>39.1</v>
      </c>
      <c r="C175">
        <v>38.340000000000003</v>
      </c>
      <c r="D175">
        <v>38.58</v>
      </c>
      <c r="E175" s="5">
        <v>36.43</v>
      </c>
      <c r="F175" s="5">
        <v>35.479999999999997</v>
      </c>
      <c r="G175" s="5">
        <v>35.74</v>
      </c>
      <c r="H175" s="3">
        <v>1</v>
      </c>
      <c r="I175" s="3">
        <v>1</v>
      </c>
      <c r="J175" s="8">
        <f ca="1">(D175-MIN(OFFSET(C175,-$J$3+1,0):C175))/(MAX(OFFSET(B175,-$J$3+1,0):B175)-MIN(OFFSET(C175,-$J$3+1,0):C175))</f>
        <v>0.25446428571428559</v>
      </c>
      <c r="K175" s="8">
        <f ca="1">(G175-MIN(OFFSET(F175,-$J$3+1,0):F175))/(MAX(OFFSET(E175,-$J$3+1,0):E175)-MIN(OFFSET(F175,-$J$3+1,0):F175))</f>
        <v>0.76124567474048521</v>
      </c>
      <c r="L175" s="8">
        <f ca="1">J175-K175</f>
        <v>-0.50678138902619962</v>
      </c>
      <c r="M175" s="34">
        <f ca="1">100*(L175-MIN(OFFSET(L175,-$J$3+1,0):L175))/(MAX(OFFSET(L175,-$J$3+1,0):L175)-MIN(OFFSET(L175,-$J$3+1,0):L175))</f>
        <v>16.431297267633298</v>
      </c>
      <c r="N175" s="12">
        <f>MAX(B175-C175,B175-D174,D174-C175)</f>
        <v>0.75999999999999801</v>
      </c>
      <c r="O175" s="12">
        <f>MAX(E175-F175,E175-G174,G174-F175)</f>
        <v>0.95000000000000284</v>
      </c>
      <c r="P175" s="33">
        <f ca="1">AVERAGE(N175:OFFSET(N175,-$P$3+1,0))*$P$4</f>
        <v>0.875</v>
      </c>
      <c r="Q175" s="33">
        <f ca="1">AVERAGE(O175:OFFSET(O175,-$P$3+1,0))*$Q$4</f>
        <v>0.97499999999999909</v>
      </c>
      <c r="R175" s="16" t="str">
        <f t="shared" ca="1" si="21"/>
        <v>Buy</v>
      </c>
      <c r="S175" s="16" t="str">
        <f t="shared" ca="1" si="22"/>
        <v xml:space="preserve"> </v>
      </c>
      <c r="T175" s="5">
        <f t="shared" ca="1" si="23"/>
        <v>10</v>
      </c>
      <c r="U175" s="21">
        <f t="shared" ca="1" si="24"/>
        <v>-9.4434470377020077</v>
      </c>
      <c r="V175" s="5">
        <f ca="1">IF(AND($R175="Buy",$R174=" "),D175,IF(AND($R175="Buy",$R174="Exit"),D175,IF(AND($S175="Sell",V174=" "),D175,IF(OR($R174="Buy",S174="Sell"),V174," "))))</f>
        <v>39.68</v>
      </c>
      <c r="W175" s="5">
        <f ca="1">IF(AND($R175="Buy",$R174=" "),G175,IF(AND($S175="Sell",W174=" "),G175,IF(OR($R174="Buy",S174="Sell"),W174," ")))</f>
        <v>35.33</v>
      </c>
      <c r="X175" s="35">
        <f t="shared" ca="1" si="25"/>
        <v>9.9999999999980105E-2</v>
      </c>
      <c r="Y175" s="35">
        <f t="shared" ca="1" si="26"/>
        <v>3.021903052064645</v>
      </c>
      <c r="Z175" s="35">
        <f t="shared" ca="1" si="27"/>
        <v>3.1219030520646252</v>
      </c>
      <c r="AA175" s="36" t="e">
        <f t="shared" ca="1" si="28"/>
        <v>#VALUE!</v>
      </c>
    </row>
    <row r="176" spans="1:27" x14ac:dyDescent="0.25">
      <c r="A176" s="26">
        <v>40431</v>
      </c>
      <c r="B176">
        <v>38.590000000000003</v>
      </c>
      <c r="C176">
        <v>37.840000000000003</v>
      </c>
      <c r="D176">
        <v>38.04</v>
      </c>
      <c r="E176" s="5">
        <v>36.06</v>
      </c>
      <c r="F176" s="5">
        <v>35.56</v>
      </c>
      <c r="G176" s="5">
        <v>35.74</v>
      </c>
      <c r="H176" s="3">
        <v>1</v>
      </c>
      <c r="I176" s="3">
        <v>1</v>
      </c>
      <c r="J176" s="8">
        <f ca="1">(D176-MIN(OFFSET(C176,-$J$3+1,0):C176))/(MAX(OFFSET(B176,-$J$3+1,0):B176)-MIN(OFFSET(C176,-$J$3+1,0):C176))</f>
        <v>8.2987551867218262E-2</v>
      </c>
      <c r="K176" s="8">
        <f ca="1">(G176-MIN(OFFSET(F176,-$J$3+1,0):F176))/(MAX(OFFSET(E176,-$J$3+1,0):E176)-MIN(OFFSET(F176,-$J$3+1,0):F176))</f>
        <v>0.75268817204301153</v>
      </c>
      <c r="L176" s="8">
        <f ca="1">J176-K176</f>
        <v>-0.66970062017579324</v>
      </c>
      <c r="M176" s="34">
        <f ca="1">100*(L176-MIN(OFFSET(L176,-$J$3+1,0):L176))/(MAX(OFFSET(L176,-$J$3+1,0):L176)-MIN(OFFSET(L176,-$J$3+1,0):L176))</f>
        <v>0</v>
      </c>
      <c r="N176" s="12">
        <f>MAX(B176-C176,B176-D175,D175-C176)</f>
        <v>0.75</v>
      </c>
      <c r="O176" s="12">
        <f>MAX(E176-F176,E176-G175,G175-F176)</f>
        <v>0.5</v>
      </c>
      <c r="P176" s="33">
        <f ca="1">AVERAGE(N176:OFFSET(N176,-$P$3+1,0))*$P$4</f>
        <v>0.86666666666666714</v>
      </c>
      <c r="Q176" s="33">
        <f ca="1">AVERAGE(O176:OFFSET(O176,-$P$3+1,0))*$Q$4</f>
        <v>0.8933333333333332</v>
      </c>
      <c r="R176" s="16" t="str">
        <f t="shared" ca="1" si="21"/>
        <v>Buy</v>
      </c>
      <c r="S176" s="16" t="str">
        <f t="shared" ca="1" si="22"/>
        <v xml:space="preserve"> </v>
      </c>
      <c r="T176" s="5">
        <f t="shared" ca="1" si="23"/>
        <v>10</v>
      </c>
      <c r="U176" s="21">
        <f t="shared" ca="1" si="24"/>
        <v>-9.4434470377020077</v>
      </c>
      <c r="V176" s="5">
        <f ca="1">IF(AND($R176="Buy",$R175=" "),D176,IF(AND($R176="Buy",$R175="Exit"),D176,IF(AND($S176="Sell",V175=" "),D176,IF(OR($R175="Buy",S175="Sell"),V175," "))))</f>
        <v>39.68</v>
      </c>
      <c r="W176" s="5">
        <f ca="1">IF(AND($R176="Buy",$R175=" "),G176,IF(AND($S176="Sell",W175=" "),G176,IF(OR($R175="Buy",S175="Sell"),W175," ")))</f>
        <v>35.33</v>
      </c>
      <c r="X176" s="35">
        <f t="shared" ca="1" si="25"/>
        <v>-5.3999999999999915</v>
      </c>
      <c r="Y176" s="35">
        <f t="shared" ca="1" si="26"/>
        <v>0</v>
      </c>
      <c r="Z176" s="35">
        <f t="shared" ca="1" si="27"/>
        <v>-5.3999999999999915</v>
      </c>
      <c r="AA176" s="36" t="e">
        <f t="shared" ca="1" si="28"/>
        <v>#VALUE!</v>
      </c>
    </row>
    <row r="177" spans="1:27" x14ac:dyDescent="0.25">
      <c r="A177" s="26">
        <v>40434</v>
      </c>
      <c r="B177">
        <v>38.380000000000003</v>
      </c>
      <c r="C177">
        <v>37.81</v>
      </c>
      <c r="D177">
        <v>38.119999999999997</v>
      </c>
      <c r="E177" s="5">
        <v>36.24</v>
      </c>
      <c r="F177" s="5">
        <v>35.46</v>
      </c>
      <c r="G177" s="5">
        <v>36.11</v>
      </c>
      <c r="H177" s="3">
        <v>1</v>
      </c>
      <c r="I177" s="3">
        <v>1</v>
      </c>
      <c r="J177" s="8">
        <f ca="1">(D177-MIN(OFFSET(C177,-$J$3+1,0):C177))/(MAX(OFFSET(B177,-$J$3+1,0):B177)-MIN(OFFSET(C177,-$J$3+1,0):C177))</f>
        <v>0.127049180327867</v>
      </c>
      <c r="K177" s="8">
        <f ca="1">(G177-MIN(OFFSET(F177,-$J$3+1,0):F177))/(MAX(OFFSET(E177,-$J$3+1,0):E177)-MIN(OFFSET(F177,-$J$3+1,0):F177))</f>
        <v>0.83838383838383801</v>
      </c>
      <c r="L177" s="8">
        <f ca="1">J177-K177</f>
        <v>-0.71133465805597096</v>
      </c>
      <c r="M177" s="34">
        <f ca="1">100*(L177-MIN(OFFSET(L177,-$J$3+1,0):L177))/(MAX(OFFSET(L177,-$J$3+1,0):L177)-MIN(OFFSET(L177,-$J$3+1,0):L177))</f>
        <v>0</v>
      </c>
      <c r="N177" s="12">
        <f>MAX(B177-C177,B177-D176,D176-C177)</f>
        <v>0.57000000000000028</v>
      </c>
      <c r="O177" s="12">
        <f>MAX(E177-F177,E177-G176,G176-F177)</f>
        <v>0.78000000000000114</v>
      </c>
      <c r="P177" s="33">
        <f ca="1">AVERAGE(N177:OFFSET(N177,-$P$3+1,0))*$P$4</f>
        <v>0.86500000000000077</v>
      </c>
      <c r="Q177" s="33">
        <f ca="1">AVERAGE(O177:OFFSET(O177,-$P$3+1,0))*$Q$4</f>
        <v>0.90166666666666728</v>
      </c>
      <c r="R177" s="16" t="str">
        <f t="shared" ca="1" si="21"/>
        <v>Buy</v>
      </c>
      <c r="S177" s="16" t="str">
        <f t="shared" ca="1" si="22"/>
        <v xml:space="preserve"> </v>
      </c>
      <c r="T177" s="5">
        <f t="shared" ca="1" si="23"/>
        <v>10</v>
      </c>
      <c r="U177" s="21">
        <f t="shared" ca="1" si="24"/>
        <v>-9.4434470377020077</v>
      </c>
      <c r="V177" s="5">
        <f ca="1">IF(AND($R177="Buy",$R176=" "),D177,IF(AND($R177="Buy",$R176="Exit"),D177,IF(AND($S177="Sell",V176=" "),D177,IF(OR($R176="Buy",S176="Sell"),V176," "))))</f>
        <v>39.68</v>
      </c>
      <c r="W177" s="5">
        <f ca="1">IF(AND($R177="Buy",$R176=" "),G177,IF(AND($S177="Sell",W176=" "),G177,IF(OR($R176="Buy",S176="Sell"),W176," ")))</f>
        <v>35.33</v>
      </c>
      <c r="X177" s="35">
        <f t="shared" ca="1" si="25"/>
        <v>0.79999999999998295</v>
      </c>
      <c r="Y177" s="35">
        <f t="shared" ca="1" si="26"/>
        <v>-3.4940754039497186</v>
      </c>
      <c r="Z177" s="35">
        <f t="shared" ca="1" si="27"/>
        <v>-2.6940754039497357</v>
      </c>
      <c r="AA177" s="36" t="e">
        <f t="shared" ca="1" si="28"/>
        <v>#VALUE!</v>
      </c>
    </row>
    <row r="178" spans="1:27" x14ac:dyDescent="0.25">
      <c r="A178" s="26">
        <v>40435</v>
      </c>
      <c r="B178">
        <v>39.9</v>
      </c>
      <c r="C178">
        <v>37.99</v>
      </c>
      <c r="D178">
        <v>39.130000000000003</v>
      </c>
      <c r="E178" s="5">
        <v>36.42</v>
      </c>
      <c r="F178" s="5">
        <v>35.76</v>
      </c>
      <c r="G178" s="5">
        <v>36.21</v>
      </c>
      <c r="H178" s="3">
        <v>1</v>
      </c>
      <c r="I178" s="3">
        <v>1</v>
      </c>
      <c r="J178" s="8">
        <f ca="1">(D178-MIN(OFFSET(C178,-$J$3+1,0):C178))/(MAX(OFFSET(B178,-$J$3+1,0):B178)-MIN(OFFSET(C178,-$J$3+1,0):C178))</f>
        <v>0.62559241706161173</v>
      </c>
      <c r="K178" s="8">
        <f ca="1">(G178-MIN(OFFSET(F178,-$J$3+1,0):F178))/(MAX(OFFSET(E178,-$J$3+1,0):E178)-MIN(OFFSET(F178,-$J$3+1,0):F178))</f>
        <v>0.86163522012578653</v>
      </c>
      <c r="L178" s="8">
        <f ca="1">J178-K178</f>
        <v>-0.2360428030641748</v>
      </c>
      <c r="M178" s="34">
        <f ca="1">100*(L178-MIN(OFFSET(L178,-$J$3+1,0):L178))/(MAX(OFFSET(L178,-$J$3+1,0):L178)-MIN(OFFSET(L178,-$J$3+1,0):L178))</f>
        <v>71.672069858842036</v>
      </c>
      <c r="N178" s="12">
        <f>MAX(B178-C178,B178-D177,D177-C178)</f>
        <v>1.9099999999999966</v>
      </c>
      <c r="O178" s="12">
        <f>MAX(E178-F178,E178-G177,G177-F178)</f>
        <v>0.66000000000000369</v>
      </c>
      <c r="P178" s="33">
        <f ca="1">AVERAGE(N178:OFFSET(N178,-$P$3+1,0))*$P$4</f>
        <v>1.0483333333333331</v>
      </c>
      <c r="Q178" s="33">
        <f ca="1">AVERAGE(O178:OFFSET(O178,-$P$3+1,0))*$Q$4</f>
        <v>0.77833333333333476</v>
      </c>
      <c r="R178" s="16" t="str">
        <f t="shared" ca="1" si="21"/>
        <v>Exit</v>
      </c>
      <c r="S178" s="16" t="str">
        <f t="shared" ca="1" si="22"/>
        <v xml:space="preserve"> </v>
      </c>
      <c r="T178" s="5">
        <f t="shared" ca="1" si="23"/>
        <v>10</v>
      </c>
      <c r="U178" s="21">
        <f t="shared" ca="1" si="24"/>
        <v>-9.4434470377020077</v>
      </c>
      <c r="V178" s="5">
        <f ca="1">IF(AND($R178="Buy",$R177=" "),D178,IF(AND($R178="Buy",$R177="Exit"),D178,IF(AND($S178="Sell",V177=" "),D178,IF(OR($R177="Buy",S177="Sell"),V177," "))))</f>
        <v>39.68</v>
      </c>
      <c r="W178" s="5">
        <f ca="1">IF(AND($R178="Buy",$R177=" "),G178,IF(AND($S178="Sell",W177=" "),G178,IF(OR($R177="Buy",S177="Sell"),W177," ")))</f>
        <v>35.33</v>
      </c>
      <c r="X178" s="35">
        <f t="shared" ca="1" si="25"/>
        <v>10.100000000000051</v>
      </c>
      <c r="Y178" s="35">
        <f t="shared" ca="1" si="26"/>
        <v>-0.94434470377021418</v>
      </c>
      <c r="Z178" s="35">
        <f t="shared" ca="1" si="27"/>
        <v>9.1556552962298365</v>
      </c>
      <c r="AA178" s="36" t="e">
        <f t="shared" ca="1" si="28"/>
        <v>#VALUE!</v>
      </c>
    </row>
    <row r="179" spans="1:27" x14ac:dyDescent="0.25">
      <c r="A179" s="26">
        <v>40436</v>
      </c>
      <c r="B179">
        <v>39.880000000000003</v>
      </c>
      <c r="C179">
        <v>38.979999999999997</v>
      </c>
      <c r="D179">
        <v>39.46</v>
      </c>
      <c r="E179" s="5">
        <v>36.11</v>
      </c>
      <c r="F179" s="5">
        <v>35.35</v>
      </c>
      <c r="G179" s="5">
        <v>35.51</v>
      </c>
      <c r="H179" s="3">
        <v>1</v>
      </c>
      <c r="I179" s="3">
        <v>1</v>
      </c>
      <c r="J179" s="8">
        <f ca="1">(D179-MIN(OFFSET(C179,-$J$3+1,0):C179))/(MAX(OFFSET(B179,-$J$3+1,0):B179)-MIN(OFFSET(C179,-$J$3+1,0):C179))</f>
        <v>0.78947368421052699</v>
      </c>
      <c r="K179" s="8">
        <f ca="1">(G179-MIN(OFFSET(F179,-$J$3+1,0):F179))/(MAX(OFFSET(E179,-$J$3+1,0):E179)-MIN(OFFSET(F179,-$J$3+1,0):F179))</f>
        <v>0.14814814814814523</v>
      </c>
      <c r="L179" s="8">
        <f ca="1">J179-K179</f>
        <v>0.64132553606238174</v>
      </c>
      <c r="M179" s="34">
        <f ca="1">100*(L179-MIN(OFFSET(L179,-$J$3+1,0):L179))/(MAX(OFFSET(L179,-$J$3+1,0):L179)-MIN(OFFSET(L179,-$J$3+1,0):L179))</f>
        <v>99.999999999999986</v>
      </c>
      <c r="N179" s="12">
        <f>MAX(B179-C179,B179-D178,D178-C179)</f>
        <v>0.90000000000000568</v>
      </c>
      <c r="O179" s="12">
        <f>MAX(E179-F179,E179-G178,G178-F179)</f>
        <v>0.85999999999999943</v>
      </c>
      <c r="P179" s="33">
        <f ca="1">AVERAGE(N179:OFFSET(N179,-$P$3+1,0))*$P$4</f>
        <v>1.0933333333333337</v>
      </c>
      <c r="Q179" s="33">
        <f ca="1">AVERAGE(O179:OFFSET(O179,-$P$3+1,0))*$Q$4</f>
        <v>0.75833333333333519</v>
      </c>
      <c r="R179" s="16" t="str">
        <f t="shared" ca="1" si="21"/>
        <v xml:space="preserve"> </v>
      </c>
      <c r="S179" s="16" t="str">
        <f t="shared" ca="1" si="22"/>
        <v>Sell</v>
      </c>
      <c r="T179" s="5">
        <f t="shared" ca="1" si="23"/>
        <v>-10</v>
      </c>
      <c r="U179" s="21">
        <f t="shared" ca="1" si="24"/>
        <v>14.417582417582388</v>
      </c>
      <c r="V179" s="5" t="str">
        <f ca="1">IF(AND($R179="Buy",$R178=" "),D179,IF(AND($R179="Buy",$R178="Exit"),D179,IF(AND($S179="Sell",V178=" "),D179,IF(OR($R178="Buy",S178="Sell"),V178," "))))</f>
        <v xml:space="preserve"> </v>
      </c>
      <c r="W179" s="5" t="str">
        <f ca="1">IF(AND($R179="Buy",$R178=" "),G179,IF(AND($S179="Sell",W178=" "),G179,IF(OR($R178="Buy",S178="Sell"),W178," ")))</f>
        <v xml:space="preserve"> </v>
      </c>
      <c r="X179" s="35">
        <f t="shared" ca="1" si="25"/>
        <v>-3.2999999999999829</v>
      </c>
      <c r="Y179" s="35">
        <f t="shared" ca="1" si="26"/>
        <v>6.6104129263914322</v>
      </c>
      <c r="Z179" s="35">
        <f t="shared" ca="1" si="27"/>
        <v>3.3104129263914492</v>
      </c>
      <c r="AA179" s="36" t="e">
        <f t="shared" ca="1" si="28"/>
        <v>#VALUE!</v>
      </c>
    </row>
    <row r="180" spans="1:27" x14ac:dyDescent="0.25">
      <c r="A180" s="26">
        <v>40437</v>
      </c>
      <c r="B180">
        <v>40.33</v>
      </c>
      <c r="C180">
        <v>39.47</v>
      </c>
      <c r="D180">
        <v>40.19</v>
      </c>
      <c r="E180" s="5">
        <v>35.44</v>
      </c>
      <c r="F180" s="5">
        <v>34.47</v>
      </c>
      <c r="G180" s="5">
        <v>34.950000000000003</v>
      </c>
      <c r="H180" s="3">
        <v>1</v>
      </c>
      <c r="I180" s="3">
        <v>1</v>
      </c>
      <c r="J180" s="8">
        <f ca="1">(D180-MIN(OFFSET(C180,-$J$3+1,0):C180))/(MAX(OFFSET(B180,-$J$3+1,0):B180)-MIN(OFFSET(C180,-$J$3+1,0):C180))</f>
        <v>0.94444444444444409</v>
      </c>
      <c r="K180" s="8">
        <f ca="1">(G180-MIN(OFFSET(F180,-$J$3+1,0):F180))/(MAX(OFFSET(E180,-$J$3+1,0):E180)-MIN(OFFSET(F180,-$J$3+1,0):F180))</f>
        <v>0.24489795918367541</v>
      </c>
      <c r="L180" s="8">
        <f ca="1">J180-K180</f>
        <v>0.69954648526076868</v>
      </c>
      <c r="M180" s="34">
        <f ca="1">100*(L180-MIN(OFFSET(L180,-$J$3+1,0):L180))/(MAX(OFFSET(L180,-$J$3+1,0):L180)-MIN(OFFSET(L180,-$J$3+1,0):L180))</f>
        <v>100.00000000000001</v>
      </c>
      <c r="N180" s="12">
        <f>MAX(B180-C180,B180-D179,D179-C180)</f>
        <v>0.86999999999999744</v>
      </c>
      <c r="O180" s="12">
        <f>MAX(E180-F180,E180-G179,G179-F180)</f>
        <v>1.0399999999999991</v>
      </c>
      <c r="P180" s="33">
        <f ca="1">AVERAGE(N180:OFFSET(N180,-$P$3+1,0))*$P$4</f>
        <v>0.95999999999999963</v>
      </c>
      <c r="Q180" s="33">
        <f ca="1">AVERAGE(O180:OFFSET(O180,-$P$3+1,0))*$Q$4</f>
        <v>0.79833333333333434</v>
      </c>
      <c r="R180" s="16" t="str">
        <f t="shared" ca="1" si="21"/>
        <v xml:space="preserve"> </v>
      </c>
      <c r="S180" s="16" t="str">
        <f t="shared" ca="1" si="22"/>
        <v>Sell</v>
      </c>
      <c r="T180" s="5">
        <f t="shared" ca="1" si="23"/>
        <v>-10</v>
      </c>
      <c r="U180" s="21">
        <f t="shared" ca="1" si="24"/>
        <v>14.417582417582388</v>
      </c>
      <c r="V180" s="5">
        <f ca="1">IF(AND($R180="Buy",$R179=" "),D180,IF(AND($R180="Buy",$R179="Exit"),D180,IF(AND($S180="Sell",V179=" "),D180,IF(OR($R179="Buy",S179="Sell"),V179," "))))</f>
        <v>40.19</v>
      </c>
      <c r="W180" s="5">
        <f ca="1">IF(AND($R180="Buy",$R179=" "),G180,IF(AND($S180="Sell",W179=" "),G180,IF(OR($R179="Buy",S179="Sell"),W179," ")))</f>
        <v>34.950000000000003</v>
      </c>
      <c r="X180" s="35">
        <f t="shared" ca="1" si="25"/>
        <v>-7.2999999999999687</v>
      </c>
      <c r="Y180" s="35">
        <f t="shared" ca="1" si="26"/>
        <v>-8.073846153846068</v>
      </c>
      <c r="Z180" s="35">
        <f t="shared" ca="1" si="27"/>
        <v>-15.373846153846037</v>
      </c>
      <c r="AA180" s="36" t="e">
        <f t="shared" ca="1" si="28"/>
        <v>#VALUE!</v>
      </c>
    </row>
    <row r="181" spans="1:27" x14ac:dyDescent="0.25">
      <c r="A181" s="26">
        <v>40438</v>
      </c>
      <c r="B181">
        <v>40.46</v>
      </c>
      <c r="C181">
        <v>38.94</v>
      </c>
      <c r="D181">
        <v>38.979999999999997</v>
      </c>
      <c r="E181" s="5">
        <v>35.04</v>
      </c>
      <c r="F181" s="5">
        <v>33.94</v>
      </c>
      <c r="G181" s="5">
        <v>33.950000000000003</v>
      </c>
      <c r="H181" s="3">
        <v>1</v>
      </c>
      <c r="I181" s="3">
        <v>1</v>
      </c>
      <c r="J181" s="8">
        <f ca="1">(D181-MIN(OFFSET(C181,-$J$3+1,0):C181))/(MAX(OFFSET(B181,-$J$3+1,0):B181)-MIN(OFFSET(C181,-$J$3+1,0):C181))</f>
        <v>0.44150943396226233</v>
      </c>
      <c r="K181" s="8">
        <f ca="1">(G181-MIN(OFFSET(F181,-$J$3+1,0):F181))/(MAX(OFFSET(E181,-$J$3+1,0):E181)-MIN(OFFSET(F181,-$J$3+1,0):F181))</f>
        <v>4.0322580645181854E-3</v>
      </c>
      <c r="L181" s="8">
        <f ca="1">J181-K181</f>
        <v>0.43747717589774415</v>
      </c>
      <c r="M181" s="34">
        <f ca="1">100*(L181-MIN(OFFSET(L181,-$J$3+1,0):L181))/(MAX(OFFSET(L181,-$J$3+1,0):L181)-MIN(OFFSET(L181,-$J$3+1,0):L181))</f>
        <v>81.42513204571263</v>
      </c>
      <c r="N181" s="12">
        <f>MAX(B181-C181,B181-D180,D180-C181)</f>
        <v>1.5200000000000031</v>
      </c>
      <c r="O181" s="12">
        <f>MAX(E181-F181,E181-G180,G180-F181)</f>
        <v>1.1000000000000014</v>
      </c>
      <c r="P181" s="33">
        <f ca="1">AVERAGE(N181:OFFSET(N181,-$P$3+1,0))*$P$4</f>
        <v>1.0866666666666671</v>
      </c>
      <c r="Q181" s="33">
        <f ca="1">AVERAGE(O181:OFFSET(O181,-$P$3+1,0))*$Q$4</f>
        <v>0.82333333333333414</v>
      </c>
      <c r="R181" s="16" t="str">
        <f t="shared" ca="1" si="21"/>
        <v xml:space="preserve"> </v>
      </c>
      <c r="S181" s="16" t="str">
        <f t="shared" ca="1" si="22"/>
        <v>Sell</v>
      </c>
      <c r="T181" s="5">
        <f t="shared" ca="1" si="23"/>
        <v>-10</v>
      </c>
      <c r="U181" s="21">
        <f t="shared" ca="1" si="24"/>
        <v>14.417582417582388</v>
      </c>
      <c r="V181" s="5">
        <f ca="1">IF(AND($R181="Buy",$R180=" "),D181,IF(AND($R181="Buy",$R180="Exit"),D181,IF(AND($S181="Sell",V180=" "),D181,IF(OR($R180="Buy",S180="Sell"),V180," "))))</f>
        <v>40.19</v>
      </c>
      <c r="W181" s="5">
        <f ca="1">IF(AND($R181="Buy",$R180=" "),G181,IF(AND($S181="Sell",W180=" "),G181,IF(OR($R180="Buy",S180="Sell"),W180," ")))</f>
        <v>34.950000000000003</v>
      </c>
      <c r="X181" s="35">
        <f t="shared" ca="1" si="25"/>
        <v>12.100000000000009</v>
      </c>
      <c r="Y181" s="35">
        <f t="shared" ca="1" si="26"/>
        <v>-14.417582417582388</v>
      </c>
      <c r="Z181" s="35">
        <f t="shared" ca="1" si="27"/>
        <v>-2.3175824175823792</v>
      </c>
      <c r="AA181" s="36" t="e">
        <f t="shared" ca="1" si="28"/>
        <v>#VALUE!</v>
      </c>
    </row>
    <row r="182" spans="1:27" x14ac:dyDescent="0.25">
      <c r="A182" s="26">
        <v>40441</v>
      </c>
      <c r="B182">
        <v>39.4</v>
      </c>
      <c r="C182">
        <v>39</v>
      </c>
      <c r="D182">
        <v>39.229999999999997</v>
      </c>
      <c r="E182" s="5">
        <v>34.71</v>
      </c>
      <c r="F182" s="5">
        <v>33.93</v>
      </c>
      <c r="G182" s="5">
        <v>34.58</v>
      </c>
      <c r="H182" s="3">
        <v>1</v>
      </c>
      <c r="I182" s="3">
        <v>1</v>
      </c>
      <c r="J182" s="8">
        <f ca="1">(D182-MIN(OFFSET(C182,-$J$3+1,0):C182))/(MAX(OFFSET(B182,-$J$3+1,0):B182)-MIN(OFFSET(C182,-$J$3+1,0):C182))</f>
        <v>0.5358490566037718</v>
      </c>
      <c r="K182" s="8">
        <f ca="1">(G182-MIN(OFFSET(F182,-$J$3+1,0):F182))/(MAX(OFFSET(E182,-$J$3+1,0):E182)-MIN(OFFSET(F182,-$J$3+1,0):F182))</f>
        <v>0.2610441767068265</v>
      </c>
      <c r="L182" s="8">
        <f ca="1">J182-K182</f>
        <v>0.2748048798969453</v>
      </c>
      <c r="M182" s="34">
        <f ca="1">100*(L182-MIN(OFFSET(L182,-$J$3+1,0):L182))/(MAX(OFFSET(L182,-$J$3+1,0):L182)-MIN(OFFSET(L182,-$J$3+1,0):L182))</f>
        <v>69.895295051904327</v>
      </c>
      <c r="N182" s="12">
        <f>MAX(B182-C182,B182-D181,D181-C182)</f>
        <v>0.42000000000000171</v>
      </c>
      <c r="O182" s="12">
        <f>MAX(E182-F182,E182-G181,G181-F182)</f>
        <v>0.78000000000000114</v>
      </c>
      <c r="P182" s="33">
        <f ca="1">AVERAGE(N182:OFFSET(N182,-$P$3+1,0))*$P$4</f>
        <v>1.0316666666666674</v>
      </c>
      <c r="Q182" s="33">
        <f ca="1">AVERAGE(O182:OFFSET(O182,-$P$3+1,0))*$Q$4</f>
        <v>0.87000000000000099</v>
      </c>
      <c r="R182" s="16" t="str">
        <f t="shared" ca="1" si="21"/>
        <v xml:space="preserve"> </v>
      </c>
      <c r="S182" s="16" t="str">
        <f t="shared" ca="1" si="22"/>
        <v>Sell</v>
      </c>
      <c r="T182" s="5">
        <f t="shared" ca="1" si="23"/>
        <v>-10</v>
      </c>
      <c r="U182" s="21">
        <f t="shared" ca="1" si="24"/>
        <v>14.417582417582388</v>
      </c>
      <c r="V182" s="5">
        <f ca="1">IF(AND($R182="Buy",$R181=" "),D182,IF(AND($R182="Buy",$R181="Exit"),D182,IF(AND($S182="Sell",V181=" "),D182,IF(OR($R181="Buy",S181="Sell"),V181," "))))</f>
        <v>40.19</v>
      </c>
      <c r="W182" s="5">
        <f ca="1">IF(AND($R182="Buy",$R181=" "),G182,IF(AND($S182="Sell",W181=" "),G182,IF(OR($R181="Buy",S181="Sell"),W181," ")))</f>
        <v>34.950000000000003</v>
      </c>
      <c r="X182" s="35">
        <f t="shared" ca="1" si="25"/>
        <v>-2.5</v>
      </c>
      <c r="Y182" s="35">
        <f t="shared" ca="1" si="26"/>
        <v>9.0830769230768382</v>
      </c>
      <c r="Z182" s="35">
        <f t="shared" ca="1" si="27"/>
        <v>6.5830769230768382</v>
      </c>
      <c r="AA182" s="36" t="e">
        <f t="shared" ca="1" si="28"/>
        <v>#VALUE!</v>
      </c>
    </row>
    <row r="183" spans="1:27" x14ac:dyDescent="0.25">
      <c r="A183" s="26">
        <v>40442</v>
      </c>
      <c r="B183">
        <v>40.36</v>
      </c>
      <c r="C183">
        <v>39.24</v>
      </c>
      <c r="D183">
        <v>39.76</v>
      </c>
      <c r="E183" s="5">
        <v>34.619999999999997</v>
      </c>
      <c r="F183" s="5">
        <v>34.04</v>
      </c>
      <c r="G183" s="5">
        <v>34.4</v>
      </c>
      <c r="H183" s="3">
        <v>1</v>
      </c>
      <c r="I183" s="3">
        <v>1</v>
      </c>
      <c r="J183" s="8">
        <f ca="1">(D183-MIN(OFFSET(C183,-$J$3+1,0):C183))/(MAX(OFFSET(B183,-$J$3+1,0):B183)-MIN(OFFSET(C183,-$J$3+1,0):C183))</f>
        <v>0.71659919028339958</v>
      </c>
      <c r="K183" s="8">
        <f ca="1">(G183-MIN(OFFSET(F183,-$J$3+1,0):F183))/(MAX(OFFSET(E183,-$J$3+1,0):E183)-MIN(OFFSET(F183,-$J$3+1,0):F183))</f>
        <v>0.18875502008032069</v>
      </c>
      <c r="L183" s="8">
        <f ca="1">J183-K183</f>
        <v>0.52784417020307894</v>
      </c>
      <c r="M183" s="34">
        <f ca="1">100*(L183-MIN(OFFSET(L183,-$J$3+1,0):L183))/(MAX(OFFSET(L183,-$J$3+1,0):L183)-MIN(OFFSET(L183,-$J$3+1,0):L183))</f>
        <v>81.647682674402844</v>
      </c>
      <c r="N183" s="12">
        <f>MAX(B183-C183,B183-D182,D182-C183)</f>
        <v>1.1300000000000026</v>
      </c>
      <c r="O183" s="12">
        <f>MAX(E183-F183,E183-G182,G182-F183)</f>
        <v>0.57999999999999829</v>
      </c>
      <c r="P183" s="33">
        <f ca="1">AVERAGE(N183:OFFSET(N183,-$P$3+1,0))*$P$4</f>
        <v>1.1250000000000011</v>
      </c>
      <c r="Q183" s="33">
        <f ca="1">AVERAGE(O183:OFFSET(O183,-$P$3+1,0))*$Q$4</f>
        <v>0.83666666666666722</v>
      </c>
      <c r="R183" s="16" t="str">
        <f t="shared" ca="1" si="21"/>
        <v xml:space="preserve"> </v>
      </c>
      <c r="S183" s="16" t="str">
        <f t="shared" ca="1" si="22"/>
        <v>Sell</v>
      </c>
      <c r="T183" s="5">
        <f t="shared" ca="1" si="23"/>
        <v>-10</v>
      </c>
      <c r="U183" s="21">
        <f t="shared" ca="1" si="24"/>
        <v>14.417582417582388</v>
      </c>
      <c r="V183" s="5">
        <f ca="1">IF(AND($R183="Buy",$R182=" "),D183,IF(AND($R183="Buy",$R182="Exit"),D183,IF(AND($S183="Sell",V182=" "),D183,IF(OR($R182="Buy",S182="Sell"),V182," "))))</f>
        <v>40.19</v>
      </c>
      <c r="W183" s="5">
        <f ca="1">IF(AND($R183="Buy",$R182=" "),G183,IF(AND($S183="Sell",W182=" "),G183,IF(OR($R182="Buy",S182="Sell"),W182," ")))</f>
        <v>34.950000000000003</v>
      </c>
      <c r="X183" s="35">
        <f t="shared" ca="1" si="25"/>
        <v>-5.3000000000000114</v>
      </c>
      <c r="Y183" s="35">
        <f t="shared" ca="1" si="26"/>
        <v>-2.5951648351648258</v>
      </c>
      <c r="Z183" s="35">
        <f t="shared" ca="1" si="27"/>
        <v>-7.8951648351648371</v>
      </c>
      <c r="AA183" s="36" t="e">
        <f t="shared" ca="1" si="28"/>
        <v>#VALUE!</v>
      </c>
    </row>
    <row r="184" spans="1:27" x14ac:dyDescent="0.25">
      <c r="A184" s="26">
        <v>40443</v>
      </c>
      <c r="B184">
        <v>39.67</v>
      </c>
      <c r="C184">
        <v>38.840000000000003</v>
      </c>
      <c r="D184">
        <v>39.39</v>
      </c>
      <c r="E184" s="5">
        <v>34.869999999999997</v>
      </c>
      <c r="F184" s="5">
        <v>33.700000000000003</v>
      </c>
      <c r="G184" s="5">
        <v>33.799999999999997</v>
      </c>
      <c r="H184" s="3">
        <v>1</v>
      </c>
      <c r="I184" s="3">
        <v>1</v>
      </c>
      <c r="J184" s="8">
        <f ca="1">(D184-MIN(OFFSET(C184,-$J$3+1,0):C184))/(MAX(OFFSET(B184,-$J$3+1,0):B184)-MIN(OFFSET(C184,-$J$3+1,0):C184))</f>
        <v>0.33950617283950496</v>
      </c>
      <c r="K184" s="8">
        <f ca="1">(G184-MIN(OFFSET(F184,-$J$3+1,0):F184))/(MAX(OFFSET(E184,-$J$3+1,0):E184)-MIN(OFFSET(F184,-$J$3+1,0):F184))</f>
        <v>4.149377593360766E-2</v>
      </c>
      <c r="L184" s="8">
        <f ca="1">J184-K184</f>
        <v>0.29801239690589731</v>
      </c>
      <c r="M184" s="34">
        <f ca="1">100*(L184-MIN(OFFSET(L184,-$J$3+1,0):L184))/(MAX(OFFSET(L184,-$J$3+1,0):L184)-MIN(OFFSET(L184,-$J$3+1,0):L184))</f>
        <v>5.4639142282925217</v>
      </c>
      <c r="N184" s="12">
        <f>MAX(B184-C184,B184-D183,D183-C184)</f>
        <v>0.9199999999999946</v>
      </c>
      <c r="O184" s="12">
        <f>MAX(E184-F184,E184-G183,G183-F184)</f>
        <v>1.1699999999999946</v>
      </c>
      <c r="P184" s="33">
        <f ca="1">AVERAGE(N184:OFFSET(N184,-$P$3+1,0))*$P$4</f>
        <v>0.96000000000000085</v>
      </c>
      <c r="Q184" s="33">
        <f ca="1">AVERAGE(O184:OFFSET(O184,-$P$3+1,0))*$Q$4</f>
        <v>0.92166666666666563</v>
      </c>
      <c r="R184" s="16" t="str">
        <f t="shared" ca="1" si="21"/>
        <v xml:space="preserve"> </v>
      </c>
      <c r="S184" s="16" t="str">
        <f t="shared" ca="1" si="22"/>
        <v>Exit</v>
      </c>
      <c r="T184" s="5">
        <f t="shared" ca="1" si="23"/>
        <v>-10</v>
      </c>
      <c r="U184" s="21">
        <f t="shared" ca="1" si="24"/>
        <v>14.417582417582388</v>
      </c>
      <c r="V184" s="5">
        <f ca="1">IF(AND($R184="Buy",$R183=" "),D184,IF(AND($R184="Buy",$R183="Exit"),D184,IF(AND($S184="Sell",V183=" "),D184,IF(OR($R183="Buy",S183="Sell"),V183," "))))</f>
        <v>40.19</v>
      </c>
      <c r="W184" s="5">
        <f ca="1">IF(AND($R184="Buy",$R183=" "),G184,IF(AND($S184="Sell",W183=" "),G184,IF(OR($R183="Buy",S183="Sell"),W183," ")))</f>
        <v>34.950000000000003</v>
      </c>
      <c r="X184" s="35">
        <f t="shared" ca="1" si="25"/>
        <v>3.6999999999999744</v>
      </c>
      <c r="Y184" s="35">
        <f t="shared" ca="1" si="26"/>
        <v>-8.6505494505494536</v>
      </c>
      <c r="Z184" s="35">
        <f t="shared" ca="1" si="27"/>
        <v>-4.9505494505494791</v>
      </c>
      <c r="AA184" s="36" t="e">
        <f t="shared" ca="1" si="28"/>
        <v>#VALUE!</v>
      </c>
    </row>
    <row r="185" spans="1:27" x14ac:dyDescent="0.25">
      <c r="A185" s="26">
        <v>40444</v>
      </c>
      <c r="B185">
        <v>40.51</v>
      </c>
      <c r="C185">
        <v>38.93</v>
      </c>
      <c r="D185">
        <v>39.99</v>
      </c>
      <c r="E185" s="5">
        <v>33.72</v>
      </c>
      <c r="F185" s="5">
        <v>33.22</v>
      </c>
      <c r="G185" s="5">
        <v>33.4</v>
      </c>
      <c r="H185" s="3">
        <v>1</v>
      </c>
      <c r="I185" s="3">
        <v>1</v>
      </c>
      <c r="J185" s="8">
        <f ca="1">(D185-MIN(OFFSET(C185,-$J$3+1,0):C185))/(MAX(OFFSET(B185,-$J$3+1,0):B185)-MIN(OFFSET(C185,-$J$3+1,0):C185))</f>
        <v>0.68862275449101928</v>
      </c>
      <c r="K185" s="8">
        <f ca="1">(G185-MIN(OFFSET(F185,-$J$3+1,0):F185))/(MAX(OFFSET(E185,-$J$3+1,0):E185)-MIN(OFFSET(F185,-$J$3+1,0):F185))</f>
        <v>8.1081081081080988E-2</v>
      </c>
      <c r="L185" s="8">
        <f ca="1">J185-K185</f>
        <v>0.60754167340993825</v>
      </c>
      <c r="M185" s="34">
        <f ca="1">100*(L185-MIN(OFFSET(L185,-$J$3+1,0):L185))/(MAX(OFFSET(L185,-$J$3+1,0):L185)-MIN(OFFSET(L185,-$J$3+1,0):L185))</f>
        <v>78.33863914225654</v>
      </c>
      <c r="N185" s="12">
        <f>MAX(B185-C185,B185-D184,D184-C185)</f>
        <v>1.5799999999999983</v>
      </c>
      <c r="O185" s="12">
        <f>MAX(E185-F185,E185-G184,G184-F185)</f>
        <v>0.57999999999999829</v>
      </c>
      <c r="P185" s="33">
        <f ca="1">AVERAGE(N185:OFFSET(N185,-$P$3+1,0))*$P$4</f>
        <v>1.073333333333333</v>
      </c>
      <c r="Q185" s="33">
        <f ca="1">AVERAGE(O185:OFFSET(O185,-$P$3+1,0))*$Q$4</f>
        <v>0.87499999999999878</v>
      </c>
      <c r="R185" s="16" t="str">
        <f t="shared" ca="1" si="21"/>
        <v xml:space="preserve"> </v>
      </c>
      <c r="S185" s="16" t="str">
        <f t="shared" ca="1" si="22"/>
        <v xml:space="preserve"> </v>
      </c>
      <c r="T185" s="5" t="str">
        <f t="shared" ca="1" si="23"/>
        <v xml:space="preserve"> </v>
      </c>
      <c r="U185" s="21" t="str">
        <f t="shared" ca="1" si="24"/>
        <v xml:space="preserve"> </v>
      </c>
      <c r="V185" s="5" t="str">
        <f ca="1">IF(AND($R185="Buy",$R184=" "),D185,IF(AND($R185="Buy",$R184="Exit"),D185,IF(AND($S185="Sell",V184=" "),D185,IF(OR($R184="Buy",S184="Sell"),V184," "))))</f>
        <v xml:space="preserve"> </v>
      </c>
      <c r="W185" s="5" t="str">
        <f ca="1">IF(AND($R185="Buy",$R184=" "),G185,IF(AND($S185="Sell",W184=" "),G185,IF(OR($R184="Buy",S184="Sell"),W184," ")))</f>
        <v xml:space="preserve"> </v>
      </c>
      <c r="X185" s="35" t="e">
        <f t="shared" ca="1" si="25"/>
        <v>#VALUE!</v>
      </c>
      <c r="Y185" s="35" t="str">
        <f t="shared" ca="1" si="26"/>
        <v xml:space="preserve"> </v>
      </c>
      <c r="Z185" s="35" t="e">
        <f t="shared" ca="1" si="27"/>
        <v>#VALUE!</v>
      </c>
      <c r="AA185" s="36" t="e">
        <f t="shared" ca="1" si="28"/>
        <v>#VALUE!</v>
      </c>
    </row>
    <row r="186" spans="1:27" x14ac:dyDescent="0.25">
      <c r="A186" s="26">
        <v>40445</v>
      </c>
      <c r="B186">
        <v>41.54</v>
      </c>
      <c r="C186">
        <v>40.71</v>
      </c>
      <c r="D186">
        <v>40.82</v>
      </c>
      <c r="E186" s="5">
        <v>34.409999999999997</v>
      </c>
      <c r="F186" s="5">
        <v>33.5</v>
      </c>
      <c r="G186" s="5">
        <v>34.35</v>
      </c>
      <c r="H186" s="3">
        <v>1</v>
      </c>
      <c r="I186" s="3">
        <v>1</v>
      </c>
      <c r="J186" s="8">
        <f ca="1">(D186-MIN(OFFSET(C186,-$J$3+1,0):C186))/(MAX(OFFSET(B186,-$J$3+1,0):B186)-MIN(OFFSET(C186,-$J$3+1,0):C186))</f>
        <v>0.73333333333333328</v>
      </c>
      <c r="K186" s="8">
        <f ca="1">(G186-MIN(OFFSET(F186,-$J$3+1,0):F186))/(MAX(OFFSET(E186,-$J$3+1,0):E186)-MIN(OFFSET(F186,-$J$3+1,0):F186))</f>
        <v>0.62087912087912223</v>
      </c>
      <c r="L186" s="8">
        <f ca="1">J186-K186</f>
        <v>0.11245421245421106</v>
      </c>
      <c r="M186" s="34">
        <f ca="1">100*(L186-MIN(OFFSET(L186,-$J$3+1,0):L186))/(MAX(OFFSET(L186,-$J$3+1,0):L186)-MIN(OFFSET(L186,-$J$3+1,0):L186))</f>
        <v>0</v>
      </c>
      <c r="N186" s="12">
        <f>MAX(B186-C186,B186-D185,D185-C186)</f>
        <v>1.5499999999999972</v>
      </c>
      <c r="O186" s="12">
        <f>MAX(E186-F186,E186-G185,G185-F186)</f>
        <v>1.009999999999998</v>
      </c>
      <c r="P186" s="33">
        <f ca="1">AVERAGE(N186:OFFSET(N186,-$P$3+1,0))*$P$4</f>
        <v>1.1866666666666663</v>
      </c>
      <c r="Q186" s="33">
        <f ca="1">AVERAGE(O186:OFFSET(O186,-$P$3+1,0))*$Q$4</f>
        <v>0.86999999999999866</v>
      </c>
      <c r="R186" s="16" t="str">
        <f t="shared" ca="1" si="21"/>
        <v>Buy</v>
      </c>
      <c r="S186" s="16" t="str">
        <f t="shared" ca="1" si="22"/>
        <v xml:space="preserve"> </v>
      </c>
      <c r="T186" s="5">
        <f t="shared" ca="1" si="23"/>
        <v>10</v>
      </c>
      <c r="U186" s="21">
        <f t="shared" ca="1" si="24"/>
        <v>-13.639846743295037</v>
      </c>
      <c r="V186" s="5">
        <f ca="1">IF(AND($R186="Buy",$R185=" "),D186,IF(AND($R186="Buy",$R185="Exit"),D186,IF(AND($S186="Sell",V185=" "),D186,IF(OR($R185="Buy",S185="Sell"),V185," "))))</f>
        <v>40.82</v>
      </c>
      <c r="W186" s="5">
        <f ca="1">IF(AND($R186="Buy",$R185=" "),G186,IF(AND($S186="Sell",W185=" "),G186,IF(OR($R185="Buy",S185="Sell"),W185," ")))</f>
        <v>34.35</v>
      </c>
      <c r="X186" s="35" t="str">
        <f t="shared" ca="1" si="25"/>
        <v xml:space="preserve"> </v>
      </c>
      <c r="Y186" s="35" t="str">
        <f t="shared" ca="1" si="26"/>
        <v xml:space="preserve"> </v>
      </c>
      <c r="Z186" s="35" t="str">
        <f t="shared" ca="1" si="27"/>
        <v xml:space="preserve"> </v>
      </c>
      <c r="AA186" s="36" t="e">
        <f t="shared" ca="1" si="28"/>
        <v>#VALUE!</v>
      </c>
    </row>
    <row r="187" spans="1:27" x14ac:dyDescent="0.25">
      <c r="A187" s="26">
        <v>40448</v>
      </c>
      <c r="B187">
        <v>41.6</v>
      </c>
      <c r="C187">
        <v>40.75</v>
      </c>
      <c r="D187">
        <v>41.1</v>
      </c>
      <c r="E187" s="5">
        <v>34.409999999999997</v>
      </c>
      <c r="F187" s="5">
        <v>33.869999999999997</v>
      </c>
      <c r="G187" s="5">
        <v>33.89</v>
      </c>
      <c r="H187" s="3">
        <v>1</v>
      </c>
      <c r="I187" s="3">
        <v>1</v>
      </c>
      <c r="J187" s="8">
        <f ca="1">(D187-MIN(OFFSET(C187,-$J$3+1,0):C187))/(MAX(OFFSET(B187,-$J$3+1,0):B187)-MIN(OFFSET(C187,-$J$3+1,0):C187))</f>
        <v>0.81884057971014479</v>
      </c>
      <c r="K187" s="8">
        <f ca="1">(G187-MIN(OFFSET(F187,-$J$3+1,0):F187))/(MAX(OFFSET(E187,-$J$3+1,0):E187)-MIN(OFFSET(F187,-$J$3+1,0):F187))</f>
        <v>0.40606060606060745</v>
      </c>
      <c r="L187" s="8">
        <f ca="1">J187-K187</f>
        <v>0.41277997364953734</v>
      </c>
      <c r="M187" s="34">
        <f ca="1">100*(L187-MIN(OFFSET(L187,-$J$3+1,0):L187))/(MAX(OFFSET(L187,-$J$3+1,0):L187)-MIN(OFFSET(L187,-$J$3+1,0):L187))</f>
        <v>60.661152802288939</v>
      </c>
      <c r="N187" s="12">
        <f>MAX(B187-C187,B187-D186,D186-C187)</f>
        <v>0.85000000000000142</v>
      </c>
      <c r="O187" s="12">
        <f>MAX(E187-F187,E187-G186,G186-F187)</f>
        <v>0.53999999999999915</v>
      </c>
      <c r="P187" s="33">
        <f ca="1">AVERAGE(N187:OFFSET(N187,-$P$3+1,0))*$P$4</f>
        <v>1.0749999999999993</v>
      </c>
      <c r="Q187" s="33">
        <f ca="1">AVERAGE(O187:OFFSET(O187,-$P$3+1,0))*$Q$4</f>
        <v>0.77666666666666495</v>
      </c>
      <c r="R187" s="16" t="str">
        <f t="shared" ca="1" si="21"/>
        <v>Exit</v>
      </c>
      <c r="S187" s="16" t="str">
        <f t="shared" ca="1" si="22"/>
        <v xml:space="preserve"> </v>
      </c>
      <c r="T187" s="5">
        <f t="shared" ca="1" si="23"/>
        <v>10</v>
      </c>
      <c r="U187" s="21">
        <f t="shared" ca="1" si="24"/>
        <v>-13.639846743295037</v>
      </c>
      <c r="V187" s="5">
        <f ca="1">IF(AND($R187="Buy",$R186=" "),D187,IF(AND($R187="Buy",$R186="Exit"),D187,IF(AND($S187="Sell",V186=" "),D187,IF(OR($R186="Buy",S186="Sell"),V186," "))))</f>
        <v>40.82</v>
      </c>
      <c r="W187" s="5">
        <f ca="1">IF(AND($R187="Buy",$R186=" "),G187,IF(AND($S187="Sell",W186=" "),G187,IF(OR($R186="Buy",S186="Sell"),W186," ")))</f>
        <v>34.35</v>
      </c>
      <c r="X187" s="35">
        <f t="shared" ca="1" si="25"/>
        <v>2.8000000000000114</v>
      </c>
      <c r="Y187" s="35">
        <f t="shared" ca="1" si="26"/>
        <v>6.2743295019157284</v>
      </c>
      <c r="Z187" s="35">
        <f t="shared" ca="1" si="27"/>
        <v>9.0743295019157397</v>
      </c>
      <c r="AA187" s="36" t="e">
        <f t="shared" ca="1" si="28"/>
        <v>#VALUE!</v>
      </c>
    </row>
    <row r="188" spans="1:27" x14ac:dyDescent="0.25">
      <c r="A188" s="26">
        <v>40449</v>
      </c>
      <c r="B188">
        <v>41.68</v>
      </c>
      <c r="C188">
        <v>40.840000000000003</v>
      </c>
      <c r="D188">
        <v>41.46</v>
      </c>
      <c r="E188" s="5">
        <v>34.85</v>
      </c>
      <c r="F188" s="5">
        <v>33.869999999999997</v>
      </c>
      <c r="G188" s="5">
        <v>34.78</v>
      </c>
      <c r="H188" s="3">
        <v>1</v>
      </c>
      <c r="I188" s="3">
        <v>1</v>
      </c>
      <c r="J188" s="8">
        <f ca="1">(D188-MIN(OFFSET(C188,-$J$3+1,0):C188))/(MAX(OFFSET(B188,-$J$3+1,0):B188)-MIN(OFFSET(C188,-$J$3+1,0):C188))</f>
        <v>0.92253521126760596</v>
      </c>
      <c r="K188" s="8">
        <f ca="1">(G188-MIN(OFFSET(F188,-$J$3+1,0):F188))/(MAX(OFFSET(E188,-$J$3+1,0):E188)-MIN(OFFSET(F188,-$J$3+1,0):F188))</f>
        <v>0.94545454545454766</v>
      </c>
      <c r="L188" s="8">
        <f ca="1">J188-K188</f>
        <v>-2.2919334186941698E-2</v>
      </c>
      <c r="M188" s="34">
        <f ca="1">100*(L188-MIN(OFFSET(L188,-$J$3+1,0):L188))/(MAX(OFFSET(L188,-$J$3+1,0):L188)-MIN(OFFSET(L188,-$J$3+1,0):L188))</f>
        <v>0</v>
      </c>
      <c r="N188" s="12">
        <f>MAX(B188-C188,B188-D187,D187-C188)</f>
        <v>0.83999999999999631</v>
      </c>
      <c r="O188" s="12">
        <f>MAX(E188-F188,E188-G187,G187-F188)</f>
        <v>0.98000000000000398</v>
      </c>
      <c r="P188" s="33">
        <f ca="1">AVERAGE(N188:OFFSET(N188,-$P$3+1,0))*$P$4</f>
        <v>1.1449999999999985</v>
      </c>
      <c r="Q188" s="33">
        <f ca="1">AVERAGE(O188:OFFSET(O188,-$P$3+1,0))*$Q$4</f>
        <v>0.80999999999999872</v>
      </c>
      <c r="R188" s="16" t="str">
        <f t="shared" ca="1" si="21"/>
        <v>Buy</v>
      </c>
      <c r="S188" s="16" t="str">
        <f t="shared" ca="1" si="22"/>
        <v xml:space="preserve"> </v>
      </c>
      <c r="T188" s="5">
        <f t="shared" ca="1" si="23"/>
        <v>10</v>
      </c>
      <c r="U188" s="21">
        <f t="shared" ca="1" si="24"/>
        <v>-14.135802469135806</v>
      </c>
      <c r="V188" s="5">
        <f ca="1">IF(AND($R188="Buy",$R187=" "),D188,IF(AND($R188="Buy",$R187="Exit"),D188,IF(AND($S188="Sell",V187=" "),D188,IF(OR($R187="Buy",S187="Sell"),V187," "))))</f>
        <v>41.46</v>
      </c>
      <c r="W188" s="5" t="str">
        <f ca="1">IF(AND($R188="Buy",$R187=" "),G188,IF(AND($S188="Sell",W187=" "),G188,IF(OR($R187="Buy",S187="Sell"),W187," ")))</f>
        <v xml:space="preserve"> </v>
      </c>
      <c r="X188" s="35">
        <f t="shared" ca="1" si="25"/>
        <v>3.5999999999999943</v>
      </c>
      <c r="Y188" s="35">
        <f t="shared" ca="1" si="26"/>
        <v>-12.13946360153259</v>
      </c>
      <c r="Z188" s="35">
        <f t="shared" ca="1" si="27"/>
        <v>-8.5394636015325958</v>
      </c>
      <c r="AA188" s="36" t="e">
        <f t="shared" ca="1" si="28"/>
        <v>#VALUE!</v>
      </c>
    </row>
    <row r="189" spans="1:27" x14ac:dyDescent="0.25">
      <c r="A189" s="26">
        <v>40450</v>
      </c>
      <c r="B189">
        <v>42.58</v>
      </c>
      <c r="C189">
        <v>41.74</v>
      </c>
      <c r="D189">
        <v>42.37</v>
      </c>
      <c r="E189" s="5">
        <v>36.200000000000003</v>
      </c>
      <c r="F189" s="5">
        <v>34.54</v>
      </c>
      <c r="G189" s="5">
        <v>35.96</v>
      </c>
      <c r="H189" s="3">
        <v>1</v>
      </c>
      <c r="I189" s="3">
        <v>1</v>
      </c>
      <c r="J189" s="8">
        <f ca="1">(D189-MIN(OFFSET(C189,-$J$3+1,0):C189))/(MAX(OFFSET(B189,-$J$3+1,0):B189)-MIN(OFFSET(C189,-$J$3+1,0):C189))</f>
        <v>0.94385026737967881</v>
      </c>
      <c r="K189" s="8">
        <f ca="1">(G189-MIN(OFFSET(F189,-$J$3+1,0):F189))/(MAX(OFFSET(E189,-$J$3+1,0):E189)-MIN(OFFSET(F189,-$J$3+1,0):F189))</f>
        <v>0.9194630872483216</v>
      </c>
      <c r="L189" s="8">
        <f ca="1">J189-K189</f>
        <v>2.4387180131357211E-2</v>
      </c>
      <c r="M189" s="34">
        <f ca="1">100*(L189-MIN(OFFSET(L189,-$J$3+1,0):L189))/(MAX(OFFSET(L189,-$J$3+1,0):L189)-MIN(OFFSET(L189,-$J$3+1,0):L189))</f>
        <v>7.5034797946690688</v>
      </c>
      <c r="N189" s="12">
        <f>MAX(B189-C189,B189-D188,D188-C189)</f>
        <v>1.1199999999999974</v>
      </c>
      <c r="O189" s="12">
        <f>MAX(E189-F189,E189-G188,G188-F189)</f>
        <v>1.6600000000000037</v>
      </c>
      <c r="P189" s="33">
        <f ca="1">AVERAGE(N189:OFFSET(N189,-$P$3+1,0))*$P$4</f>
        <v>1.1433333333333309</v>
      </c>
      <c r="Q189" s="33">
        <f ca="1">AVERAGE(O189:OFFSET(O189,-$P$3+1,0))*$Q$4</f>
        <v>0.98999999999999966</v>
      </c>
      <c r="R189" s="16" t="str">
        <f t="shared" ca="1" si="21"/>
        <v>Buy</v>
      </c>
      <c r="S189" s="16" t="str">
        <f t="shared" ca="1" si="22"/>
        <v xml:space="preserve"> </v>
      </c>
      <c r="T189" s="5">
        <f t="shared" ca="1" si="23"/>
        <v>10</v>
      </c>
      <c r="U189" s="21">
        <f t="shared" ca="1" si="24"/>
        <v>-14.135802469135806</v>
      </c>
      <c r="V189" s="5">
        <f ca="1">IF(AND($R189="Buy",$R188=" "),D189,IF(AND($R189="Buy",$R188="Exit"),D189,IF(AND($S189="Sell",V188=" "),D189,IF(OR($R188="Buy",S188="Sell"),V188," "))))</f>
        <v>41.46</v>
      </c>
      <c r="W189" s="5" t="str">
        <f ca="1">IF(AND($R189="Buy",$R188=" "),G189,IF(AND($S189="Sell",W188=" "),G189,IF(OR($R188="Buy",S188="Sell"),W188," ")))</f>
        <v xml:space="preserve"> </v>
      </c>
      <c r="X189" s="35">
        <f t="shared" ca="1" si="25"/>
        <v>9.0999999999999659</v>
      </c>
      <c r="Y189" s="35">
        <f t="shared" ca="1" si="26"/>
        <v>-16.680246913580248</v>
      </c>
      <c r="Z189" s="35">
        <f t="shared" ca="1" si="27"/>
        <v>-7.5802469135802824</v>
      </c>
      <c r="AA189" s="36" t="e">
        <f t="shared" ca="1" si="28"/>
        <v>#VALUE!</v>
      </c>
    </row>
    <row r="190" spans="1:27" x14ac:dyDescent="0.25">
      <c r="A190" s="26">
        <v>40451</v>
      </c>
      <c r="B190">
        <v>42.99</v>
      </c>
      <c r="C190">
        <v>41.56</v>
      </c>
      <c r="D190">
        <v>41.91</v>
      </c>
      <c r="E190" s="5">
        <v>36.57</v>
      </c>
      <c r="F190" s="5">
        <v>35.54</v>
      </c>
      <c r="G190" s="5">
        <v>36.200000000000003</v>
      </c>
      <c r="H190" s="3">
        <v>1</v>
      </c>
      <c r="I190" s="3">
        <v>1</v>
      </c>
      <c r="J190" s="8">
        <f ca="1">(D190-MIN(OFFSET(C190,-$J$3+1,0):C190))/(MAX(OFFSET(B190,-$J$3+1,0):B190)-MIN(OFFSET(C190,-$J$3+1,0):C190))</f>
        <v>0.73399014778325</v>
      </c>
      <c r="K190" s="8">
        <f ca="1">(G190-MIN(OFFSET(F190,-$J$3+1,0):F190))/(MAX(OFFSET(E190,-$J$3+1,0):E190)-MIN(OFFSET(F190,-$J$3+1,0):F190))</f>
        <v>0.88955223880597101</v>
      </c>
      <c r="L190" s="8">
        <f ca="1">J190-K190</f>
        <v>-0.15556209102272101</v>
      </c>
      <c r="M190" s="34">
        <f ca="1">100*(L190-MIN(OFFSET(L190,-$J$3+1,0):L190))/(MAX(OFFSET(L190,-$J$3+1,0):L190)-MIN(OFFSET(L190,-$J$3+1,0):L190))</f>
        <v>0</v>
      </c>
      <c r="N190" s="12">
        <f>MAX(B190-C190,B190-D189,D189-C190)</f>
        <v>1.4299999999999997</v>
      </c>
      <c r="O190" s="12">
        <f>MAX(E190-F190,E190-G189,G189-F190)</f>
        <v>1.0300000000000011</v>
      </c>
      <c r="P190" s="33">
        <f ca="1">AVERAGE(N190:OFFSET(N190,-$P$3+1,0))*$P$4</f>
        <v>1.2283333333333317</v>
      </c>
      <c r="Q190" s="33">
        <f ca="1">AVERAGE(O190:OFFSET(O190,-$P$3+1,0))*$Q$4</f>
        <v>0.96666666666666734</v>
      </c>
      <c r="R190" s="16" t="str">
        <f t="shared" ca="1" si="21"/>
        <v>Buy</v>
      </c>
      <c r="S190" s="16" t="str">
        <f t="shared" ca="1" si="22"/>
        <v xml:space="preserve"> </v>
      </c>
      <c r="T190" s="5">
        <f t="shared" ca="1" si="23"/>
        <v>10</v>
      </c>
      <c r="U190" s="21">
        <f t="shared" ca="1" si="24"/>
        <v>-14.135802469135806</v>
      </c>
      <c r="V190" s="5">
        <f ca="1">IF(AND($R190="Buy",$R189=" "),D190,IF(AND($R190="Buy",$R189="Exit"),D190,IF(AND($S190="Sell",V189=" "),D190,IF(OR($R189="Buy",S189="Sell"),V189," "))))</f>
        <v>41.46</v>
      </c>
      <c r="W190" s="5" t="str">
        <f ca="1">IF(AND($R190="Buy",$R189=" "),G190,IF(AND($S190="Sell",W189=" "),G190,IF(OR($R189="Buy",S189="Sell"),W189," ")))</f>
        <v xml:space="preserve"> </v>
      </c>
      <c r="X190" s="35">
        <f t="shared" ca="1" si="25"/>
        <v>-4.6000000000000085</v>
      </c>
      <c r="Y190" s="35">
        <f t="shared" ca="1" si="26"/>
        <v>-3.3925925925926217</v>
      </c>
      <c r="Z190" s="35">
        <f t="shared" ca="1" si="27"/>
        <v>-7.9925925925926302</v>
      </c>
      <c r="AA190" s="36" t="e">
        <f t="shared" ca="1" si="28"/>
        <v>#VALUE!</v>
      </c>
    </row>
    <row r="191" spans="1:27" x14ac:dyDescent="0.25">
      <c r="A191" s="26">
        <v>40452</v>
      </c>
      <c r="B191">
        <v>41.13</v>
      </c>
      <c r="C191">
        <v>40.090000000000003</v>
      </c>
      <c r="D191">
        <v>40.61</v>
      </c>
      <c r="E191" s="5">
        <v>36.54</v>
      </c>
      <c r="F191" s="5">
        <v>35.65</v>
      </c>
      <c r="G191" s="5">
        <v>36.29</v>
      </c>
      <c r="H191" s="3">
        <v>1</v>
      </c>
      <c r="I191" s="3">
        <v>1</v>
      </c>
      <c r="J191" s="8">
        <f ca="1">(D191-MIN(OFFSET(C191,-$J$3+1,0):C191))/(MAX(OFFSET(B191,-$J$3+1,0):B191)-MIN(OFFSET(C191,-$J$3+1,0):C191))</f>
        <v>0.17931034482758493</v>
      </c>
      <c r="K191" s="8">
        <f ca="1">(G191-MIN(OFFSET(F191,-$J$3+1,0):F191))/(MAX(OFFSET(E191,-$J$3+1,0):E191)-MIN(OFFSET(F191,-$J$3+1,0):F191))</f>
        <v>0.90879478827361526</v>
      </c>
      <c r="L191" s="8">
        <f ca="1">J191-K191</f>
        <v>-0.72948444344603036</v>
      </c>
      <c r="M191" s="34">
        <f ca="1">100*(L191-MIN(OFFSET(L191,-$J$3+1,0):L191))/(MAX(OFFSET(L191,-$J$3+1,0):L191)-MIN(OFFSET(L191,-$J$3+1,0):L191))</f>
        <v>0</v>
      </c>
      <c r="N191" s="12">
        <f>MAX(B191-C191,B191-D190,D190-C191)</f>
        <v>1.8199999999999932</v>
      </c>
      <c r="O191" s="12">
        <f>MAX(E191-F191,E191-G190,G190-F191)</f>
        <v>0.89000000000000057</v>
      </c>
      <c r="P191" s="33">
        <f ca="1">AVERAGE(N191:OFFSET(N191,-$P$3+1,0))*$P$4</f>
        <v>1.2683333333333309</v>
      </c>
      <c r="Q191" s="33">
        <f ca="1">AVERAGE(O191:OFFSET(O191,-$P$3+1,0))*$Q$4</f>
        <v>1.0183333333333344</v>
      </c>
      <c r="R191" s="16" t="str">
        <f t="shared" ca="1" si="21"/>
        <v>Buy</v>
      </c>
      <c r="S191" s="16" t="str">
        <f t="shared" ca="1" si="22"/>
        <v xml:space="preserve"> </v>
      </c>
      <c r="T191" s="5">
        <f t="shared" ca="1" si="23"/>
        <v>10</v>
      </c>
      <c r="U191" s="21">
        <f t="shared" ca="1" si="24"/>
        <v>-14.135802469135806</v>
      </c>
      <c r="V191" s="5">
        <f ca="1">IF(AND($R191="Buy",$R190=" "),D191,IF(AND($R191="Buy",$R190="Exit"),D191,IF(AND($S191="Sell",V190=" "),D191,IF(OR($R190="Buy",S190="Sell"),V190," "))))</f>
        <v>41.46</v>
      </c>
      <c r="W191" s="5" t="str">
        <f ca="1">IF(AND($R191="Buy",$R190=" "),G191,IF(AND($S191="Sell",W190=" "),G191,IF(OR($R190="Buy",S190="Sell"),W190," ")))</f>
        <v xml:space="preserve"> </v>
      </c>
      <c r="X191" s="35">
        <f t="shared" ca="1" si="25"/>
        <v>-12.999999999999972</v>
      </c>
      <c r="Y191" s="35">
        <f t="shared" ca="1" si="26"/>
        <v>-1.2722222222221702</v>
      </c>
      <c r="Z191" s="35">
        <f t="shared" ca="1" si="27"/>
        <v>-14.272222222222142</v>
      </c>
      <c r="AA191" s="36" t="e">
        <f t="shared" ca="1" si="28"/>
        <v>#VALUE!</v>
      </c>
    </row>
    <row r="192" spans="1:27" x14ac:dyDescent="0.25">
      <c r="A192" s="26">
        <v>40455</v>
      </c>
      <c r="B192">
        <v>41.08</v>
      </c>
      <c r="C192">
        <v>40.24</v>
      </c>
      <c r="D192">
        <v>40.479999999999997</v>
      </c>
      <c r="E192" s="5">
        <v>36.49</v>
      </c>
      <c r="F192" s="5">
        <v>35.42</v>
      </c>
      <c r="G192" s="5">
        <v>35.94</v>
      </c>
      <c r="H192" s="3">
        <v>1</v>
      </c>
      <c r="I192" s="3">
        <v>1</v>
      </c>
      <c r="J192" s="8">
        <f ca="1">(D192-MIN(OFFSET(C192,-$J$3+1,0):C192))/(MAX(OFFSET(B192,-$J$3+1,0):B192)-MIN(OFFSET(C192,-$J$3+1,0):C192))</f>
        <v>0.13448275862068745</v>
      </c>
      <c r="K192" s="8">
        <f ca="1">(G192-MIN(OFFSET(F192,-$J$3+1,0):F192))/(MAX(OFFSET(E192,-$J$3+1,0):E192)-MIN(OFFSET(F192,-$J$3+1,0):F192))</f>
        <v>0.76666666666666594</v>
      </c>
      <c r="L192" s="8">
        <f ca="1">J192-K192</f>
        <v>-0.63218390804597846</v>
      </c>
      <c r="M192" s="34">
        <f ca="1">100*(L192-MIN(OFFSET(L192,-$J$3+1,0):L192))/(MAX(OFFSET(L192,-$J$3+1,0):L192)-MIN(OFFSET(L192,-$J$3+1,0):L192))</f>
        <v>8.5182146921338653</v>
      </c>
      <c r="N192" s="12">
        <f>MAX(B192-C192,B192-D191,D191-C192)</f>
        <v>0.83999999999999631</v>
      </c>
      <c r="O192" s="12">
        <f>MAX(E192-F192,E192-G191,G191-F192)</f>
        <v>1.0700000000000003</v>
      </c>
      <c r="P192" s="33">
        <f ca="1">AVERAGE(N192:OFFSET(N192,-$P$3+1,0))*$P$4</f>
        <v>1.1499999999999975</v>
      </c>
      <c r="Q192" s="33">
        <f ca="1">AVERAGE(O192:OFFSET(O192,-$P$3+1,0))*$Q$4</f>
        <v>1.0283333333333349</v>
      </c>
      <c r="R192" s="16" t="str">
        <f t="shared" ca="1" si="21"/>
        <v>Buy</v>
      </c>
      <c r="S192" s="16" t="str">
        <f t="shared" ca="1" si="22"/>
        <v xml:space="preserve"> </v>
      </c>
      <c r="T192" s="5">
        <f t="shared" ca="1" si="23"/>
        <v>10</v>
      </c>
      <c r="U192" s="21">
        <f t="shared" ca="1" si="24"/>
        <v>-14.135802469135806</v>
      </c>
      <c r="V192" s="5">
        <f ca="1">IF(AND($R192="Buy",$R191=" "),D192,IF(AND($R192="Buy",$R191="Exit"),D192,IF(AND($S192="Sell",V191=" "),D192,IF(OR($R191="Buy",S191="Sell"),V191," "))))</f>
        <v>41.46</v>
      </c>
      <c r="W192" s="5" t="str">
        <f ca="1">IF(AND($R192="Buy",$R191=" "),G192,IF(AND($S192="Sell",W191=" "),G192,IF(OR($R191="Buy",S191="Sell"),W191," ")))</f>
        <v xml:space="preserve"> </v>
      </c>
      <c r="X192" s="35">
        <f t="shared" ca="1" si="25"/>
        <v>-1.3000000000000256</v>
      </c>
      <c r="Y192" s="35">
        <f t="shared" ca="1" si="26"/>
        <v>4.9475308641975522</v>
      </c>
      <c r="Z192" s="35">
        <f t="shared" ca="1" si="27"/>
        <v>3.6475308641975266</v>
      </c>
      <c r="AA192" s="36" t="e">
        <f t="shared" ca="1" si="28"/>
        <v>#VALUE!</v>
      </c>
    </row>
    <row r="193" spans="1:27" x14ac:dyDescent="0.25">
      <c r="A193" s="26">
        <v>40456</v>
      </c>
      <c r="B193">
        <v>40.909999999999997</v>
      </c>
      <c r="C193">
        <v>40.200000000000003</v>
      </c>
      <c r="D193">
        <v>40.65</v>
      </c>
      <c r="E193" s="5">
        <v>37.96</v>
      </c>
      <c r="F193" s="5">
        <v>36.35</v>
      </c>
      <c r="G193" s="5">
        <v>37.590000000000003</v>
      </c>
      <c r="H193" s="3">
        <v>1</v>
      </c>
      <c r="I193" s="3">
        <v>1</v>
      </c>
      <c r="J193" s="8">
        <f ca="1">(D193-MIN(OFFSET(C193,-$J$3+1,0):C193))/(MAX(OFFSET(B193,-$J$3+1,0):B193)-MIN(OFFSET(C193,-$J$3+1,0):C193))</f>
        <v>0.19310344827586048</v>
      </c>
      <c r="K193" s="8">
        <f ca="1">(G193-MIN(OFFSET(F193,-$J$3+1,0):F193))/(MAX(OFFSET(E193,-$J$3+1,0):E193)-MIN(OFFSET(F193,-$J$3+1,0):F193))</f>
        <v>0.90953545232273914</v>
      </c>
      <c r="L193" s="8">
        <f ca="1">J193-K193</f>
        <v>-0.71643200404687868</v>
      </c>
      <c r="M193" s="34">
        <f ca="1">100*(L193-MIN(OFFSET(L193,-$J$3+1,0):L193))/(MAX(OFFSET(L193,-$J$3+1,0):L193)-MIN(OFFSET(L193,-$J$3+1,0):L193))</f>
        <v>1.7313875454302472</v>
      </c>
      <c r="N193" s="12">
        <f>MAX(B193-C193,B193-D192,D192-C193)</f>
        <v>0.70999999999999375</v>
      </c>
      <c r="O193" s="12">
        <f>MAX(E193-F193,E193-G192,G192-F193)</f>
        <v>2.0200000000000031</v>
      </c>
      <c r="P193" s="33">
        <f ca="1">AVERAGE(N193:OFFSET(N193,-$P$3+1,0))*$P$4</f>
        <v>1.1266666666666627</v>
      </c>
      <c r="Q193" s="33">
        <f ca="1">AVERAGE(O193:OFFSET(O193,-$P$3+1,0))*$Q$4</f>
        <v>1.2750000000000021</v>
      </c>
      <c r="R193" s="16" t="str">
        <f t="shared" ca="1" si="21"/>
        <v>Buy</v>
      </c>
      <c r="S193" s="16" t="str">
        <f t="shared" ca="1" si="22"/>
        <v xml:space="preserve"> </v>
      </c>
      <c r="T193" s="5">
        <f t="shared" ca="1" si="23"/>
        <v>10</v>
      </c>
      <c r="U193" s="21">
        <f t="shared" ca="1" si="24"/>
        <v>-14.135802469135806</v>
      </c>
      <c r="V193" s="5">
        <f ca="1">IF(AND($R193="Buy",$R192=" "),D193,IF(AND($R193="Buy",$R192="Exit"),D193,IF(AND($S193="Sell",V192=" "),D193,IF(OR($R192="Buy",S192="Sell"),V192," "))))</f>
        <v>41.46</v>
      </c>
      <c r="W193" s="5" t="str">
        <f ca="1">IF(AND($R193="Buy",$R192=" "),G193,IF(AND($S193="Sell",W192=" "),G193,IF(OR($R192="Buy",S192="Sell"),W192," ")))</f>
        <v xml:space="preserve"> </v>
      </c>
      <c r="X193" s="35">
        <f t="shared" ca="1" si="25"/>
        <v>1.7000000000000171</v>
      </c>
      <c r="Y193" s="35">
        <f t="shared" ca="1" si="26"/>
        <v>-23.324074074074161</v>
      </c>
      <c r="Z193" s="35">
        <f t="shared" ca="1" si="27"/>
        <v>-21.624074074074144</v>
      </c>
      <c r="AA193" s="36" t="e">
        <f t="shared" ca="1" si="28"/>
        <v>#VALUE!</v>
      </c>
    </row>
    <row r="194" spans="1:27" x14ac:dyDescent="0.25">
      <c r="A194" s="26">
        <v>40457</v>
      </c>
      <c r="B194">
        <v>41.06</v>
      </c>
      <c r="C194">
        <v>40.28</v>
      </c>
      <c r="D194">
        <v>40.58</v>
      </c>
      <c r="E194" s="5">
        <v>38.43</v>
      </c>
      <c r="F194" s="5">
        <v>37.15</v>
      </c>
      <c r="G194" s="5">
        <v>37.57</v>
      </c>
      <c r="H194" s="3">
        <v>1</v>
      </c>
      <c r="I194" s="3">
        <v>1</v>
      </c>
      <c r="J194" s="8">
        <f ca="1">(D194-MIN(OFFSET(C194,-$J$3+1,0):C194))/(MAX(OFFSET(B194,-$J$3+1,0):B194)-MIN(OFFSET(C194,-$J$3+1,0):C194))</f>
        <v>0.16896551724137762</v>
      </c>
      <c r="K194" s="8">
        <f ca="1">(G194-MIN(OFFSET(F194,-$J$3+1,0):F194))/(MAX(OFFSET(E194,-$J$3+1,0):E194)-MIN(OFFSET(F194,-$J$3+1,0):F194))</f>
        <v>0.77892030848329064</v>
      </c>
      <c r="L194" s="8">
        <f ca="1">J194-K194</f>
        <v>-0.60995479124191299</v>
      </c>
      <c r="M194" s="34">
        <f ca="1">100*(L194-MIN(OFFSET(L194,-$J$3+1,0):L194))/(MAX(OFFSET(L194,-$J$3+1,0):L194)-MIN(OFFSET(L194,-$J$3+1,0):L194))</f>
        <v>15.855438574131082</v>
      </c>
      <c r="N194" s="12">
        <f>MAX(B194-C194,B194-D193,D193-C194)</f>
        <v>0.78000000000000114</v>
      </c>
      <c r="O194" s="12">
        <f>MAX(E194-F194,E194-G193,G193-F194)</f>
        <v>1.2800000000000011</v>
      </c>
      <c r="P194" s="33">
        <f ca="1">AVERAGE(N194:OFFSET(N194,-$P$3+1,0))*$P$4</f>
        <v>1.1166666666666636</v>
      </c>
      <c r="Q194" s="33">
        <f ca="1">AVERAGE(O194:OFFSET(O194,-$P$3+1,0))*$Q$4</f>
        <v>1.3250000000000017</v>
      </c>
      <c r="R194" s="16" t="str">
        <f t="shared" ca="1" si="21"/>
        <v>Buy</v>
      </c>
      <c r="S194" s="16" t="str">
        <f t="shared" ca="1" si="22"/>
        <v xml:space="preserve"> </v>
      </c>
      <c r="T194" s="5">
        <f t="shared" ca="1" si="23"/>
        <v>10</v>
      </c>
      <c r="U194" s="21">
        <f t="shared" ca="1" si="24"/>
        <v>-14.135802469135806</v>
      </c>
      <c r="V194" s="5">
        <f ca="1">IF(AND($R194="Buy",$R193=" "),D194,IF(AND($R194="Buy",$R193="Exit"),D194,IF(AND($S194="Sell",V193=" "),D194,IF(OR($R193="Buy",S193="Sell"),V193," "))))</f>
        <v>41.46</v>
      </c>
      <c r="W194" s="5" t="str">
        <f ca="1">IF(AND($R194="Buy",$R193=" "),G194,IF(AND($S194="Sell",W193=" "),G194,IF(OR($R193="Buy",S193="Sell"),W193," ")))</f>
        <v xml:space="preserve"> </v>
      </c>
      <c r="X194" s="35">
        <f t="shared" ca="1" si="25"/>
        <v>-0.70000000000000284</v>
      </c>
      <c r="Y194" s="35">
        <f t="shared" ca="1" si="26"/>
        <v>0.28271604938276029</v>
      </c>
      <c r="Z194" s="35">
        <f t="shared" ca="1" si="27"/>
        <v>-0.41728395061724255</v>
      </c>
      <c r="AA194" s="36" t="e">
        <f t="shared" ca="1" si="28"/>
        <v>#VALUE!</v>
      </c>
    </row>
    <row r="195" spans="1:27" x14ac:dyDescent="0.25">
      <c r="A195" s="26">
        <v>40458</v>
      </c>
      <c r="B195">
        <v>40.82</v>
      </c>
      <c r="C195">
        <v>40.299999999999997</v>
      </c>
      <c r="D195">
        <v>40.65</v>
      </c>
      <c r="E195" s="5">
        <v>37.96</v>
      </c>
      <c r="F195" s="5">
        <v>37.270000000000003</v>
      </c>
      <c r="G195" s="5">
        <v>37.94</v>
      </c>
      <c r="H195" s="3">
        <v>1</v>
      </c>
      <c r="I195" s="3">
        <v>1</v>
      </c>
      <c r="J195" s="8">
        <f ca="1">(D195-MIN(OFFSET(C195,-$J$3+1,0):C195))/(MAX(OFFSET(B195,-$J$3+1,0):B195)-MIN(OFFSET(C195,-$J$3+1,0):C195))</f>
        <v>0.19310344827586048</v>
      </c>
      <c r="K195" s="8">
        <f ca="1">(G195-MIN(OFFSET(F195,-$J$3+1,0):F195))/(MAX(OFFSET(E195,-$J$3+1,0):E195)-MIN(OFFSET(F195,-$J$3+1,0):F195))</f>
        <v>0.83720930232558066</v>
      </c>
      <c r="L195" s="8">
        <f ca="1">J195-K195</f>
        <v>-0.64410585404972021</v>
      </c>
      <c r="M195" s="34">
        <f ca="1">100*(L195-MIN(OFFSET(L195,-$J$3+1,0):L195))/(MAX(OFFSET(L195,-$J$3+1,0):L195)-MIN(OFFSET(L195,-$J$3+1,0):L195))</f>
        <v>14.876331098764602</v>
      </c>
      <c r="N195" s="12">
        <f>MAX(B195-C195,B195-D194,D194-C195)</f>
        <v>0.52000000000000313</v>
      </c>
      <c r="O195" s="12">
        <f>MAX(E195-F195,E195-G194,G194-F195)</f>
        <v>0.68999999999999773</v>
      </c>
      <c r="P195" s="33">
        <f ca="1">AVERAGE(N195:OFFSET(N195,-$P$3+1,0))*$P$4</f>
        <v>1.0166666666666646</v>
      </c>
      <c r="Q195" s="33">
        <f ca="1">AVERAGE(O195:OFFSET(O195,-$P$3+1,0))*$Q$4</f>
        <v>1.163333333333334</v>
      </c>
      <c r="R195" s="16" t="str">
        <f t="shared" ca="1" si="21"/>
        <v>Buy</v>
      </c>
      <c r="S195" s="16" t="str">
        <f t="shared" ca="1" si="22"/>
        <v xml:space="preserve"> </v>
      </c>
      <c r="T195" s="5">
        <f t="shared" ca="1" si="23"/>
        <v>10</v>
      </c>
      <c r="U195" s="21">
        <f t="shared" ca="1" si="24"/>
        <v>-14.135802469135806</v>
      </c>
      <c r="V195" s="5">
        <f ca="1">IF(AND($R195="Buy",$R194=" "),D195,IF(AND($R195="Buy",$R194="Exit"),D195,IF(AND($S195="Sell",V194=" "),D195,IF(OR($R194="Buy",S194="Sell"),V194," "))))</f>
        <v>41.46</v>
      </c>
      <c r="W195" s="5" t="str">
        <f ca="1">IF(AND($R195="Buy",$R194=" "),G195,IF(AND($S195="Sell",W194=" "),G195,IF(OR($R194="Buy",S194="Sell"),W194," ")))</f>
        <v xml:space="preserve"> </v>
      </c>
      <c r="X195" s="35">
        <f t="shared" ca="1" si="25"/>
        <v>0.70000000000000284</v>
      </c>
      <c r="Y195" s="35">
        <f t="shared" ca="1" si="26"/>
        <v>-5.2302469135802117</v>
      </c>
      <c r="Z195" s="35">
        <f t="shared" ca="1" si="27"/>
        <v>-4.5302469135802088</v>
      </c>
      <c r="AA195" s="36" t="e">
        <f t="shared" ca="1" si="28"/>
        <v>#VALUE!</v>
      </c>
    </row>
    <row r="196" spans="1:27" x14ac:dyDescent="0.25">
      <c r="A196" s="26">
        <v>40459</v>
      </c>
      <c r="B196">
        <v>41.14</v>
      </c>
      <c r="C196">
        <v>40.520000000000003</v>
      </c>
      <c r="D196">
        <v>40.99</v>
      </c>
      <c r="E196" s="5">
        <v>39.01</v>
      </c>
      <c r="F196" s="5">
        <v>37.700000000000003</v>
      </c>
      <c r="G196" s="5">
        <v>38.93</v>
      </c>
      <c r="H196" s="3">
        <v>1</v>
      </c>
      <c r="I196" s="3">
        <v>1</v>
      </c>
      <c r="J196" s="8">
        <f ca="1">(D196-MIN(OFFSET(C196,-$J$3+1,0):C196))/(MAX(OFFSET(B196,-$J$3+1,0):B196)-MIN(OFFSET(C196,-$J$3+1,0):C196))</f>
        <v>0.85714285714285809</v>
      </c>
      <c r="K196" s="8">
        <f ca="1">(G196-MIN(OFFSET(F196,-$J$3+1,0):F196))/(MAX(OFFSET(E196,-$J$3+1,0):E196)-MIN(OFFSET(F196,-$J$3+1,0):F196))</f>
        <v>0.97771587743732635</v>
      </c>
      <c r="L196" s="8">
        <f ca="1">J196-K196</f>
        <v>-0.12057302029446826</v>
      </c>
      <c r="M196" s="34">
        <f ca="1">100*(L196-MIN(OFFSET(L196,-$J$3+1,0):L196))/(MAX(OFFSET(L196,-$J$3+1,0):L196)-MIN(OFFSET(L196,-$J$3+1,0):L196))</f>
        <v>100</v>
      </c>
      <c r="N196" s="12">
        <f>MAX(B196-C196,B196-D195,D195-C196)</f>
        <v>0.61999999999999744</v>
      </c>
      <c r="O196" s="12">
        <f>MAX(E196-F196,E196-G195,G195-F196)</f>
        <v>1.3099999999999952</v>
      </c>
      <c r="P196" s="33">
        <f ca="1">AVERAGE(N196:OFFSET(N196,-$P$3+1,0))*$P$4</f>
        <v>0.88166666666666416</v>
      </c>
      <c r="Q196" s="33">
        <f ca="1">AVERAGE(O196:OFFSET(O196,-$P$3+1,0))*$Q$4</f>
        <v>1.2099999999999997</v>
      </c>
      <c r="R196" s="16" t="str">
        <f t="shared" ca="1" si="21"/>
        <v>Exit</v>
      </c>
      <c r="S196" s="16" t="str">
        <f t="shared" ca="1" si="22"/>
        <v>Sell</v>
      </c>
      <c r="T196" s="5">
        <f t="shared" ca="1" si="23"/>
        <v>-10</v>
      </c>
      <c r="U196" s="21">
        <f t="shared" ca="1" si="24"/>
        <v>7.286501377410449</v>
      </c>
      <c r="V196" s="5">
        <f ca="1">IF(AND($R196="Buy",$R195=" "),D196,IF(AND($R196="Buy",$R195="Exit"),D196,IF(AND($S196="Sell",V195=" "),D196,IF(OR($R195="Buy",S195="Sell"),V195," "))))</f>
        <v>41.46</v>
      </c>
      <c r="W196" s="5">
        <f ca="1">IF(AND($R196="Buy",$R195=" "),G196,IF(AND($S196="Sell",W195=" "),G196,IF(OR($R195="Buy",S195="Sell"),W195," ")))</f>
        <v>38.93</v>
      </c>
      <c r="X196" s="35">
        <f t="shared" ca="1" si="25"/>
        <v>-3.4000000000000341</v>
      </c>
      <c r="Y196" s="35">
        <f t="shared" ca="1" si="26"/>
        <v>-13.994444444444476</v>
      </c>
      <c r="Z196" s="35">
        <f t="shared" ca="1" si="27"/>
        <v>-17.39444444444451</v>
      </c>
      <c r="AA196" s="36" t="e">
        <f t="shared" ca="1" si="28"/>
        <v>#VALUE!</v>
      </c>
    </row>
    <row r="197" spans="1:27" x14ac:dyDescent="0.25">
      <c r="A197" s="26">
        <v>40462</v>
      </c>
      <c r="B197">
        <v>41.23</v>
      </c>
      <c r="C197">
        <v>40.659999999999997</v>
      </c>
      <c r="D197">
        <v>41.04</v>
      </c>
      <c r="E197" s="5">
        <v>39.44</v>
      </c>
      <c r="F197" s="5">
        <v>38.659999999999997</v>
      </c>
      <c r="G197" s="5">
        <v>38.76</v>
      </c>
      <c r="H197" s="3">
        <v>1</v>
      </c>
      <c r="I197" s="3">
        <v>1</v>
      </c>
      <c r="J197" s="8">
        <f ca="1">(D197-MIN(OFFSET(C197,-$J$3+1,0):C197))/(MAX(OFFSET(B197,-$J$3+1,0):B197)-MIN(OFFSET(C197,-$J$3+1,0):C197))</f>
        <v>0.81553398058252546</v>
      </c>
      <c r="K197" s="8">
        <f ca="1">(G197-MIN(OFFSET(F197,-$J$3+1,0):F197))/(MAX(OFFSET(E197,-$J$3+1,0):E197)-MIN(OFFSET(F197,-$J$3+1,0):F197))</f>
        <v>0.83084577114427849</v>
      </c>
      <c r="L197" s="8">
        <f ca="1">J197-K197</f>
        <v>-1.5311790561753025E-2</v>
      </c>
      <c r="M197" s="34">
        <f ca="1">100*(L197-MIN(OFFSET(L197,-$J$3+1,0):L197))/(MAX(OFFSET(L197,-$J$3+1,0):L197)-MIN(OFFSET(L197,-$J$3+1,0):L197))</f>
        <v>100</v>
      </c>
      <c r="N197" s="12">
        <f>MAX(B197-C197,B197-D196,D196-C197)</f>
        <v>0.57000000000000028</v>
      </c>
      <c r="O197" s="12">
        <f>MAX(E197-F197,E197-G196,G196-F197)</f>
        <v>0.78000000000000114</v>
      </c>
      <c r="P197" s="33">
        <f ca="1">AVERAGE(N197:OFFSET(N197,-$P$3+1,0))*$P$4</f>
        <v>0.67333333333333201</v>
      </c>
      <c r="Q197" s="33">
        <f ca="1">AVERAGE(O197:OFFSET(O197,-$P$3+1,0))*$Q$4</f>
        <v>1.1916666666666664</v>
      </c>
      <c r="R197" s="16" t="str">
        <f t="shared" ca="1" si="21"/>
        <v xml:space="preserve"> </v>
      </c>
      <c r="S197" s="16" t="str">
        <f t="shared" ca="1" si="22"/>
        <v>Sell</v>
      </c>
      <c r="T197" s="5">
        <f t="shared" ca="1" si="23"/>
        <v>-10</v>
      </c>
      <c r="U197" s="21">
        <f t="shared" ca="1" si="24"/>
        <v>7.286501377410449</v>
      </c>
      <c r="V197" s="5">
        <f ca="1">IF(AND($R197="Buy",$R196=" "),D197,IF(AND($R197="Buy",$R196="Exit"),D197,IF(AND($S197="Sell",V196=" "),D197,IF(OR($R196="Buy",S196="Sell"),V196," "))))</f>
        <v>41.46</v>
      </c>
      <c r="W197" s="5">
        <f ca="1">IF(AND($R197="Buy",$R196=" "),G197,IF(AND($S197="Sell",W196=" "),G197,IF(OR($R196="Buy",S196="Sell"),W196," ")))</f>
        <v>38.93</v>
      </c>
      <c r="X197" s="35">
        <f t="shared" ca="1" si="25"/>
        <v>-0.49999999999997158</v>
      </c>
      <c r="Y197" s="35">
        <f t="shared" ca="1" si="26"/>
        <v>-1.2387052341597888</v>
      </c>
      <c r="Z197" s="35">
        <f t="shared" ca="1" si="27"/>
        <v>-1.7387052341597604</v>
      </c>
      <c r="AA197" s="36" t="e">
        <f t="shared" ca="1" si="28"/>
        <v>#VALUE!</v>
      </c>
    </row>
    <row r="198" spans="1:27" x14ac:dyDescent="0.25">
      <c r="A198" s="26">
        <v>40463</v>
      </c>
      <c r="B198">
        <v>41.39</v>
      </c>
      <c r="C198">
        <v>40.729999999999997</v>
      </c>
      <c r="D198">
        <v>41.19</v>
      </c>
      <c r="E198" s="5">
        <v>38.880000000000003</v>
      </c>
      <c r="F198" s="5">
        <v>38.11</v>
      </c>
      <c r="G198" s="5">
        <v>38.700000000000003</v>
      </c>
      <c r="H198" s="3">
        <v>1</v>
      </c>
      <c r="I198" s="3">
        <v>1</v>
      </c>
      <c r="J198" s="8">
        <f ca="1">(D198-MIN(OFFSET(C198,-$J$3+1,0):C198))/(MAX(OFFSET(B198,-$J$3+1,0):B198)-MIN(OFFSET(C198,-$J$3+1,0):C198))</f>
        <v>0.83193277310924096</v>
      </c>
      <c r="K198" s="8">
        <f ca="1">(G198-MIN(OFFSET(F198,-$J$3+1,0):F198))/(MAX(OFFSET(E198,-$J$3+1,0):E198)-MIN(OFFSET(F198,-$J$3+1,0):F198))</f>
        <v>0.76051779935275221</v>
      </c>
      <c r="L198" s="8">
        <f ca="1">J198-K198</f>
        <v>7.1414973756488753E-2</v>
      </c>
      <c r="M198" s="34">
        <f ca="1">100*(L198-MIN(OFFSET(L198,-$J$3+1,0):L198))/(MAX(OFFSET(L198,-$J$3+1,0):L198)-MIN(OFFSET(L198,-$J$3+1,0):L198))</f>
        <v>100</v>
      </c>
      <c r="N198" s="12">
        <f>MAX(B198-C198,B198-D197,D197-C198)</f>
        <v>0.66000000000000369</v>
      </c>
      <c r="O198" s="12">
        <f>MAX(E198-F198,E198-G197,G197-F198)</f>
        <v>0.77000000000000313</v>
      </c>
      <c r="P198" s="33">
        <f ca="1">AVERAGE(N198:OFFSET(N198,-$P$3+1,0))*$P$4</f>
        <v>0.6433333333333332</v>
      </c>
      <c r="Q198" s="33">
        <f ca="1">AVERAGE(O198:OFFSET(O198,-$P$3+1,0))*$Q$4</f>
        <v>1.1416666666666668</v>
      </c>
      <c r="R198" s="16" t="str">
        <f t="shared" ca="1" si="21"/>
        <v xml:space="preserve"> </v>
      </c>
      <c r="S198" s="16" t="str">
        <f t="shared" ca="1" si="22"/>
        <v>Sell</v>
      </c>
      <c r="T198" s="5">
        <f t="shared" ca="1" si="23"/>
        <v>-10</v>
      </c>
      <c r="U198" s="21">
        <f t="shared" ca="1" si="24"/>
        <v>7.286501377410449</v>
      </c>
      <c r="V198" s="5">
        <f ca="1">IF(AND($R198="Buy",$R197=" "),D198,IF(AND($R198="Buy",$R197="Exit"),D198,IF(AND($S198="Sell",V197=" "),D198,IF(OR($R197="Buy",S197="Sell"),V197," "))))</f>
        <v>41.46</v>
      </c>
      <c r="W198" s="5">
        <f ca="1">IF(AND($R198="Buy",$R197=" "),G198,IF(AND($S198="Sell",W197=" "),G198,IF(OR($R197="Buy",S197="Sell"),W197," ")))</f>
        <v>38.93</v>
      </c>
      <c r="X198" s="35">
        <f t="shared" ca="1" si="25"/>
        <v>-1.4999999999999858</v>
      </c>
      <c r="Y198" s="35">
        <f t="shared" ca="1" si="26"/>
        <v>-0.43719008264459175</v>
      </c>
      <c r="Z198" s="35">
        <f t="shared" ca="1" si="27"/>
        <v>-1.9371900826445776</v>
      </c>
      <c r="AA198" s="36" t="e">
        <f t="shared" ca="1" si="28"/>
        <v>#VALUE!</v>
      </c>
    </row>
    <row r="199" spans="1:27" x14ac:dyDescent="0.25">
      <c r="A199" s="26">
        <v>40464</v>
      </c>
      <c r="B199">
        <v>42.38</v>
      </c>
      <c r="C199">
        <v>41.39</v>
      </c>
      <c r="D199">
        <v>42.05</v>
      </c>
      <c r="E199" s="5">
        <v>40.049999999999997</v>
      </c>
      <c r="F199" s="5">
        <v>38.85</v>
      </c>
      <c r="G199" s="5">
        <v>39.53</v>
      </c>
      <c r="H199" s="3">
        <v>1</v>
      </c>
      <c r="I199" s="3">
        <v>1</v>
      </c>
      <c r="J199" s="8">
        <f ca="1">(D199-MIN(OFFSET(C199,-$J$3+1,0):C199))/(MAX(OFFSET(B199,-$J$3+1,0):B199)-MIN(OFFSET(C199,-$J$3+1,0):C199))</f>
        <v>0.84285714285714042</v>
      </c>
      <c r="K199" s="8">
        <f ca="1">(G199-MIN(OFFSET(F199,-$J$3+1,0):F199))/(MAX(OFFSET(E199,-$J$3+1,0):E199)-MIN(OFFSET(F199,-$J$3+1,0):F199))</f>
        <v>0.8206896551724151</v>
      </c>
      <c r="L199" s="8">
        <f ca="1">J199-K199</f>
        <v>2.2167487684725318E-2</v>
      </c>
      <c r="M199" s="34">
        <f ca="1">100*(L199-MIN(OFFSET(L199,-$J$3+1,0):L199))/(MAX(OFFSET(L199,-$J$3+1,0):L199)-MIN(OFFSET(L199,-$J$3+1,0):L199))</f>
        <v>93.117253312841143</v>
      </c>
      <c r="N199" s="12">
        <f>MAX(B199-C199,B199-D198,D198-C199)</f>
        <v>1.1900000000000048</v>
      </c>
      <c r="O199" s="12">
        <f>MAX(E199-F199,E199-G198,G198-F199)</f>
        <v>1.3499999999999943</v>
      </c>
      <c r="P199" s="33">
        <f ca="1">AVERAGE(N199:OFFSET(N199,-$P$3+1,0))*$P$4</f>
        <v>0.72333333333333505</v>
      </c>
      <c r="Q199" s="33">
        <f ca="1">AVERAGE(O199:OFFSET(O199,-$P$3+1,0))*$Q$4</f>
        <v>1.0299999999999987</v>
      </c>
      <c r="R199" s="16" t="str">
        <f t="shared" ca="1" si="21"/>
        <v xml:space="preserve"> </v>
      </c>
      <c r="S199" s="16" t="str">
        <f t="shared" ca="1" si="22"/>
        <v>Sell</v>
      </c>
      <c r="T199" s="5">
        <f t="shared" ca="1" si="23"/>
        <v>-10</v>
      </c>
      <c r="U199" s="21">
        <f t="shared" ca="1" si="24"/>
        <v>7.286501377410449</v>
      </c>
      <c r="V199" s="5">
        <f ca="1">IF(AND($R199="Buy",$R198=" "),D199,IF(AND($R199="Buy",$R198="Exit"),D199,IF(AND($S199="Sell",V198=" "),D199,IF(OR($R198="Buy",S198="Sell"),V198," "))))</f>
        <v>41.46</v>
      </c>
      <c r="W199" s="5">
        <f ca="1">IF(AND($R199="Buy",$R198=" "),G199,IF(AND($S199="Sell",W198=" "),G199,IF(OR($R198="Buy",S198="Sell"),W198," ")))</f>
        <v>38.93</v>
      </c>
      <c r="X199" s="35">
        <f t="shared" ca="1" si="25"/>
        <v>-8.5999999999999943</v>
      </c>
      <c r="Y199" s="35">
        <f t="shared" ca="1" si="26"/>
        <v>6.0477961432506602</v>
      </c>
      <c r="Z199" s="35">
        <f t="shared" ca="1" si="27"/>
        <v>-2.5522038567493341</v>
      </c>
      <c r="AA199" s="36" t="e">
        <f t="shared" ca="1" si="28"/>
        <v>#VALUE!</v>
      </c>
    </row>
    <row r="200" spans="1:27" x14ac:dyDescent="0.25">
      <c r="A200" s="26">
        <v>40465</v>
      </c>
      <c r="B200">
        <v>42.18</v>
      </c>
      <c r="C200">
        <v>41.64</v>
      </c>
      <c r="D200">
        <v>41.97</v>
      </c>
      <c r="E200" s="5">
        <v>40.020000000000003</v>
      </c>
      <c r="F200" s="5">
        <v>39.130000000000003</v>
      </c>
      <c r="G200" s="5">
        <v>39.450000000000003</v>
      </c>
      <c r="H200" s="3">
        <v>1</v>
      </c>
      <c r="I200" s="3">
        <v>1</v>
      </c>
      <c r="J200" s="8">
        <f ca="1">(D200-MIN(OFFSET(C200,-$J$3+1,0):C200))/(MAX(OFFSET(B200,-$J$3+1,0):B200)-MIN(OFFSET(C200,-$J$3+1,0):C200))</f>
        <v>0.80288461538461409</v>
      </c>
      <c r="K200" s="8">
        <f ca="1">(G200-MIN(OFFSET(F200,-$J$3+1,0):F200))/(MAX(OFFSET(E200,-$J$3+1,0):E200)-MIN(OFFSET(F200,-$J$3+1,0):F200))</f>
        <v>0.78417266187050516</v>
      </c>
      <c r="L200" s="8">
        <f ca="1">J200-K200</f>
        <v>1.8711953514108925E-2</v>
      </c>
      <c r="M200" s="34">
        <f ca="1">100*(L200-MIN(OFFSET(L200,-$J$3+1,0):L200))/(MAX(OFFSET(L200,-$J$3+1,0):L200)-MIN(OFFSET(L200,-$J$3+1,0):L200))</f>
        <v>92.634313608456708</v>
      </c>
      <c r="N200" s="12">
        <f>MAX(B200-C200,B200-D199,D199-C200)</f>
        <v>0.53999999999999915</v>
      </c>
      <c r="O200" s="12">
        <f>MAX(E200-F200,E200-G199,G199-F200)</f>
        <v>0.89000000000000057</v>
      </c>
      <c r="P200" s="33">
        <f ca="1">AVERAGE(N200:OFFSET(N200,-$P$3+1,0))*$P$4</f>
        <v>0.68333333333333479</v>
      </c>
      <c r="Q200" s="33">
        <f ca="1">AVERAGE(O200:OFFSET(O200,-$P$3+1,0))*$Q$4</f>
        <v>0.96499999999999864</v>
      </c>
      <c r="R200" s="16" t="str">
        <f t="shared" ca="1" si="21"/>
        <v xml:space="preserve"> </v>
      </c>
      <c r="S200" s="16" t="str">
        <f t="shared" ca="1" si="22"/>
        <v>Sell</v>
      </c>
      <c r="T200" s="5">
        <f t="shared" ca="1" si="23"/>
        <v>-10</v>
      </c>
      <c r="U200" s="21">
        <f t="shared" ca="1" si="24"/>
        <v>7.286501377410449</v>
      </c>
      <c r="V200" s="5">
        <f ca="1">IF(AND($R200="Buy",$R199=" "),D200,IF(AND($R200="Buy",$R199="Exit"),D200,IF(AND($S200="Sell",V199=" "),D200,IF(OR($R199="Buy",S199="Sell"),V199," "))))</f>
        <v>41.46</v>
      </c>
      <c r="W200" s="5">
        <f ca="1">IF(AND($R200="Buy",$R199=" "),G200,IF(AND($S200="Sell",W199=" "),G200,IF(OR($R199="Buy",S199="Sell"),W199," ")))</f>
        <v>38.93</v>
      </c>
      <c r="X200" s="35">
        <f t="shared" ca="1" si="25"/>
        <v>0.79999999999998295</v>
      </c>
      <c r="Y200" s="35">
        <f t="shared" ca="1" si="26"/>
        <v>-0.58292011019282353</v>
      </c>
      <c r="Z200" s="35">
        <f t="shared" ca="1" si="27"/>
        <v>0.21707988980715942</v>
      </c>
      <c r="AA200" s="36" t="e">
        <f t="shared" ca="1" si="28"/>
        <v>#VALUE!</v>
      </c>
    </row>
    <row r="201" spans="1:27" x14ac:dyDescent="0.25">
      <c r="A201" s="26">
        <v>40466</v>
      </c>
      <c r="B201">
        <v>42.68</v>
      </c>
      <c r="C201">
        <v>41.96</v>
      </c>
      <c r="D201">
        <v>42.66</v>
      </c>
      <c r="E201" s="5">
        <v>39.89</v>
      </c>
      <c r="F201" s="5">
        <v>39.06</v>
      </c>
      <c r="G201" s="5">
        <v>39.53</v>
      </c>
      <c r="H201" s="3">
        <v>1</v>
      </c>
      <c r="I201" s="3">
        <v>1</v>
      </c>
      <c r="J201" s="8">
        <f ca="1">(D201-MIN(OFFSET(C201,-$J$3+1,0):C201))/(MAX(OFFSET(B201,-$J$3+1,0):B201)-MIN(OFFSET(C201,-$J$3+1,0):C201))</f>
        <v>0.99074074074073926</v>
      </c>
      <c r="K201" s="8">
        <f ca="1">(G201-MIN(OFFSET(F201,-$J$3+1,0):F201))/(MAX(OFFSET(E201,-$J$3+1,0):E201)-MIN(OFFSET(F201,-$J$3+1,0):F201))</f>
        <v>0.77872340425532027</v>
      </c>
      <c r="L201" s="8">
        <f ca="1">J201-K201</f>
        <v>0.21201733648541898</v>
      </c>
      <c r="M201" s="34">
        <f ca="1">100*(L201-MIN(OFFSET(L201,-$J$3+1,0):L201))/(MAX(OFFSET(L201,-$J$3+1,0):L201)-MIN(OFFSET(L201,-$J$3+1,0):L201))</f>
        <v>100.00000000000001</v>
      </c>
      <c r="N201" s="12">
        <f>MAX(B201-C201,B201-D200,D200-C201)</f>
        <v>0.71999999999999886</v>
      </c>
      <c r="O201" s="12">
        <f>MAX(E201-F201,E201-G200,G200-F201)</f>
        <v>0.82999999999999829</v>
      </c>
      <c r="P201" s="33">
        <f ca="1">AVERAGE(N201:OFFSET(N201,-$P$3+1,0))*$P$4</f>
        <v>0.71666666666666734</v>
      </c>
      <c r="Q201" s="33">
        <f ca="1">AVERAGE(O201:OFFSET(O201,-$P$3+1,0))*$Q$4</f>
        <v>0.98833333333333206</v>
      </c>
      <c r="R201" s="16" t="str">
        <f t="shared" ca="1" si="21"/>
        <v xml:space="preserve"> </v>
      </c>
      <c r="S201" s="16" t="str">
        <f t="shared" ca="1" si="22"/>
        <v>Sell</v>
      </c>
      <c r="T201" s="5">
        <f t="shared" ca="1" si="23"/>
        <v>-10</v>
      </c>
      <c r="U201" s="21">
        <f t="shared" ca="1" si="24"/>
        <v>7.286501377410449</v>
      </c>
      <c r="V201" s="5">
        <f ca="1">IF(AND($R201="Buy",$R200=" "),D201,IF(AND($R201="Buy",$R200="Exit"),D201,IF(AND($S201="Sell",V200=" "),D201,IF(OR($R200="Buy",S200="Sell"),V200," "))))</f>
        <v>41.46</v>
      </c>
      <c r="W201" s="5">
        <f ca="1">IF(AND($R201="Buy",$R200=" "),G201,IF(AND($S201="Sell",W200=" "),G201,IF(OR($R200="Buy",S200="Sell"),W200," ")))</f>
        <v>38.93</v>
      </c>
      <c r="X201" s="35">
        <f t="shared" ca="1" si="25"/>
        <v>-6.8999999999999773</v>
      </c>
      <c r="Y201" s="35">
        <f t="shared" ca="1" si="26"/>
        <v>0.58292011019282353</v>
      </c>
      <c r="Z201" s="35">
        <f t="shared" ca="1" si="27"/>
        <v>-6.3170798898071538</v>
      </c>
      <c r="AA201" s="36" t="e">
        <f t="shared" ca="1" si="28"/>
        <v>#VALUE!</v>
      </c>
    </row>
    <row r="202" spans="1:27" x14ac:dyDescent="0.25">
      <c r="A202" s="26">
        <v>40469</v>
      </c>
      <c r="B202">
        <v>43.31</v>
      </c>
      <c r="C202">
        <v>42.34</v>
      </c>
      <c r="D202">
        <v>43.16</v>
      </c>
      <c r="E202" s="5">
        <v>40.33</v>
      </c>
      <c r="F202" s="5">
        <v>39.130000000000003</v>
      </c>
      <c r="G202" s="5">
        <v>40.090000000000003</v>
      </c>
      <c r="H202" s="3">
        <v>1</v>
      </c>
      <c r="I202" s="3">
        <v>1</v>
      </c>
      <c r="J202" s="8">
        <f ca="1">(D202-MIN(OFFSET(C202,-$J$3+1,0):C202))/(MAX(OFFSET(B202,-$J$3+1,0):B202)-MIN(OFFSET(C202,-$J$3+1,0):C202))</f>
        <v>0.94339622641509235</v>
      </c>
      <c r="K202" s="8">
        <f ca="1">(G202-MIN(OFFSET(F202,-$J$3+1,0):F202))/(MAX(OFFSET(E202,-$J$3+1,0):E202)-MIN(OFFSET(F202,-$J$3+1,0):F202))</f>
        <v>0.89189189189189411</v>
      </c>
      <c r="L202" s="8">
        <f ca="1">J202-K202</f>
        <v>5.1504334523198247E-2</v>
      </c>
      <c r="M202" s="34">
        <f ca="1">100*(L202-MIN(OFFSET(L202,-$J$3+1,0):L202))/(MAX(OFFSET(L202,-$J$3+1,0):L202)-MIN(OFFSET(L202,-$J$3+1,0):L202))</f>
        <v>29.391801197163165</v>
      </c>
      <c r="N202" s="12">
        <f>MAX(B202-C202,B202-D201,D201-C202)</f>
        <v>0.96999999999999886</v>
      </c>
      <c r="O202" s="12">
        <f>MAX(E202-F202,E202-G201,G201-F202)</f>
        <v>1.1999999999999957</v>
      </c>
      <c r="P202" s="33">
        <f ca="1">AVERAGE(N202:OFFSET(N202,-$P$3+1,0))*$P$4</f>
        <v>0.77500000000000091</v>
      </c>
      <c r="Q202" s="33">
        <f ca="1">AVERAGE(O202:OFFSET(O202,-$P$3+1,0))*$Q$4</f>
        <v>0.96999999999999886</v>
      </c>
      <c r="R202" s="16" t="str">
        <f t="shared" ca="1" si="21"/>
        <v xml:space="preserve"> </v>
      </c>
      <c r="S202" s="16" t="str">
        <f t="shared" ca="1" si="22"/>
        <v>Exit</v>
      </c>
      <c r="T202" s="5">
        <f t="shared" ca="1" si="23"/>
        <v>-10</v>
      </c>
      <c r="U202" s="21">
        <f t="shared" ca="1" si="24"/>
        <v>7.286501377410449</v>
      </c>
      <c r="V202" s="5">
        <f ca="1">IF(AND($R202="Buy",$R201=" "),D202,IF(AND($R202="Buy",$R201="Exit"),D202,IF(AND($S202="Sell",V201=" "),D202,IF(OR($R201="Buy",S201="Sell"),V201," "))))</f>
        <v>41.46</v>
      </c>
      <c r="W202" s="5">
        <f ca="1">IF(AND($R202="Buy",$R201=" "),G202,IF(AND($S202="Sell",W201=" "),G202,IF(OR($R201="Buy",S201="Sell"),W201," ")))</f>
        <v>38.93</v>
      </c>
      <c r="X202" s="35">
        <f t="shared" ca="1" si="25"/>
        <v>-5</v>
      </c>
      <c r="Y202" s="35">
        <f t="shared" ca="1" si="26"/>
        <v>4.0804407713498678</v>
      </c>
      <c r="Z202" s="35">
        <f t="shared" ca="1" si="27"/>
        <v>-0.91955922865013218</v>
      </c>
      <c r="AA202" s="36" t="e">
        <f t="shared" ca="1" si="28"/>
        <v>#VALUE!</v>
      </c>
    </row>
    <row r="203" spans="1:27" x14ac:dyDescent="0.25">
      <c r="A203" s="26">
        <v>40470</v>
      </c>
      <c r="B203">
        <v>42.99</v>
      </c>
      <c r="C203">
        <v>42.38</v>
      </c>
      <c r="D203">
        <v>42.67</v>
      </c>
      <c r="E203" s="5">
        <v>39.950000000000003</v>
      </c>
      <c r="F203" s="5">
        <v>39.03</v>
      </c>
      <c r="G203" s="5">
        <v>39.31</v>
      </c>
      <c r="H203" s="3">
        <v>1</v>
      </c>
      <c r="I203" s="3">
        <v>1</v>
      </c>
      <c r="J203" s="8">
        <f ca="1">(D203-MIN(OFFSET(C203,-$J$3+1,0):C203))/(MAX(OFFSET(B203,-$J$3+1,0):B203)-MIN(OFFSET(C203,-$J$3+1,0):C203))</f>
        <v>0.75193798449612437</v>
      </c>
      <c r="K203" s="8">
        <f ca="1">(G203-MIN(OFFSET(F203,-$J$3+1,0):F203))/(MAX(OFFSET(E203,-$J$3+1,0):E203)-MIN(OFFSET(F203,-$J$3+1,0):F203))</f>
        <v>0.54054054054054212</v>
      </c>
      <c r="L203" s="8">
        <f ca="1">J203-K203</f>
        <v>0.21139744395558224</v>
      </c>
      <c r="M203" s="34">
        <f ca="1">100*(L203-MIN(OFFSET(L203,-$J$3+1,0):L203))/(MAX(OFFSET(L203,-$J$3+1,0):L203)-MIN(OFFSET(L203,-$J$3+1,0):L203))</f>
        <v>99.679319571804811</v>
      </c>
      <c r="N203" s="12">
        <f>MAX(B203-C203,B203-D202,D202-C203)</f>
        <v>0.77999999999999403</v>
      </c>
      <c r="O203" s="12">
        <f>MAX(E203-F203,E203-G202,G202-F203)</f>
        <v>1.0600000000000023</v>
      </c>
      <c r="P203" s="33">
        <f ca="1">AVERAGE(N203:OFFSET(N203,-$P$3+1,0))*$P$4</f>
        <v>0.80999999999999994</v>
      </c>
      <c r="Q203" s="33">
        <f ca="1">AVERAGE(O203:OFFSET(O203,-$P$3+1,0))*$Q$4</f>
        <v>1.0166666666666657</v>
      </c>
      <c r="R203" s="16" t="str">
        <f t="shared" ca="1" si="21"/>
        <v xml:space="preserve"> </v>
      </c>
      <c r="S203" s="16" t="str">
        <f t="shared" ca="1" si="22"/>
        <v>Sell</v>
      </c>
      <c r="T203" s="5" t="str">
        <f t="shared" ca="1" si="23"/>
        <v xml:space="preserve"> </v>
      </c>
      <c r="U203" s="21" t="str">
        <f t="shared" ca="1" si="24"/>
        <v xml:space="preserve"> </v>
      </c>
      <c r="V203" s="5" t="str">
        <f ca="1">IF(AND($R203="Buy",$R202=" "),D203,IF(AND($R203="Buy",$R202="Exit"),D203,IF(AND($S203="Sell",V202=" "),D203,IF(OR($R202="Buy",S202="Sell"),V202," "))))</f>
        <v xml:space="preserve"> </v>
      </c>
      <c r="W203" s="5" t="str">
        <f ca="1">IF(AND($R203="Buy",$R202=" "),G203,IF(AND($S203="Sell",W202=" "),G203,IF(OR($R202="Buy",S202="Sell"),W202," ")))</f>
        <v xml:space="preserve"> </v>
      </c>
      <c r="X203" s="35" t="e">
        <f t="shared" ca="1" si="25"/>
        <v>#VALUE!</v>
      </c>
      <c r="Y203" s="35" t="str">
        <f t="shared" ca="1" si="26"/>
        <v xml:space="preserve"> </v>
      </c>
      <c r="Z203" s="35" t="e">
        <f t="shared" ca="1" si="27"/>
        <v>#VALUE!</v>
      </c>
      <c r="AA203" s="36" t="e">
        <f t="shared" ca="1" si="28"/>
        <v>#VALUE!</v>
      </c>
    </row>
    <row r="204" spans="1:27" x14ac:dyDescent="0.25">
      <c r="A204" s="26">
        <v>40471</v>
      </c>
      <c r="B204">
        <v>43.09</v>
      </c>
      <c r="C204">
        <v>42.6</v>
      </c>
      <c r="D204">
        <v>42.66</v>
      </c>
      <c r="E204" s="5">
        <v>39.75</v>
      </c>
      <c r="F204" s="5">
        <v>39.06</v>
      </c>
      <c r="G204" s="5">
        <v>39.549999999999997</v>
      </c>
      <c r="H204" s="3">
        <v>1</v>
      </c>
      <c r="I204" s="3">
        <v>1</v>
      </c>
      <c r="J204" s="8">
        <f ca="1">(D204-MIN(OFFSET(C204,-$J$3+1,0):C204))/(MAX(OFFSET(B204,-$J$3+1,0):B204)-MIN(OFFSET(C204,-$J$3+1,0):C204))</f>
        <v>0.66145833333333071</v>
      </c>
      <c r="K204" s="8">
        <f ca="1">(G204-MIN(OFFSET(F204,-$J$3+1,0):F204))/(MAX(OFFSET(E204,-$J$3+1,0):E204)-MIN(OFFSET(F204,-$J$3+1,0):F204))</f>
        <v>0.47297297297297108</v>
      </c>
      <c r="L204" s="8">
        <f ca="1">J204-K204</f>
        <v>0.18848536036035962</v>
      </c>
      <c r="M204" s="34">
        <f ca="1">100*(L204-MIN(OFFSET(L204,-$J$3+1,0):L204))/(MAX(OFFSET(L204,-$J$3+1,0):L204)-MIN(OFFSET(L204,-$J$3+1,0):L204))</f>
        <v>87.826528282167942</v>
      </c>
      <c r="N204" s="12">
        <f>MAX(B204-C204,B204-D203,D203-C204)</f>
        <v>0.49000000000000199</v>
      </c>
      <c r="O204" s="12">
        <f>MAX(E204-F204,E204-G203,G203-F204)</f>
        <v>0.68999999999999773</v>
      </c>
      <c r="P204" s="33">
        <f ca="1">AVERAGE(N204:OFFSET(N204,-$P$3+1,0))*$P$4</f>
        <v>0.78166666666666629</v>
      </c>
      <c r="Q204" s="33">
        <f ca="1">AVERAGE(O204:OFFSET(O204,-$P$3+1,0))*$Q$4</f>
        <v>1.0033333333333314</v>
      </c>
      <c r="R204" s="16" t="str">
        <f t="shared" ca="1" si="21"/>
        <v xml:space="preserve"> </v>
      </c>
      <c r="S204" s="16" t="str">
        <f t="shared" ca="1" si="22"/>
        <v>Sell</v>
      </c>
      <c r="T204" s="5" t="str">
        <f t="shared" ca="1" si="23"/>
        <v xml:space="preserve"> </v>
      </c>
      <c r="U204" s="21" t="str">
        <f t="shared" ca="1" si="24"/>
        <v xml:space="preserve"> </v>
      </c>
      <c r="V204" s="5">
        <f ca="1">IF(AND($R204="Buy",$R203=" "),D204,IF(AND($R204="Buy",$R203="Exit"),D204,IF(AND($S204="Sell",V203=" "),D204,IF(OR($R203="Buy",S203="Sell"),V203," "))))</f>
        <v>42.66</v>
      </c>
      <c r="W204" s="5">
        <f ca="1">IF(AND($R204="Buy",$R203=" "),G204,IF(AND($S204="Sell",W203=" "),G204,IF(OR($R203="Buy",S203="Sell"),W203," ")))</f>
        <v>39.549999999999997</v>
      </c>
      <c r="X204" s="35" t="str">
        <f t="shared" ca="1" si="25"/>
        <v xml:space="preserve"> </v>
      </c>
      <c r="Y204" s="35" t="str">
        <f t="shared" ca="1" si="26"/>
        <v xml:space="preserve"> </v>
      </c>
      <c r="Z204" s="35" t="str">
        <f t="shared" ca="1" si="27"/>
        <v xml:space="preserve"> </v>
      </c>
      <c r="AA204" s="36" t="e">
        <f t="shared" ca="1" si="28"/>
        <v>#VALUE!</v>
      </c>
    </row>
    <row r="205" spans="1:27" x14ac:dyDescent="0.25">
      <c r="A205" s="26">
        <v>40472</v>
      </c>
      <c r="B205">
        <v>42.81</v>
      </c>
      <c r="C205">
        <v>41.76</v>
      </c>
      <c r="D205">
        <v>42.24</v>
      </c>
      <c r="E205" s="5">
        <v>39.76</v>
      </c>
      <c r="F205" s="5">
        <v>38.74</v>
      </c>
      <c r="G205" s="5">
        <v>39.04</v>
      </c>
      <c r="H205" s="3">
        <v>1</v>
      </c>
      <c r="I205" s="3">
        <v>1</v>
      </c>
      <c r="J205" s="8">
        <f ca="1">(D205-MIN(OFFSET(C205,-$J$3+1,0):C205))/(MAX(OFFSET(B205,-$J$3+1,0):B205)-MIN(OFFSET(C205,-$J$3+1,0):C205))</f>
        <v>0.359281437125749</v>
      </c>
      <c r="K205" s="8">
        <f ca="1">(G205-MIN(OFFSET(F205,-$J$3+1,0):F205))/(MAX(OFFSET(E205,-$J$3+1,0):E205)-MIN(OFFSET(F205,-$J$3+1,0):F205))</f>
        <v>0.18867924528301752</v>
      </c>
      <c r="L205" s="8">
        <f ca="1">J205-K205</f>
        <v>0.17060219184273148</v>
      </c>
      <c r="M205" s="34">
        <f ca="1">100*(L205-MIN(OFFSET(L205,-$J$3+1,0):L205))/(MAX(OFFSET(L205,-$J$3+1,0):L205)-MIN(OFFSET(L205,-$J$3+1,0):L205))</f>
        <v>78.575276070385357</v>
      </c>
      <c r="N205" s="12">
        <f>MAX(B205-C205,B205-D204,D204-C205)</f>
        <v>1.0500000000000043</v>
      </c>
      <c r="O205" s="12">
        <f>MAX(E205-F205,E205-G204,G204-F205)</f>
        <v>1.019999999999996</v>
      </c>
      <c r="P205" s="33">
        <f ca="1">AVERAGE(N205:OFFSET(N205,-$P$3+1,0))*$P$4</f>
        <v>0.75833333333333286</v>
      </c>
      <c r="Q205" s="33">
        <f ca="1">AVERAGE(O205:OFFSET(O205,-$P$3+1,0))*$Q$4</f>
        <v>0.94833333333333181</v>
      </c>
      <c r="R205" s="16" t="str">
        <f t="shared" ca="1" si="21"/>
        <v xml:space="preserve"> </v>
      </c>
      <c r="S205" s="16" t="str">
        <f t="shared" ca="1" si="22"/>
        <v>Sell</v>
      </c>
      <c r="T205" s="5" t="str">
        <f t="shared" ca="1" si="23"/>
        <v xml:space="preserve"> </v>
      </c>
      <c r="U205" s="21" t="str">
        <f t="shared" ca="1" si="24"/>
        <v xml:space="preserve"> </v>
      </c>
      <c r="V205" s="5">
        <f ca="1">IF(AND($R205="Buy",$R204=" "),D205,IF(AND($R205="Buy",$R204="Exit"),D205,IF(AND($S205="Sell",V204=" "),D205,IF(OR($R204="Buy",S204="Sell"),V204," "))))</f>
        <v>42.66</v>
      </c>
      <c r="W205" s="5">
        <f ca="1">IF(AND($R205="Buy",$R204=" "),G205,IF(AND($S205="Sell",W204=" "),G205,IF(OR($R204="Buy",S204="Sell"),W204," ")))</f>
        <v>39.549999999999997</v>
      </c>
      <c r="X205" s="35" t="str">
        <f t="shared" ca="1" si="25"/>
        <v xml:space="preserve"> </v>
      </c>
      <c r="Y205" s="35" t="str">
        <f t="shared" ca="1" si="26"/>
        <v xml:space="preserve"> </v>
      </c>
      <c r="Z205" s="35" t="str">
        <f t="shared" ca="1" si="27"/>
        <v xml:space="preserve"> </v>
      </c>
      <c r="AA205" s="36" t="e">
        <f t="shared" ca="1" si="28"/>
        <v>#VALUE!</v>
      </c>
    </row>
    <row r="206" spans="1:27" x14ac:dyDescent="0.25">
      <c r="A206" s="26">
        <v>40473</v>
      </c>
      <c r="B206">
        <v>42.8</v>
      </c>
      <c r="C206">
        <v>42.13</v>
      </c>
      <c r="D206">
        <v>42.71</v>
      </c>
      <c r="E206" s="5">
        <v>39.32</v>
      </c>
      <c r="F206" s="5">
        <v>38.65</v>
      </c>
      <c r="G206" s="5">
        <v>38.9</v>
      </c>
      <c r="H206" s="3">
        <v>1</v>
      </c>
      <c r="I206" s="3">
        <v>1</v>
      </c>
      <c r="J206" s="8">
        <f ca="1">(D206-MIN(OFFSET(C206,-$J$3+1,0):C206))/(MAX(OFFSET(B206,-$J$3+1,0):B206)-MIN(OFFSET(C206,-$J$3+1,0):C206))</f>
        <v>0.61290322580645173</v>
      </c>
      <c r="K206" s="8">
        <f ca="1">(G206-MIN(OFFSET(F206,-$J$3+1,0):F206))/(MAX(OFFSET(E206,-$J$3+1,0):E206)-MIN(OFFSET(F206,-$J$3+1,0):F206))</f>
        <v>0.14880952380952384</v>
      </c>
      <c r="L206" s="8">
        <f ca="1">J206-K206</f>
        <v>0.4640937019969279</v>
      </c>
      <c r="M206" s="34">
        <f ca="1">100*(L206-MIN(OFFSET(L206,-$J$3+1,0):L206))/(MAX(OFFSET(L206,-$J$3+1,0):L206)-MIN(OFFSET(L206,-$J$3+1,0):L206))</f>
        <v>100</v>
      </c>
      <c r="N206" s="12">
        <f>MAX(B206-C206,B206-D205,D205-C206)</f>
        <v>0.6699999999999946</v>
      </c>
      <c r="O206" s="12">
        <f>MAX(E206-F206,E206-G205,G205-F206)</f>
        <v>0.67000000000000171</v>
      </c>
      <c r="P206" s="33">
        <f ca="1">AVERAGE(N206:OFFSET(N206,-$P$3+1,0))*$P$4</f>
        <v>0.77999999999999881</v>
      </c>
      <c r="Q206" s="33">
        <f ca="1">AVERAGE(O206:OFFSET(O206,-$P$3+1,0))*$Q$4</f>
        <v>0.91166666666666529</v>
      </c>
      <c r="R206" s="16" t="str">
        <f t="shared" ca="1" si="21"/>
        <v xml:space="preserve"> </v>
      </c>
      <c r="S206" s="16" t="str">
        <f t="shared" ca="1" si="22"/>
        <v>Sell</v>
      </c>
      <c r="T206" s="5" t="str">
        <f t="shared" ca="1" si="23"/>
        <v xml:space="preserve"> </v>
      </c>
      <c r="U206" s="21" t="str">
        <f t="shared" ca="1" si="24"/>
        <v xml:space="preserve"> </v>
      </c>
      <c r="V206" s="5">
        <f ca="1">IF(AND($R206="Buy",$R205=" "),D206,IF(AND($R206="Buy",$R205="Exit"),D206,IF(AND($S206="Sell",V205=" "),D206,IF(OR($R205="Buy",S205="Sell"),V205," "))))</f>
        <v>42.66</v>
      </c>
      <c r="W206" s="5">
        <f ca="1">IF(AND($R206="Buy",$R205=" "),G206,IF(AND($S206="Sell",W205=" "),G206,IF(OR($R205="Buy",S205="Sell"),W205," ")))</f>
        <v>39.549999999999997</v>
      </c>
      <c r="X206" s="35" t="str">
        <f t="shared" ca="1" si="25"/>
        <v xml:space="preserve"> </v>
      </c>
      <c r="Y206" s="35" t="str">
        <f t="shared" ca="1" si="26"/>
        <v xml:space="preserve"> </v>
      </c>
      <c r="Z206" s="35" t="str">
        <f t="shared" ca="1" si="27"/>
        <v xml:space="preserve"> </v>
      </c>
      <c r="AA206" s="36" t="e">
        <f t="shared" ca="1" si="28"/>
        <v>#VALUE!</v>
      </c>
    </row>
    <row r="207" spans="1:27" x14ac:dyDescent="0.25">
      <c r="A207" s="26">
        <v>40476</v>
      </c>
      <c r="B207">
        <v>43.07</v>
      </c>
      <c r="C207">
        <v>42.4</v>
      </c>
      <c r="D207">
        <v>42.72</v>
      </c>
      <c r="E207" s="5">
        <v>39.94</v>
      </c>
      <c r="F207" s="5">
        <v>39.06</v>
      </c>
      <c r="G207" s="5">
        <v>39.22</v>
      </c>
      <c r="H207" s="3">
        <v>1</v>
      </c>
      <c r="I207" s="3">
        <v>1</v>
      </c>
      <c r="J207" s="8">
        <f ca="1">(D207-MIN(OFFSET(C207,-$J$3+1,0):C207))/(MAX(OFFSET(B207,-$J$3+1,0):B207)-MIN(OFFSET(C207,-$J$3+1,0):C207))</f>
        <v>0.61935483870967623</v>
      </c>
      <c r="K207" s="8">
        <f ca="1">(G207-MIN(OFFSET(F207,-$J$3+1,0):F207))/(MAX(OFFSET(E207,-$J$3+1,0):E207)-MIN(OFFSET(F207,-$J$3+1,0):F207))</f>
        <v>0.33928571428571452</v>
      </c>
      <c r="L207" s="8">
        <f ca="1">J207-K207</f>
        <v>0.2800691244239617</v>
      </c>
      <c r="M207" s="34">
        <f ca="1">100*(L207-MIN(OFFSET(L207,-$J$3+1,0):L207))/(MAX(OFFSET(L207,-$J$3+1,0):L207)-MIN(OFFSET(L207,-$J$3+1,0):L207))</f>
        <v>55.397644224391371</v>
      </c>
      <c r="N207" s="12">
        <f>MAX(B207-C207,B207-D206,D206-C207)</f>
        <v>0.67000000000000171</v>
      </c>
      <c r="O207" s="12">
        <f>MAX(E207-F207,E207-G206,G206-F207)</f>
        <v>1.0399999999999991</v>
      </c>
      <c r="P207" s="33">
        <f ca="1">AVERAGE(N207:OFFSET(N207,-$P$3+1,0))*$P$4</f>
        <v>0.77166666666666595</v>
      </c>
      <c r="Q207" s="33">
        <f ca="1">AVERAGE(O207:OFFSET(O207,-$P$3+1,0))*$Q$4</f>
        <v>0.94666666666666544</v>
      </c>
      <c r="R207" s="16" t="str">
        <f t="shared" ca="1" si="21"/>
        <v xml:space="preserve"> </v>
      </c>
      <c r="S207" s="16" t="str">
        <f t="shared" ca="1" si="22"/>
        <v>Sell</v>
      </c>
      <c r="T207" s="5" t="str">
        <f t="shared" ca="1" si="23"/>
        <v xml:space="preserve"> </v>
      </c>
      <c r="U207" s="21" t="str">
        <f t="shared" ca="1" si="24"/>
        <v xml:space="preserve"> </v>
      </c>
      <c r="V207" s="5">
        <f ca="1">IF(AND($R207="Buy",$R206=" "),D207,IF(AND($R207="Buy",$R206="Exit"),D207,IF(AND($S207="Sell",V206=" "),D207,IF(OR($R206="Buy",S206="Sell"),V206," "))))</f>
        <v>42.66</v>
      </c>
      <c r="W207" s="5">
        <f ca="1">IF(AND($R207="Buy",$R206=" "),G207,IF(AND($S207="Sell",W206=" "),G207,IF(OR($R206="Buy",S206="Sell"),W206," ")))</f>
        <v>39.549999999999997</v>
      </c>
      <c r="X207" s="35" t="str">
        <f t="shared" ca="1" si="25"/>
        <v xml:space="preserve"> </v>
      </c>
      <c r="Y207" s="35" t="str">
        <f t="shared" ca="1" si="26"/>
        <v xml:space="preserve"> </v>
      </c>
      <c r="Z207" s="35" t="str">
        <f t="shared" ca="1" si="27"/>
        <v xml:space="preserve"> </v>
      </c>
      <c r="AA207" s="36" t="e">
        <f t="shared" ca="1" si="28"/>
        <v>#VALUE!</v>
      </c>
    </row>
    <row r="208" spans="1:27" x14ac:dyDescent="0.25">
      <c r="A208" s="26">
        <v>40477</v>
      </c>
      <c r="B208">
        <v>42.9</v>
      </c>
      <c r="C208">
        <v>42</v>
      </c>
      <c r="D208">
        <v>42.79</v>
      </c>
      <c r="E208" s="5">
        <v>39.380000000000003</v>
      </c>
      <c r="F208" s="5">
        <v>38.619999999999997</v>
      </c>
      <c r="G208" s="5">
        <v>38.950000000000003</v>
      </c>
      <c r="H208" s="3">
        <v>1</v>
      </c>
      <c r="I208" s="3">
        <v>1</v>
      </c>
      <c r="J208" s="8">
        <f ca="1">(D208-MIN(OFFSET(C208,-$J$3+1,0):C208))/(MAX(OFFSET(B208,-$J$3+1,0):B208)-MIN(OFFSET(C208,-$J$3+1,0):C208))</f>
        <v>0.77443609022556159</v>
      </c>
      <c r="K208" s="8">
        <f ca="1">(G208-MIN(OFFSET(F208,-$J$3+1,0):F208))/(MAX(OFFSET(E208,-$J$3+1,0):E208)-MIN(OFFSET(F208,-$J$3+1,0):F208))</f>
        <v>0.24812030075188274</v>
      </c>
      <c r="L208" s="8">
        <f ca="1">J208-K208</f>
        <v>0.52631578947367885</v>
      </c>
      <c r="M208" s="34">
        <f ca="1">100*(L208-MIN(OFFSET(L208,-$J$3+1,0):L208))/(MAX(OFFSET(L208,-$J$3+1,0):L208)-MIN(OFFSET(L208,-$J$3+1,0):L208))</f>
        <v>100</v>
      </c>
      <c r="N208" s="12">
        <f>MAX(B208-C208,B208-D207,D207-C208)</f>
        <v>0.89999999999999858</v>
      </c>
      <c r="O208" s="12">
        <f>MAX(E208-F208,E208-G207,G207-F208)</f>
        <v>0.76000000000000512</v>
      </c>
      <c r="P208" s="33">
        <f ca="1">AVERAGE(N208:OFFSET(N208,-$P$3+1,0))*$P$4</f>
        <v>0.75999999999999923</v>
      </c>
      <c r="Q208" s="33">
        <f ca="1">AVERAGE(O208:OFFSET(O208,-$P$3+1,0))*$Q$4</f>
        <v>0.87333333333333363</v>
      </c>
      <c r="R208" s="16" t="str">
        <f t="shared" ca="1" si="21"/>
        <v xml:space="preserve"> </v>
      </c>
      <c r="S208" s="16" t="str">
        <f t="shared" ca="1" si="22"/>
        <v>Sell</v>
      </c>
      <c r="T208" s="5" t="str">
        <f t="shared" ca="1" si="23"/>
        <v xml:space="preserve"> </v>
      </c>
      <c r="U208" s="21" t="str">
        <f t="shared" ca="1" si="24"/>
        <v xml:space="preserve"> </v>
      </c>
      <c r="V208" s="5">
        <f ca="1">IF(AND($R208="Buy",$R207=" "),D208,IF(AND($R208="Buy",$R207="Exit"),D208,IF(AND($S208="Sell",V207=" "),D208,IF(OR($R207="Buy",S207="Sell"),V207," "))))</f>
        <v>42.66</v>
      </c>
      <c r="W208" s="5">
        <f ca="1">IF(AND($R208="Buy",$R207=" "),G208,IF(AND($S208="Sell",W207=" "),G208,IF(OR($R207="Buy",S207="Sell"),W207," ")))</f>
        <v>39.549999999999997</v>
      </c>
      <c r="X208" s="35" t="str">
        <f t="shared" ca="1" si="25"/>
        <v xml:space="preserve"> </v>
      </c>
      <c r="Y208" s="35" t="str">
        <f t="shared" ca="1" si="26"/>
        <v xml:space="preserve"> </v>
      </c>
      <c r="Z208" s="35" t="str">
        <f t="shared" ca="1" si="27"/>
        <v xml:space="preserve"> </v>
      </c>
      <c r="AA208" s="36" t="e">
        <f t="shared" ca="1" si="28"/>
        <v>#VALUE!</v>
      </c>
    </row>
    <row r="209" spans="1:27" x14ac:dyDescent="0.25">
      <c r="A209" s="26">
        <v>40478</v>
      </c>
      <c r="B209">
        <v>42.68</v>
      </c>
      <c r="C209">
        <v>41.8</v>
      </c>
      <c r="D209">
        <v>42.23</v>
      </c>
      <c r="E209" s="5">
        <v>39.450000000000003</v>
      </c>
      <c r="F209" s="5">
        <v>38.51</v>
      </c>
      <c r="G209" s="5">
        <v>39.39</v>
      </c>
      <c r="H209" s="3">
        <v>1</v>
      </c>
      <c r="I209" s="3">
        <v>1</v>
      </c>
      <c r="J209" s="8">
        <f ca="1">(D209-MIN(OFFSET(C209,-$J$3+1,0):C209))/(MAX(OFFSET(B209,-$J$3+1,0):B209)-MIN(OFFSET(C209,-$J$3+1,0):C209))</f>
        <v>0.35338345864661425</v>
      </c>
      <c r="K209" s="8">
        <f ca="1">(G209-MIN(OFFSET(F209,-$J$3+1,0):F209))/(MAX(OFFSET(E209,-$J$3+1,0):E209)-MIN(OFFSET(F209,-$J$3+1,0):F209))</f>
        <v>0.61538461538461731</v>
      </c>
      <c r="L209" s="8">
        <f ca="1">J209-K209</f>
        <v>-0.26200115673800306</v>
      </c>
      <c r="M209" s="34">
        <f ca="1">100*(L209-MIN(OFFSET(L209,-$J$3+1,0):L209))/(MAX(OFFSET(L209,-$J$3+1,0):L209)-MIN(OFFSET(L209,-$J$3+1,0):L209))</f>
        <v>0</v>
      </c>
      <c r="N209" s="12">
        <f>MAX(B209-C209,B209-D208,D208-C209)</f>
        <v>0.99000000000000199</v>
      </c>
      <c r="O209" s="12">
        <f>MAX(E209-F209,E209-G208,G208-F209)</f>
        <v>0.94000000000000483</v>
      </c>
      <c r="P209" s="33">
        <f ca="1">AVERAGE(N209:OFFSET(N209,-$P$3+1,0))*$P$4</f>
        <v>0.79500000000000048</v>
      </c>
      <c r="Q209" s="33">
        <f ca="1">AVERAGE(O209:OFFSET(O209,-$P$3+1,0))*$Q$4</f>
        <v>0.85333333333333405</v>
      </c>
      <c r="R209" s="16" t="str">
        <f t="shared" ca="1" si="21"/>
        <v>Buy</v>
      </c>
      <c r="S209" s="16" t="str">
        <f t="shared" ca="1" si="22"/>
        <v>Exit</v>
      </c>
      <c r="T209" s="5">
        <f t="shared" ca="1" si="23"/>
        <v>10</v>
      </c>
      <c r="U209" s="21">
        <f t="shared" ca="1" si="24"/>
        <v>-9.3164062499999982</v>
      </c>
      <c r="V209" s="5">
        <f ca="1">IF(AND($R209="Buy",$R208=" "),D209,IF(AND($R209="Buy",$R208="Exit"),D209,IF(AND($S209="Sell",V208=" "),D209,IF(OR($R208="Buy",S208="Sell"),V208," "))))</f>
        <v>42.23</v>
      </c>
      <c r="W209" s="5">
        <f ca="1">IF(AND($R209="Buy",$R208=" "),G209,IF(AND($S209="Sell",W208=" "),G209,IF(OR($R208="Buy",S208="Sell"),W208," ")))</f>
        <v>39.39</v>
      </c>
      <c r="X209" s="35" t="str">
        <f t="shared" ca="1" si="25"/>
        <v xml:space="preserve"> </v>
      </c>
      <c r="Y209" s="35" t="str">
        <f t="shared" ca="1" si="26"/>
        <v xml:space="preserve"> </v>
      </c>
      <c r="Z209" s="35" t="str">
        <f t="shared" ca="1" si="27"/>
        <v xml:space="preserve"> </v>
      </c>
      <c r="AA209" s="36" t="e">
        <f t="shared" ca="1" si="28"/>
        <v>#VALUE!</v>
      </c>
    </row>
    <row r="210" spans="1:27" x14ac:dyDescent="0.25">
      <c r="A210" s="26">
        <v>40479</v>
      </c>
      <c r="B210">
        <v>42.64</v>
      </c>
      <c r="C210">
        <v>42</v>
      </c>
      <c r="D210">
        <v>42.5</v>
      </c>
      <c r="E210" s="5">
        <v>40.08</v>
      </c>
      <c r="F210" s="5">
        <v>39.25</v>
      </c>
      <c r="G210" s="5">
        <v>39.42</v>
      </c>
      <c r="H210" s="3">
        <v>1</v>
      </c>
      <c r="I210" s="3">
        <v>1</v>
      </c>
      <c r="J210" s="8">
        <f ca="1">(D210-MIN(OFFSET(C210,-$J$3+1,0):C210))/(MAX(OFFSET(B210,-$J$3+1,0):B210)-MIN(OFFSET(C210,-$J$3+1,0):C210))</f>
        <v>0.5648854961832066</v>
      </c>
      <c r="K210" s="8">
        <f ca="1">(G210-MIN(OFFSET(F210,-$J$3+1,0):F210))/(MAX(OFFSET(E210,-$J$3+1,0):E210)-MIN(OFFSET(F210,-$J$3+1,0):F210))</f>
        <v>0.57961783439490666</v>
      </c>
      <c r="L210" s="8">
        <f ca="1">J210-K210</f>
        <v>-1.4732338211700058E-2</v>
      </c>
      <c r="M210" s="34">
        <f ca="1">100*(L210-MIN(OFFSET(L210,-$J$3+1,0):L210))/(MAX(OFFSET(L210,-$J$3+1,0):L210)-MIN(OFFSET(L210,-$J$3+1,0):L210))</f>
        <v>31.366675512250808</v>
      </c>
      <c r="N210" s="12">
        <f>MAX(B210-C210,B210-D209,D209-C210)</f>
        <v>0.64000000000000057</v>
      </c>
      <c r="O210" s="12">
        <f>MAX(E210-F210,E210-G209,G209-F210)</f>
        <v>0.82999999999999829</v>
      </c>
      <c r="P210" s="33">
        <f ca="1">AVERAGE(N210:OFFSET(N210,-$P$3+1,0))*$P$4</f>
        <v>0.82000000000000028</v>
      </c>
      <c r="Q210" s="33">
        <f ca="1">AVERAGE(O210:OFFSET(O210,-$P$3+1,0))*$Q$4</f>
        <v>0.87666666666666748</v>
      </c>
      <c r="R210" s="16" t="str">
        <f t="shared" ca="1" si="21"/>
        <v>Buy</v>
      </c>
      <c r="S210" s="16" t="str">
        <f t="shared" ca="1" si="22"/>
        <v xml:space="preserve"> </v>
      </c>
      <c r="T210" s="5">
        <f t="shared" ca="1" si="23"/>
        <v>10</v>
      </c>
      <c r="U210" s="21">
        <f t="shared" ca="1" si="24"/>
        <v>-9.3164062499999982</v>
      </c>
      <c r="V210" s="5">
        <f ca="1">IF(AND($R210="Buy",$R209=" "),D210,IF(AND($R210="Buy",$R209="Exit"),D210,IF(AND($S210="Sell",V209=" "),D210,IF(OR($R209="Buy",S209="Sell"),V209," "))))</f>
        <v>42.23</v>
      </c>
      <c r="W210" s="5">
        <f ca="1">IF(AND($R210="Buy",$R209=" "),G210,IF(AND($S210="Sell",W209=" "),G210,IF(OR($R209="Buy",S209="Sell"),W209," ")))</f>
        <v>39.39</v>
      </c>
      <c r="X210" s="35">
        <f t="shared" ca="1" si="25"/>
        <v>2.7000000000000313</v>
      </c>
      <c r="Y210" s="35">
        <f t="shared" ca="1" si="26"/>
        <v>-0.27949218750001054</v>
      </c>
      <c r="Z210" s="35">
        <f t="shared" ca="1" si="27"/>
        <v>2.4205078125000208</v>
      </c>
      <c r="AA210" s="36" t="e">
        <f t="shared" ca="1" si="28"/>
        <v>#VALUE!</v>
      </c>
    </row>
    <row r="211" spans="1:27" x14ac:dyDescent="0.25">
      <c r="A211" s="26">
        <v>40480</v>
      </c>
      <c r="B211">
        <v>42.52</v>
      </c>
      <c r="C211">
        <v>41.72</v>
      </c>
      <c r="D211">
        <v>41.88</v>
      </c>
      <c r="E211" s="5">
        <v>38.33</v>
      </c>
      <c r="F211" s="5">
        <v>36.79</v>
      </c>
      <c r="G211" s="5">
        <v>37.17</v>
      </c>
      <c r="H211" s="3">
        <v>1</v>
      </c>
      <c r="I211" s="3">
        <v>1</v>
      </c>
      <c r="J211" s="8">
        <f ca="1">(D211-MIN(OFFSET(C211,-$J$3+1,0):C211))/(MAX(OFFSET(B211,-$J$3+1,0):B211)-MIN(OFFSET(C211,-$J$3+1,0):C211))</f>
        <v>0.11851851851852113</v>
      </c>
      <c r="K211" s="8">
        <f ca="1">(G211-MIN(OFFSET(F211,-$J$3+1,0):F211))/(MAX(OFFSET(E211,-$J$3+1,0):E211)-MIN(OFFSET(F211,-$J$3+1,0):F211))</f>
        <v>0.11550151975683971</v>
      </c>
      <c r="L211" s="8">
        <f ca="1">J211-K211</f>
        <v>3.0169987616814192E-3</v>
      </c>
      <c r="M211" s="34">
        <f ca="1">100*(L211-MIN(OFFSET(L211,-$J$3+1,0):L211))/(MAX(OFFSET(L211,-$J$3+1,0):L211)-MIN(OFFSET(L211,-$J$3+1,0):L211))</f>
        <v>33.618223834112626</v>
      </c>
      <c r="N211" s="12">
        <f>MAX(B211-C211,B211-D210,D210-C211)</f>
        <v>0.80000000000000426</v>
      </c>
      <c r="O211" s="12">
        <f>MAX(E211-F211,E211-G210,G210-F211)</f>
        <v>2.6300000000000026</v>
      </c>
      <c r="P211" s="33">
        <f ca="1">AVERAGE(N211:OFFSET(N211,-$P$3+1,0))*$P$4</f>
        <v>0.77833333333333365</v>
      </c>
      <c r="Q211" s="33">
        <f ca="1">AVERAGE(O211:OFFSET(O211,-$P$3+1,0))*$Q$4</f>
        <v>1.145000000000002</v>
      </c>
      <c r="R211" s="16" t="str">
        <f t="shared" ref="R211:R274" ca="1" si="29">IF(M211&lt;$R$3,"Buy",IF(AND(R210="Buy",M211&lt;50),"Buy",IF(AND(R210="Buy",M211&gt;=50),"Exit"," ")))</f>
        <v>Buy</v>
      </c>
      <c r="S211" s="16" t="str">
        <f t="shared" ref="S211:S274" ca="1" si="30">IF($M211&gt;$S$3,"Sell",IF(AND(S210="Sell",$M211&gt;50),"Sell",IF(AND(S210="Sell",$M211&lt;=50),"Exit"," ")))</f>
        <v xml:space="preserve"> </v>
      </c>
      <c r="T211" s="5">
        <f t="shared" ca="1" si="23"/>
        <v>10</v>
      </c>
      <c r="U211" s="21">
        <f t="shared" ca="1" si="24"/>
        <v>-9.3164062499999982</v>
      </c>
      <c r="V211" s="5">
        <f ca="1">IF(AND($R211="Buy",$R210=" "),D211,IF(AND($R211="Buy",$R210="Exit"),D211,IF(AND($S211="Sell",V210=" "),D211,IF(OR($R210="Buy",S210="Sell"),V210," "))))</f>
        <v>42.23</v>
      </c>
      <c r="W211" s="5">
        <f ca="1">IF(AND($R211="Buy",$R210=" "),G211,IF(AND($S211="Sell",W210=" "),G211,IF(OR($R210="Buy",S210="Sell"),W210," ")))</f>
        <v>39.39</v>
      </c>
      <c r="X211" s="35">
        <f t="shared" ca="1" si="25"/>
        <v>-6.1999999999999744</v>
      </c>
      <c r="Y211" s="35">
        <f t="shared" ca="1" si="26"/>
        <v>20.961914062499996</v>
      </c>
      <c r="Z211" s="35">
        <f t="shared" ca="1" si="27"/>
        <v>14.761914062500022</v>
      </c>
      <c r="AA211" s="36" t="e">
        <f t="shared" ca="1" si="28"/>
        <v>#VALUE!</v>
      </c>
    </row>
    <row r="212" spans="1:27" x14ac:dyDescent="0.25">
      <c r="A212" s="26">
        <v>40483</v>
      </c>
      <c r="B212">
        <v>42.59</v>
      </c>
      <c r="C212">
        <v>41.91</v>
      </c>
      <c r="D212">
        <v>42.33</v>
      </c>
      <c r="E212" s="5">
        <v>37.880000000000003</v>
      </c>
      <c r="F212" s="5">
        <v>36.6</v>
      </c>
      <c r="G212" s="5">
        <v>36.770000000000003</v>
      </c>
      <c r="H212" s="3">
        <v>1</v>
      </c>
      <c r="I212" s="3">
        <v>1</v>
      </c>
      <c r="J212" s="8">
        <f ca="1">(D212-MIN(OFFSET(C212,-$J$3+1,0):C212))/(MAX(OFFSET(B212,-$J$3+1,0):B212)-MIN(OFFSET(C212,-$J$3+1,0):C212))</f>
        <v>0.45185185185185095</v>
      </c>
      <c r="K212" s="8">
        <f ca="1">(G212-MIN(OFFSET(F212,-$J$3+1,0):F212))/(MAX(OFFSET(E212,-$J$3+1,0):E212)-MIN(OFFSET(F212,-$J$3+1,0):F212))</f>
        <v>4.8850574712644215E-2</v>
      </c>
      <c r="L212" s="8">
        <f ca="1">J212-K212</f>
        <v>0.40300127713920675</v>
      </c>
      <c r="M212" s="34">
        <f ca="1">100*(L212-MIN(OFFSET(L212,-$J$3+1,0):L212))/(MAX(OFFSET(L212,-$J$3+1,0):L212)-MIN(OFFSET(L212,-$J$3+1,0):L212))</f>
        <v>84.357241978994679</v>
      </c>
      <c r="N212" s="12">
        <f>MAX(B212-C212,B212-D211,D211-C212)</f>
        <v>0.71000000000000085</v>
      </c>
      <c r="O212" s="12">
        <f>MAX(E212-F212,E212-G211,G211-F212)</f>
        <v>1.2800000000000011</v>
      </c>
      <c r="P212" s="33">
        <f ca="1">AVERAGE(N212:OFFSET(N212,-$P$3+1,0))*$P$4</f>
        <v>0.78500000000000136</v>
      </c>
      <c r="Q212" s="33">
        <f ca="1">AVERAGE(O212:OFFSET(O212,-$P$3+1,0))*$Q$4</f>
        <v>1.2466666666666686</v>
      </c>
      <c r="R212" s="16" t="str">
        <f t="shared" ca="1" si="29"/>
        <v>Exit</v>
      </c>
      <c r="S212" s="16" t="str">
        <f t="shared" ca="1" si="30"/>
        <v xml:space="preserve"> </v>
      </c>
      <c r="T212" s="5">
        <f t="shared" ca="1" si="23"/>
        <v>10</v>
      </c>
      <c r="U212" s="21">
        <f t="shared" ca="1" si="24"/>
        <v>-9.3164062499999982</v>
      </c>
      <c r="V212" s="5">
        <f ca="1">IF(AND($R212="Buy",$R211=" "),D212,IF(AND($R212="Buy",$R211="Exit"),D212,IF(AND($S212="Sell",V211=" "),D212,IF(OR($R211="Buy",S211="Sell"),V211," "))))</f>
        <v>42.23</v>
      </c>
      <c r="W212" s="5">
        <f ca="1">IF(AND($R212="Buy",$R211=" "),G212,IF(AND($S212="Sell",W211=" "),G212,IF(OR($R211="Buy",S211="Sell"),W211," ")))</f>
        <v>39.39</v>
      </c>
      <c r="X212" s="35">
        <f t="shared" ca="1" si="25"/>
        <v>4.4999999999999574</v>
      </c>
      <c r="Y212" s="35">
        <f t="shared" ca="1" si="26"/>
        <v>3.7265624999999862</v>
      </c>
      <c r="Z212" s="35">
        <f t="shared" ca="1" si="27"/>
        <v>8.2265624999999432</v>
      </c>
      <c r="AA212" s="36" t="e">
        <f t="shared" ca="1" si="28"/>
        <v>#VALUE!</v>
      </c>
    </row>
    <row r="213" spans="1:27" x14ac:dyDescent="0.25">
      <c r="A213" s="26">
        <v>40484</v>
      </c>
      <c r="B213">
        <v>42.83</v>
      </c>
      <c r="C213">
        <v>42.47</v>
      </c>
      <c r="D213">
        <v>42.75</v>
      </c>
      <c r="E213" s="5">
        <v>37.200000000000003</v>
      </c>
      <c r="F213" s="5">
        <v>36.57</v>
      </c>
      <c r="G213" s="5">
        <v>36.840000000000003</v>
      </c>
      <c r="H213" s="3">
        <v>1</v>
      </c>
      <c r="I213" s="3">
        <v>1</v>
      </c>
      <c r="J213" s="8">
        <f ca="1">(D213-MIN(OFFSET(C213,-$J$3+1,0):C213))/(MAX(OFFSET(B213,-$J$3+1,0):B213)-MIN(OFFSET(C213,-$J$3+1,0):C213))</f>
        <v>0.87288135593220462</v>
      </c>
      <c r="K213" s="8">
        <f ca="1">(G213-MIN(OFFSET(F213,-$J$3+1,0):F213))/(MAX(OFFSET(E213,-$J$3+1,0):E213)-MIN(OFFSET(F213,-$J$3+1,0):F213))</f>
        <v>7.6923076923077857E-2</v>
      </c>
      <c r="L213" s="8">
        <f ca="1">J213-K213</f>
        <v>0.79595827900912675</v>
      </c>
      <c r="M213" s="34">
        <f ca="1">100*(L213-MIN(OFFSET(L213,-$J$3+1,0):L213))/(MAX(OFFSET(L213,-$J$3+1,0):L213)-MIN(OFFSET(L213,-$J$3+1,0):L213))</f>
        <v>100</v>
      </c>
      <c r="N213" s="12">
        <f>MAX(B213-C213,B213-D212,D212-C213)</f>
        <v>0.5</v>
      </c>
      <c r="O213" s="12">
        <f>MAX(E213-F213,E213-G212,G212-F213)</f>
        <v>0.63000000000000256</v>
      </c>
      <c r="P213" s="33">
        <f ca="1">AVERAGE(N213:OFFSET(N213,-$P$3+1,0))*$P$4</f>
        <v>0.75666666666666771</v>
      </c>
      <c r="Q213" s="33">
        <f ca="1">AVERAGE(O213:OFFSET(O213,-$P$3+1,0))*$Q$4</f>
        <v>1.1783333333333357</v>
      </c>
      <c r="R213" s="16" t="str">
        <f t="shared" ca="1" si="29"/>
        <v xml:space="preserve"> </v>
      </c>
      <c r="S213" s="16" t="str">
        <f t="shared" ca="1" si="30"/>
        <v>Sell</v>
      </c>
      <c r="T213" s="5">
        <f t="shared" ca="1" si="23"/>
        <v>-10</v>
      </c>
      <c r="U213" s="21">
        <f t="shared" ca="1" si="24"/>
        <v>6.4214992927864172</v>
      </c>
      <c r="V213" s="5" t="str">
        <f ca="1">IF(AND($R213="Buy",$R212=" "),D213,IF(AND($R213="Buy",$R212="Exit"),D213,IF(AND($S213="Sell",V212=" "),D213,IF(OR($R212="Buy",S212="Sell"),V212," "))))</f>
        <v xml:space="preserve"> </v>
      </c>
      <c r="W213" s="5" t="str">
        <f ca="1">IF(AND($R213="Buy",$R212=" "),G213,IF(AND($S213="Sell",W212=" "),G213,IF(OR($R212="Buy",S212="Sell"),W212," ")))</f>
        <v xml:space="preserve"> </v>
      </c>
      <c r="X213" s="35">
        <f t="shared" ca="1" si="25"/>
        <v>-4.2000000000000171</v>
      </c>
      <c r="Y213" s="35">
        <f t="shared" ca="1" si="26"/>
        <v>-0.65214843750000251</v>
      </c>
      <c r="Z213" s="35">
        <f t="shared" ca="1" si="27"/>
        <v>-4.8521484375000199</v>
      </c>
      <c r="AA213" s="36" t="e">
        <f t="shared" ca="1" si="28"/>
        <v>#VALUE!</v>
      </c>
    </row>
    <row r="214" spans="1:27" x14ac:dyDescent="0.25">
      <c r="A214" s="26">
        <v>40485</v>
      </c>
      <c r="B214">
        <v>43.84</v>
      </c>
      <c r="C214">
        <v>42.67</v>
      </c>
      <c r="D214">
        <v>43.65</v>
      </c>
      <c r="E214" s="5">
        <v>37.700000000000003</v>
      </c>
      <c r="F214" s="5">
        <v>36.65</v>
      </c>
      <c r="G214" s="5">
        <v>37.340000000000003</v>
      </c>
      <c r="H214" s="3">
        <v>1</v>
      </c>
      <c r="I214" s="3">
        <v>1</v>
      </c>
      <c r="J214" s="8">
        <f ca="1">(D214-MIN(OFFSET(C214,-$J$3+1,0):C214))/(MAX(OFFSET(B214,-$J$3+1,0):B214)-MIN(OFFSET(C214,-$J$3+1,0):C214))</f>
        <v>0.910377358490564</v>
      </c>
      <c r="K214" s="8">
        <f ca="1">(G214-MIN(OFFSET(F214,-$J$3+1,0):F214))/(MAX(OFFSET(E214,-$J$3+1,0):E214)-MIN(OFFSET(F214,-$J$3+1,0):F214))</f>
        <v>0.21937321937322038</v>
      </c>
      <c r="L214" s="8">
        <f ca="1">J214-K214</f>
        <v>0.6910041391173436</v>
      </c>
      <c r="M214" s="34">
        <f ca="1">100*(L214-MIN(OFFSET(L214,-$J$3+1,0):L214))/(MAX(OFFSET(L214,-$J$3+1,0):L214)-MIN(OFFSET(L214,-$J$3+1,0):L214))</f>
        <v>90.079568616195132</v>
      </c>
      <c r="N214" s="12">
        <f>MAX(B214-C214,B214-D213,D213-C214)</f>
        <v>1.1700000000000017</v>
      </c>
      <c r="O214" s="12">
        <f>MAX(E214-F214,E214-G213,G213-F214)</f>
        <v>1.0500000000000043</v>
      </c>
      <c r="P214" s="33">
        <f ca="1">AVERAGE(N214:OFFSET(N214,-$P$3+1,0))*$P$4</f>
        <v>0.80166666666666819</v>
      </c>
      <c r="Q214" s="33">
        <f ca="1">AVERAGE(O214:OFFSET(O214,-$P$3+1,0))*$Q$4</f>
        <v>1.226666666666669</v>
      </c>
      <c r="R214" s="16" t="str">
        <f t="shared" ca="1" si="29"/>
        <v xml:space="preserve"> </v>
      </c>
      <c r="S214" s="16" t="str">
        <f t="shared" ca="1" si="30"/>
        <v>Sell</v>
      </c>
      <c r="T214" s="5">
        <f t="shared" ca="1" si="23"/>
        <v>-10</v>
      </c>
      <c r="U214" s="21">
        <f t="shared" ca="1" si="24"/>
        <v>6.4214992927864172</v>
      </c>
      <c r="V214" s="5">
        <f ca="1">IF(AND($R214="Buy",$R213=" "),D214,IF(AND($R214="Buy",$R213="Exit"),D214,IF(AND($S214="Sell",V213=" "),D214,IF(OR($R213="Buy",S213="Sell"),V213," "))))</f>
        <v>43.65</v>
      </c>
      <c r="W214" s="5">
        <f ca="1">IF(AND($R214="Buy",$R213=" "),G214,IF(AND($S214="Sell",W213=" "),G214,IF(OR($R213="Buy",S213="Sell"),W213," ")))</f>
        <v>37.340000000000003</v>
      </c>
      <c r="X214" s="35">
        <f t="shared" ca="1" si="25"/>
        <v>-8.9999999999999858</v>
      </c>
      <c r="Y214" s="35">
        <f t="shared" ca="1" si="26"/>
        <v>3.2107496463932086</v>
      </c>
      <c r="Z214" s="35">
        <f t="shared" ca="1" si="27"/>
        <v>-5.7892503536067768</v>
      </c>
      <c r="AA214" s="36" t="e">
        <f t="shared" ca="1" si="28"/>
        <v>#VALUE!</v>
      </c>
    </row>
    <row r="215" spans="1:27" x14ac:dyDescent="0.25">
      <c r="A215" s="26">
        <v>40486</v>
      </c>
      <c r="B215">
        <v>44.4</v>
      </c>
      <c r="C215">
        <v>43.65</v>
      </c>
      <c r="D215">
        <v>43.91</v>
      </c>
      <c r="E215" s="5">
        <v>38.340000000000003</v>
      </c>
      <c r="F215" s="5">
        <v>37.729999999999997</v>
      </c>
      <c r="G215" s="5">
        <v>38.130000000000003</v>
      </c>
      <c r="H215" s="3">
        <v>1</v>
      </c>
      <c r="I215" s="3">
        <v>1</v>
      </c>
      <c r="J215" s="8">
        <f ca="1">(D215-MIN(OFFSET(C215,-$J$3+1,0):C215))/(MAX(OFFSET(B215,-$J$3+1,0):B215)-MIN(OFFSET(C215,-$J$3+1,0):C215))</f>
        <v>0.81716417910447681</v>
      </c>
      <c r="K215" s="8">
        <f ca="1">(G215-MIN(OFFSET(F215,-$J$3+1,0):F215))/(MAX(OFFSET(E215,-$J$3+1,0):E215)-MIN(OFFSET(F215,-$J$3+1,0):F215))</f>
        <v>0.44444444444444536</v>
      </c>
      <c r="L215" s="8">
        <f ca="1">J215-K215</f>
        <v>0.37271973466003144</v>
      </c>
      <c r="M215" s="34">
        <f ca="1">100*(L215-MIN(OFFSET(L215,-$J$3+1,0):L215))/(MAX(OFFSET(L215,-$J$3+1,0):L215)-MIN(OFFSET(L215,-$J$3+1,0):L215))</f>
        <v>47.792840405625675</v>
      </c>
      <c r="N215" s="12">
        <f>MAX(B215-C215,B215-D214,D214-C215)</f>
        <v>0.75</v>
      </c>
      <c r="O215" s="12">
        <f>MAX(E215-F215,E215-G214,G214-F215)</f>
        <v>1</v>
      </c>
      <c r="P215" s="33">
        <f ca="1">AVERAGE(N215:OFFSET(N215,-$P$3+1,0))*$P$4</f>
        <v>0.76166666666666794</v>
      </c>
      <c r="Q215" s="33">
        <f ca="1">AVERAGE(O215:OFFSET(O215,-$P$3+1,0))*$Q$4</f>
        <v>1.2366666666666681</v>
      </c>
      <c r="R215" s="16" t="str">
        <f t="shared" ca="1" si="29"/>
        <v xml:space="preserve"> </v>
      </c>
      <c r="S215" s="16" t="str">
        <f t="shared" ca="1" si="30"/>
        <v>Exit</v>
      </c>
      <c r="T215" s="5">
        <f t="shared" ca="1" si="23"/>
        <v>-10</v>
      </c>
      <c r="U215" s="21">
        <f t="shared" ca="1" si="24"/>
        <v>6.4214992927864172</v>
      </c>
      <c r="V215" s="5">
        <f ca="1">IF(AND($R215="Buy",$R214=" "),D215,IF(AND($R215="Buy",$R214="Exit"),D215,IF(AND($S215="Sell",V214=" "),D215,IF(OR($R214="Buy",S214="Sell"),V214," "))))</f>
        <v>43.65</v>
      </c>
      <c r="W215" s="5">
        <f ca="1">IF(AND($R215="Buy",$R214=" "),G215,IF(AND($S215="Sell",W214=" "),G215,IF(OR($R214="Buy",S214="Sell"),W214," ")))</f>
        <v>37.340000000000003</v>
      </c>
      <c r="X215" s="35">
        <f t="shared" ca="1" si="25"/>
        <v>-2.5999999999999801</v>
      </c>
      <c r="Y215" s="35">
        <f t="shared" ca="1" si="26"/>
        <v>5.0729844413012639</v>
      </c>
      <c r="Z215" s="35">
        <f t="shared" ca="1" si="27"/>
        <v>2.4729844413012838</v>
      </c>
      <c r="AA215" s="36" t="e">
        <f t="shared" ca="1" si="28"/>
        <v>#VALUE!</v>
      </c>
    </row>
    <row r="216" spans="1:27" x14ac:dyDescent="0.25">
      <c r="A216" s="26">
        <v>40487</v>
      </c>
      <c r="B216">
        <v>43.94</v>
      </c>
      <c r="C216">
        <v>43.2</v>
      </c>
      <c r="D216">
        <v>43.56</v>
      </c>
      <c r="E216" s="5">
        <v>38.270000000000003</v>
      </c>
      <c r="F216" s="5">
        <v>37.590000000000003</v>
      </c>
      <c r="G216" s="5">
        <v>37.92</v>
      </c>
      <c r="H216" s="3">
        <v>1</v>
      </c>
      <c r="I216" s="3">
        <v>1</v>
      </c>
      <c r="J216" s="8">
        <f ca="1">(D216-MIN(OFFSET(C216,-$J$3+1,0):C216))/(MAX(OFFSET(B216,-$J$3+1,0):B216)-MIN(OFFSET(C216,-$J$3+1,0):C216))</f>
        <v>0.68656716417910579</v>
      </c>
      <c r="K216" s="8">
        <f ca="1">(G216-MIN(OFFSET(F216,-$J$3+1,0):F216))/(MAX(OFFSET(E216,-$J$3+1,0):E216)-MIN(OFFSET(F216,-$J$3+1,0):F216))</f>
        <v>0.76271186440677907</v>
      </c>
      <c r="L216" s="8">
        <f ca="1">J216-K216</f>
        <v>-7.6144700227673279E-2</v>
      </c>
      <c r="M216" s="34">
        <f ca="1">100*(L216-MIN(OFFSET(L216,-$J$3+1,0):L216))/(MAX(OFFSET(L216,-$J$3+1,0):L216)-MIN(OFFSET(L216,-$J$3+1,0):L216))</f>
        <v>0</v>
      </c>
      <c r="N216" s="12">
        <f>MAX(B216-C216,B216-D215,D215-C216)</f>
        <v>0.73999999999999488</v>
      </c>
      <c r="O216" s="12">
        <f>MAX(E216-F216,E216-G215,G215-F216)</f>
        <v>0.67999999999999972</v>
      </c>
      <c r="P216" s="33">
        <f ca="1">AVERAGE(N216:OFFSET(N216,-$P$3+1,0))*$P$4</f>
        <v>0.77833333333333365</v>
      </c>
      <c r="Q216" s="33">
        <f ca="1">AVERAGE(O216:OFFSET(O216,-$P$3+1,0))*$Q$4</f>
        <v>1.2116666666666684</v>
      </c>
      <c r="R216" s="16" t="str">
        <f t="shared" ca="1" si="29"/>
        <v>Buy</v>
      </c>
      <c r="S216" s="16" t="str">
        <f t="shared" ca="1" si="30"/>
        <v xml:space="preserve"> </v>
      </c>
      <c r="T216" s="5">
        <f t="shared" ca="1" si="23"/>
        <v>10</v>
      </c>
      <c r="U216" s="21">
        <f t="shared" ca="1" si="24"/>
        <v>-6.4236588720770227</v>
      </c>
      <c r="V216" s="5">
        <f ca="1">IF(AND($R216="Buy",$R215=" "),D216,IF(AND($R216="Buy",$R215="Exit"),D216,IF(AND($S216="Sell",V215=" "),D216,IF(OR($R215="Buy",S215="Sell"),V215," "))))</f>
        <v>43.56</v>
      </c>
      <c r="W216" s="5">
        <f ca="1">IF(AND($R216="Buy",$R215=" "),G216,IF(AND($S216="Sell",W215=" "),G216,IF(OR($R215="Buy",S215="Sell"),W215," ")))</f>
        <v>37.92</v>
      </c>
      <c r="X216" s="35">
        <f t="shared" ca="1" si="25"/>
        <v>-3.4999999999999432</v>
      </c>
      <c r="Y216" s="35">
        <f t="shared" ca="1" si="26"/>
        <v>-1.348514851485153</v>
      </c>
      <c r="Z216" s="35">
        <f t="shared" ca="1" si="27"/>
        <v>-4.8485148514850964</v>
      </c>
      <c r="AA216" s="36" t="e">
        <f t="shared" ca="1" si="28"/>
        <v>#VALUE!</v>
      </c>
    </row>
    <row r="217" spans="1:27" x14ac:dyDescent="0.25">
      <c r="A217" s="26">
        <v>40490</v>
      </c>
      <c r="B217">
        <v>44.33</v>
      </c>
      <c r="C217">
        <v>43.35</v>
      </c>
      <c r="D217">
        <v>44.09</v>
      </c>
      <c r="E217" s="5">
        <v>38.299999999999997</v>
      </c>
      <c r="F217" s="5">
        <v>37.549999999999997</v>
      </c>
      <c r="G217" s="5">
        <v>38.18</v>
      </c>
      <c r="H217" s="3">
        <v>1</v>
      </c>
      <c r="I217" s="3">
        <v>1</v>
      </c>
      <c r="J217" s="8">
        <f ca="1">(D217-MIN(OFFSET(C217,-$J$3+1,0):C217))/(MAX(OFFSET(B217,-$J$3+1,0):B217)-MIN(OFFSET(C217,-$J$3+1,0):C217))</f>
        <v>0.87550200803213052</v>
      </c>
      <c r="K217" s="8">
        <f ca="1">(G217-MIN(OFFSET(F217,-$J$3+1,0):F217))/(MAX(OFFSET(E217,-$J$3+1,0):E217)-MIN(OFFSET(F217,-$J$3+1,0):F217))</f>
        <v>0.90960451977400936</v>
      </c>
      <c r="L217" s="8">
        <f ca="1">J217-K217</f>
        <v>-3.4102511741878838E-2</v>
      </c>
      <c r="M217" s="34">
        <f ca="1">100*(L217-MIN(OFFSET(L217,-$J$3+1,0):L217))/(MAX(OFFSET(L217,-$J$3+1,0):L217)-MIN(OFFSET(L217,-$J$3+1,0):L217))</f>
        <v>4.8207825780605233</v>
      </c>
      <c r="N217" s="12">
        <f>MAX(B217-C217,B217-D216,D216-C217)</f>
        <v>0.97999999999999687</v>
      </c>
      <c r="O217" s="12">
        <f>MAX(E217-F217,E217-G216,G216-F217)</f>
        <v>0.75</v>
      </c>
      <c r="P217" s="33">
        <f ca="1">AVERAGE(N217:OFFSET(N217,-$P$3+1,0))*$P$4</f>
        <v>0.80833333333333235</v>
      </c>
      <c r="Q217" s="33">
        <f ca="1">AVERAGE(O217:OFFSET(O217,-$P$3+1,0))*$Q$4</f>
        <v>0.89833333333333465</v>
      </c>
      <c r="R217" s="16" t="str">
        <f t="shared" ca="1" si="29"/>
        <v>Buy</v>
      </c>
      <c r="S217" s="16" t="str">
        <f t="shared" ca="1" si="30"/>
        <v xml:space="preserve"> </v>
      </c>
      <c r="T217" s="5">
        <f t="shared" ref="T217:T280" ca="1" si="31">IF(AND($R217="Buy",$R216=" "),T$3,IF(AND($R217="Buy",$R216="Exit"),T$3,IF(AND($S217="Sell",$S216=" "),-T$3,IF(OR($R216="Buy",S216="Sell"),T216," "))))</f>
        <v>10</v>
      </c>
      <c r="U217" s="21">
        <f t="shared" ref="U217:U280" ca="1" si="32">IF(AND($R217="Buy",$R216=" "),-T$3*P217/Q217,IF(AND($R217="Buy",$R216="Exit"),-T$3*P217/Q217,IF(AND($S217="Sell",S216=" "),T$3*P217/Q217,IF(OR($R216="Buy",$S216="Sell"),U216," "))))</f>
        <v>-6.4236588720770227</v>
      </c>
      <c r="V217" s="5">
        <f ca="1">IF(AND($R217="Buy",$R216=" "),D217,IF(AND($R217="Buy",$R216="Exit"),D217,IF(AND($S217="Sell",V216=" "),D217,IF(OR($R216="Buy",S216="Sell"),V216," "))))</f>
        <v>43.56</v>
      </c>
      <c r="W217" s="5">
        <f ca="1">IF(AND($R217="Buy",$R216=" "),G217,IF(AND($S217="Sell",W216=" "),G217,IF(OR($R216="Buy",S216="Sell"),W216," ")))</f>
        <v>37.92</v>
      </c>
      <c r="X217" s="35">
        <f t="shared" ref="X217:X280" ca="1" si="33">IF(AND(T217&lt;&gt;0,T216&lt;&gt;" "),T217*(D217-D216)*$P$4," ")</f>
        <v>5.3000000000000114</v>
      </c>
      <c r="Y217" s="35">
        <f t="shared" ca="1" si="26"/>
        <v>-1.6701513067400131</v>
      </c>
      <c r="Z217" s="35">
        <f t="shared" ca="1" si="27"/>
        <v>3.6298486932599983</v>
      </c>
      <c r="AA217" s="36" t="e">
        <f t="shared" ca="1" si="28"/>
        <v>#VALUE!</v>
      </c>
    </row>
    <row r="218" spans="1:27" x14ac:dyDescent="0.25">
      <c r="A218" s="26">
        <v>40491</v>
      </c>
      <c r="B218">
        <v>44.49</v>
      </c>
      <c r="C218">
        <v>43.78</v>
      </c>
      <c r="D218">
        <v>43.96</v>
      </c>
      <c r="E218" s="5">
        <v>38.700000000000003</v>
      </c>
      <c r="F218" s="5">
        <v>37.76</v>
      </c>
      <c r="G218" s="5">
        <v>37.909999999999997</v>
      </c>
      <c r="H218" s="3">
        <v>1</v>
      </c>
      <c r="I218" s="3">
        <v>1</v>
      </c>
      <c r="J218" s="8">
        <f ca="1">(D218-MIN(OFFSET(C218,-$J$3+1,0):C218))/(MAX(OFFSET(B218,-$J$3+1,0):B218)-MIN(OFFSET(C218,-$J$3+1,0):C218))</f>
        <v>0.7376237623762375</v>
      </c>
      <c r="K218" s="8">
        <f ca="1">(G218-MIN(OFFSET(F218,-$J$3+1,0):F218))/(MAX(OFFSET(E218,-$J$3+1,0):E218)-MIN(OFFSET(F218,-$J$3+1,0):F218))</f>
        <v>0.62910798122065481</v>
      </c>
      <c r="L218" s="8">
        <f ca="1">J218-K218</f>
        <v>0.10851578115558269</v>
      </c>
      <c r="M218" s="34">
        <f ca="1">100*(L218-MIN(OFFSET(L218,-$J$3+1,0):L218))/(MAX(OFFSET(L218,-$J$3+1,0):L218)-MIN(OFFSET(L218,-$J$3+1,0):L218))</f>
        <v>21.174160137012393</v>
      </c>
      <c r="N218" s="12">
        <f>MAX(B218-C218,B218-D217,D217-C218)</f>
        <v>0.71000000000000085</v>
      </c>
      <c r="O218" s="12">
        <f>MAX(E218-F218,E218-G217,G217-F218)</f>
        <v>0.94000000000000483</v>
      </c>
      <c r="P218" s="33">
        <f ca="1">AVERAGE(N218:OFFSET(N218,-$P$3+1,0))*$P$4</f>
        <v>0.80833333333333235</v>
      </c>
      <c r="Q218" s="33">
        <f ca="1">AVERAGE(O218:OFFSET(O218,-$P$3+1,0))*$Q$4</f>
        <v>0.84166666666666856</v>
      </c>
      <c r="R218" s="16" t="str">
        <f t="shared" ca="1" si="29"/>
        <v>Buy</v>
      </c>
      <c r="S218" s="16" t="str">
        <f t="shared" ca="1" si="30"/>
        <v xml:space="preserve"> </v>
      </c>
      <c r="T218" s="5">
        <f t="shared" ca="1" si="31"/>
        <v>10</v>
      </c>
      <c r="U218" s="21">
        <f t="shared" ca="1" si="32"/>
        <v>-6.4236588720770227</v>
      </c>
      <c r="V218" s="5">
        <f ca="1">IF(AND($R218="Buy",$R217=" "),D218,IF(AND($R218="Buy",$R217="Exit"),D218,IF(AND($S218="Sell",V217=" "),D218,IF(OR($R217="Buy",S217="Sell"),V217," "))))</f>
        <v>43.56</v>
      </c>
      <c r="W218" s="5">
        <f ca="1">IF(AND($R218="Buy",$R217=" "),G218,IF(AND($S218="Sell",W217=" "),G218,IF(OR($R217="Buy",S217="Sell"),W217," ")))</f>
        <v>37.92</v>
      </c>
      <c r="X218" s="35">
        <f t="shared" ca="1" si="33"/>
        <v>-1.3000000000000256</v>
      </c>
      <c r="Y218" s="35">
        <f t="shared" ref="Y218:Y281" ca="1" si="34">IF(AND(U218&lt;&gt;" ",U217&lt;&gt;" "),U217*(G218-G217)*$Q$4," ")</f>
        <v>1.7343878954608163</v>
      </c>
      <c r="Z218" s="35">
        <f t="shared" ref="Z218:Z281" ca="1" si="35">IF(X218&lt;&gt;" ",X218+Y218," ")</f>
        <v>0.43438789546079071</v>
      </c>
      <c r="AA218" s="36" t="e">
        <f t="shared" ca="1" si="28"/>
        <v>#VALUE!</v>
      </c>
    </row>
    <row r="219" spans="1:27" x14ac:dyDescent="0.25">
      <c r="A219" s="26">
        <v>40492</v>
      </c>
      <c r="B219">
        <v>44.36</v>
      </c>
      <c r="C219">
        <v>43.58</v>
      </c>
      <c r="D219">
        <v>44</v>
      </c>
      <c r="E219" s="5">
        <v>38.5</v>
      </c>
      <c r="F219" s="5">
        <v>37.36</v>
      </c>
      <c r="G219" s="5">
        <v>38.450000000000003</v>
      </c>
      <c r="H219" s="3">
        <v>1</v>
      </c>
      <c r="I219" s="3">
        <v>1</v>
      </c>
      <c r="J219" s="8">
        <f ca="1">(D219-MIN(OFFSET(C219,-$J$3+1,0):C219))/(MAX(OFFSET(B219,-$J$3+1,0):B219)-MIN(OFFSET(C219,-$J$3+1,0):C219))</f>
        <v>0.73076923076922973</v>
      </c>
      <c r="K219" s="8">
        <f ca="1">(G219-MIN(OFFSET(F219,-$J$3+1,0):F219))/(MAX(OFFSET(E219,-$J$3+1,0):E219)-MIN(OFFSET(F219,-$J$3+1,0):F219))</f>
        <v>0.8780487804878051</v>
      </c>
      <c r="L219" s="8">
        <f ca="1">J219-K219</f>
        <v>-0.14727954971857538</v>
      </c>
      <c r="M219" s="34">
        <f ca="1">100*(L219-MIN(OFFSET(L219,-$J$3+1,0):L219))/(MAX(OFFSET(L219,-$J$3+1,0):L219)-MIN(OFFSET(L219,-$J$3+1,0):L219))</f>
        <v>0</v>
      </c>
      <c r="N219" s="12">
        <f>MAX(B219-C219,B219-D218,D218-C219)</f>
        <v>0.78000000000000114</v>
      </c>
      <c r="O219" s="12">
        <f>MAX(E219-F219,E219-G218,G218-F219)</f>
        <v>1.1400000000000006</v>
      </c>
      <c r="P219" s="33">
        <f ca="1">AVERAGE(N219:OFFSET(N219,-$P$3+1,0))*$P$4</f>
        <v>0.85499999999999921</v>
      </c>
      <c r="Q219" s="33">
        <f ca="1">AVERAGE(O219:OFFSET(O219,-$P$3+1,0))*$Q$4</f>
        <v>0.92666666666666819</v>
      </c>
      <c r="R219" s="16" t="str">
        <f t="shared" ca="1" si="29"/>
        <v>Buy</v>
      </c>
      <c r="S219" s="16" t="str">
        <f t="shared" ca="1" si="30"/>
        <v xml:space="preserve"> </v>
      </c>
      <c r="T219" s="5">
        <f t="shared" ca="1" si="31"/>
        <v>10</v>
      </c>
      <c r="U219" s="21">
        <f t="shared" ca="1" si="32"/>
        <v>-6.4236588720770227</v>
      </c>
      <c r="V219" s="5">
        <f ca="1">IF(AND($R219="Buy",$R218=" "),D219,IF(AND($R219="Buy",$R218="Exit"),D219,IF(AND($S219="Sell",V218=" "),D219,IF(OR($R218="Buy",S218="Sell"),V218," "))))</f>
        <v>43.56</v>
      </c>
      <c r="W219" s="5">
        <f ca="1">IF(AND($R219="Buy",$R218=" "),G219,IF(AND($S219="Sell",W218=" "),G219,IF(OR($R218="Buy",S218="Sell"),W218," ")))</f>
        <v>37.92</v>
      </c>
      <c r="X219" s="35">
        <f t="shared" ca="1" si="33"/>
        <v>0.39999999999999147</v>
      </c>
      <c r="Y219" s="35">
        <f t="shared" ca="1" si="34"/>
        <v>-3.4687757909216326</v>
      </c>
      <c r="Z219" s="35">
        <f t="shared" ca="1" si="35"/>
        <v>-3.0687757909216411</v>
      </c>
      <c r="AA219" s="36" t="e">
        <f t="shared" ca="1" si="28"/>
        <v>#VALUE!</v>
      </c>
    </row>
    <row r="220" spans="1:27" x14ac:dyDescent="0.25">
      <c r="A220" s="26">
        <v>40493</v>
      </c>
      <c r="B220">
        <v>43.81</v>
      </c>
      <c r="C220">
        <v>42.57</v>
      </c>
      <c r="D220">
        <v>42.94</v>
      </c>
      <c r="E220" s="5">
        <v>38.82</v>
      </c>
      <c r="F220" s="5">
        <v>38.130000000000003</v>
      </c>
      <c r="G220" s="5">
        <v>38.6</v>
      </c>
      <c r="H220" s="3">
        <v>1</v>
      </c>
      <c r="I220" s="3">
        <v>1</v>
      </c>
      <c r="J220" s="8">
        <f ca="1">(D220-MIN(OFFSET(C220,-$J$3+1,0):C220))/(MAX(OFFSET(B220,-$J$3+1,0):B220)-MIN(OFFSET(C220,-$J$3+1,0):C220))</f>
        <v>0.19270833333333182</v>
      </c>
      <c r="K220" s="8">
        <f ca="1">(G220-MIN(OFFSET(F220,-$J$3+1,0):F220))/(MAX(OFFSET(E220,-$J$3+1,0):E220)-MIN(OFFSET(F220,-$J$3+1,0):F220))</f>
        <v>0.84931506849315153</v>
      </c>
      <c r="L220" s="8">
        <f ca="1">J220-K220</f>
        <v>-0.65660673515981971</v>
      </c>
      <c r="M220" s="34">
        <f ca="1">100*(L220-MIN(OFFSET(L220,-$J$3+1,0):L220))/(MAX(OFFSET(L220,-$J$3+1,0):L220)-MIN(OFFSET(L220,-$J$3+1,0):L220))</f>
        <v>0</v>
      </c>
      <c r="N220" s="12">
        <f>MAX(B220-C220,B220-D219,D219-C220)</f>
        <v>1.4299999999999997</v>
      </c>
      <c r="O220" s="12">
        <f>MAX(E220-F220,E220-G219,G219-F220)</f>
        <v>0.68999999999999773</v>
      </c>
      <c r="P220" s="33">
        <f ca="1">AVERAGE(N220:OFFSET(N220,-$P$3+1,0))*$P$4</f>
        <v>0.89833333333333221</v>
      </c>
      <c r="Q220" s="33">
        <f ca="1">AVERAGE(O220:OFFSET(O220,-$P$3+1,0))*$Q$4</f>
        <v>0.86666666666666714</v>
      </c>
      <c r="R220" s="16" t="str">
        <f t="shared" ca="1" si="29"/>
        <v>Buy</v>
      </c>
      <c r="S220" s="16" t="str">
        <f t="shared" ca="1" si="30"/>
        <v xml:space="preserve"> </v>
      </c>
      <c r="T220" s="5">
        <f t="shared" ca="1" si="31"/>
        <v>10</v>
      </c>
      <c r="U220" s="21">
        <f t="shared" ca="1" si="32"/>
        <v>-6.4236588720770227</v>
      </c>
      <c r="V220" s="5">
        <f ca="1">IF(AND($R220="Buy",$R219=" "),D220,IF(AND($R220="Buy",$R219="Exit"),D220,IF(AND($S220="Sell",V219=" "),D220,IF(OR($R219="Buy",S219="Sell"),V219," "))))</f>
        <v>43.56</v>
      </c>
      <c r="W220" s="5">
        <f ca="1">IF(AND($R220="Buy",$R219=" "),G220,IF(AND($S220="Sell",W219=" "),G220,IF(OR($R219="Buy",S219="Sell"),W219," ")))</f>
        <v>37.92</v>
      </c>
      <c r="X220" s="35">
        <f t="shared" ca="1" si="33"/>
        <v>-10.600000000000023</v>
      </c>
      <c r="Y220" s="35">
        <f t="shared" ca="1" si="34"/>
        <v>-0.9635488308115443</v>
      </c>
      <c r="Z220" s="35">
        <f t="shared" ca="1" si="35"/>
        <v>-11.563548830811566</v>
      </c>
      <c r="AA220" s="36" t="e">
        <f t="shared" ca="1" si="28"/>
        <v>#VALUE!</v>
      </c>
    </row>
    <row r="221" spans="1:27" x14ac:dyDescent="0.25">
      <c r="A221" s="26">
        <v>40494</v>
      </c>
      <c r="B221">
        <v>42.82</v>
      </c>
      <c r="C221">
        <v>41.86</v>
      </c>
      <c r="D221">
        <v>42.05</v>
      </c>
      <c r="E221" s="5">
        <v>38.6</v>
      </c>
      <c r="F221" s="5">
        <v>37.85</v>
      </c>
      <c r="G221" s="5">
        <v>38.229999999999997</v>
      </c>
      <c r="H221" s="3">
        <v>1</v>
      </c>
      <c r="I221" s="3">
        <v>1</v>
      </c>
      <c r="J221" s="8">
        <f ca="1">(D221-MIN(OFFSET(C221,-$J$3+1,0):C221))/(MAX(OFFSET(B221,-$J$3+1,0):B221)-MIN(OFFSET(C221,-$J$3+1,0):C221))</f>
        <v>7.2243346007603626E-2</v>
      </c>
      <c r="K221" s="8">
        <f ca="1">(G221-MIN(OFFSET(F221,-$J$3+1,0):F221))/(MAX(OFFSET(E221,-$J$3+1,0):E221)-MIN(OFFSET(F221,-$J$3+1,0):F221))</f>
        <v>0.59589041095890205</v>
      </c>
      <c r="L221" s="8">
        <f ca="1">J221-K221</f>
        <v>-0.52364706495129842</v>
      </c>
      <c r="M221" s="34">
        <f ca="1">100*(L221-MIN(OFFSET(L221,-$J$3+1,0):L221))/(MAX(OFFSET(L221,-$J$3+1,0):L221)-MIN(OFFSET(L221,-$J$3+1,0):L221))</f>
        <v>17.377565994112246</v>
      </c>
      <c r="N221" s="12">
        <f>MAX(B221-C221,B221-D220,D220-C221)</f>
        <v>1.0799999999999983</v>
      </c>
      <c r="O221" s="12">
        <f>MAX(E221-F221,E221-G220,G220-F221)</f>
        <v>0.75</v>
      </c>
      <c r="P221" s="33">
        <f ca="1">AVERAGE(N221:OFFSET(N221,-$P$3+1,0))*$P$4</f>
        <v>0.95333333333333192</v>
      </c>
      <c r="Q221" s="33">
        <f ca="1">AVERAGE(O221:OFFSET(O221,-$P$3+1,0))*$Q$4</f>
        <v>0.82500000000000051</v>
      </c>
      <c r="R221" s="16" t="str">
        <f t="shared" ca="1" si="29"/>
        <v>Buy</v>
      </c>
      <c r="S221" s="16" t="str">
        <f t="shared" ca="1" si="30"/>
        <v xml:space="preserve"> </v>
      </c>
      <c r="T221" s="5">
        <f t="shared" ca="1" si="31"/>
        <v>10</v>
      </c>
      <c r="U221" s="21">
        <f t="shared" ca="1" si="32"/>
        <v>-6.4236588720770227</v>
      </c>
      <c r="V221" s="5">
        <f ca="1">IF(AND($R221="Buy",$R220=" "),D221,IF(AND($R221="Buy",$R220="Exit"),D221,IF(AND($S221="Sell",V220=" "),D221,IF(OR($R220="Buy",S220="Sell"),V220," "))))</f>
        <v>43.56</v>
      </c>
      <c r="W221" s="5">
        <f ca="1">IF(AND($R221="Buy",$R220=" "),G221,IF(AND($S221="Sell",W220=" "),G221,IF(OR($R220="Buy",S220="Sell"),W220," ")))</f>
        <v>37.92</v>
      </c>
      <c r="X221" s="35">
        <f t="shared" ca="1" si="33"/>
        <v>-8.9000000000000057</v>
      </c>
      <c r="Y221" s="35">
        <f t="shared" ca="1" si="34"/>
        <v>2.3767537826685277</v>
      </c>
      <c r="Z221" s="35">
        <f t="shared" ca="1" si="35"/>
        <v>-6.5232462173314776</v>
      </c>
      <c r="AA221" s="36" t="e">
        <f t="shared" ca="1" si="28"/>
        <v>#VALUE!</v>
      </c>
    </row>
    <row r="222" spans="1:27" x14ac:dyDescent="0.25">
      <c r="A222" s="26">
        <v>40497</v>
      </c>
      <c r="B222">
        <v>42.85</v>
      </c>
      <c r="C222">
        <v>42.08</v>
      </c>
      <c r="D222">
        <v>42.38</v>
      </c>
      <c r="E222" s="5">
        <v>39.049999999999997</v>
      </c>
      <c r="F222" s="5">
        <v>38.11</v>
      </c>
      <c r="G222" s="5">
        <v>38.14</v>
      </c>
      <c r="H222" s="3">
        <v>1</v>
      </c>
      <c r="I222" s="3">
        <v>1</v>
      </c>
      <c r="J222" s="8">
        <f ca="1">(D222-MIN(OFFSET(C222,-$J$3+1,0):C222))/(MAX(OFFSET(B222,-$J$3+1,0):B222)-MIN(OFFSET(C222,-$J$3+1,0):C222))</f>
        <v>0.19771863117870822</v>
      </c>
      <c r="K222" s="8">
        <f ca="1">(G222-MIN(OFFSET(F222,-$J$3+1,0):F222))/(MAX(OFFSET(E222,-$J$3+1,0):E222)-MIN(OFFSET(F222,-$J$3+1,0):F222))</f>
        <v>0.46153846153846284</v>
      </c>
      <c r="L222" s="8">
        <f ca="1">J222-K222</f>
        <v>-0.26381983035975465</v>
      </c>
      <c r="M222" s="34">
        <f ca="1">100*(L222-MIN(OFFSET(L222,-$J$3+1,0):L222))/(MAX(OFFSET(L222,-$J$3+1,0):L222)-MIN(OFFSET(L222,-$J$3+1,0):L222))</f>
        <v>51.336471796910047</v>
      </c>
      <c r="N222" s="12">
        <f>MAX(B222-C222,B222-D221,D221-C222)</f>
        <v>0.80000000000000426</v>
      </c>
      <c r="O222" s="12">
        <f>MAX(E222-F222,E222-G221,G221-F222)</f>
        <v>0.93999999999999773</v>
      </c>
      <c r="P222" s="33">
        <f ca="1">AVERAGE(N222:OFFSET(N222,-$P$3+1,0))*$P$4</f>
        <v>0.96333333333333349</v>
      </c>
      <c r="Q222" s="33">
        <f ca="1">AVERAGE(O222:OFFSET(O222,-$P$3+1,0))*$Q$4</f>
        <v>0.86833333333333351</v>
      </c>
      <c r="R222" s="16" t="str">
        <f t="shared" ca="1" si="29"/>
        <v>Exit</v>
      </c>
      <c r="S222" s="16" t="str">
        <f t="shared" ca="1" si="30"/>
        <v xml:space="preserve"> </v>
      </c>
      <c r="T222" s="5">
        <f t="shared" ca="1" si="31"/>
        <v>10</v>
      </c>
      <c r="U222" s="21">
        <f t="shared" ca="1" si="32"/>
        <v>-6.4236588720770227</v>
      </c>
      <c r="V222" s="5">
        <f ca="1">IF(AND($R222="Buy",$R221=" "),D222,IF(AND($R222="Buy",$R221="Exit"),D222,IF(AND($S222="Sell",V221=" "),D222,IF(OR($R221="Buy",S221="Sell"),V221," "))))</f>
        <v>43.56</v>
      </c>
      <c r="W222" s="5">
        <f ca="1">IF(AND($R222="Buy",$R221=" "),G222,IF(AND($S222="Sell",W221=" "),G222,IF(OR($R221="Buy",S221="Sell"),W221," ")))</f>
        <v>37.92</v>
      </c>
      <c r="X222" s="35">
        <f t="shared" ca="1" si="33"/>
        <v>3.300000000000054</v>
      </c>
      <c r="Y222" s="35">
        <f t="shared" ca="1" si="34"/>
        <v>0.57812929848690831</v>
      </c>
      <c r="Z222" s="35">
        <f t="shared" ca="1" si="35"/>
        <v>3.8781292984869622</v>
      </c>
      <c r="AA222" s="36" t="e">
        <f t="shared" ca="1" si="28"/>
        <v>#VALUE!</v>
      </c>
    </row>
    <row r="223" spans="1:27" x14ac:dyDescent="0.25">
      <c r="A223" s="26">
        <v>40498</v>
      </c>
      <c r="B223">
        <v>42.23</v>
      </c>
      <c r="C223">
        <v>41.28</v>
      </c>
      <c r="D223">
        <v>41.64</v>
      </c>
      <c r="E223" s="5">
        <v>38.200000000000003</v>
      </c>
      <c r="F223" s="5">
        <v>37.590000000000003</v>
      </c>
      <c r="G223" s="5">
        <v>37.85</v>
      </c>
      <c r="H223" s="3">
        <v>1</v>
      </c>
      <c r="I223" s="3">
        <v>1</v>
      </c>
      <c r="J223" s="8">
        <f ca="1">(D223-MIN(OFFSET(C223,-$J$3+1,0):C223))/(MAX(OFFSET(B223,-$J$3+1,0):B223)-MIN(OFFSET(C223,-$J$3+1,0):C223))</f>
        <v>0.11214953271028016</v>
      </c>
      <c r="K223" s="8">
        <f ca="1">(G223-MIN(OFFSET(F223,-$J$3+1,0):F223))/(MAX(OFFSET(E223,-$J$3+1,0):E223)-MIN(OFFSET(F223,-$J$3+1,0):F223))</f>
        <v>0.28994082840236846</v>
      </c>
      <c r="L223" s="8">
        <f ca="1">J223-K223</f>
        <v>-0.17779129569208829</v>
      </c>
      <c r="M223" s="34">
        <f ca="1">100*(L223-MIN(OFFSET(L223,-$J$3+1,0):L223))/(MAX(OFFSET(L223,-$J$3+1,0):L223)-MIN(OFFSET(L223,-$J$3+1,0):L223))</f>
        <v>62.580231173114747</v>
      </c>
      <c r="N223" s="12">
        <f>MAX(B223-C223,B223-D222,D222-C223)</f>
        <v>1.1000000000000014</v>
      </c>
      <c r="O223" s="12">
        <f>MAX(E223-F223,E223-G222,G222-F223)</f>
        <v>0.60999999999999943</v>
      </c>
      <c r="P223" s="33">
        <f ca="1">AVERAGE(N223:OFFSET(N223,-$P$3+1,0))*$P$4</f>
        <v>0.98333333333333428</v>
      </c>
      <c r="Q223" s="33">
        <f ca="1">AVERAGE(O223:OFFSET(O223,-$P$3+1,0))*$Q$4</f>
        <v>0.84500000000000008</v>
      </c>
      <c r="R223" s="16" t="str">
        <f t="shared" ca="1" si="29"/>
        <v xml:space="preserve"> </v>
      </c>
      <c r="S223" s="16" t="str">
        <f t="shared" ca="1" si="30"/>
        <v xml:space="preserve"> </v>
      </c>
      <c r="T223" s="5" t="str">
        <f t="shared" ca="1" si="31"/>
        <v xml:space="preserve"> </v>
      </c>
      <c r="U223" s="21" t="str">
        <f t="shared" ca="1" si="32"/>
        <v xml:space="preserve"> </v>
      </c>
      <c r="V223" s="5" t="str">
        <f ca="1">IF(AND($R223="Buy",$R222=" "),D223,IF(AND($R223="Buy",$R222="Exit"),D223,IF(AND($S223="Sell",V222=" "),D223,IF(OR($R222="Buy",S222="Sell"),V222," "))))</f>
        <v xml:space="preserve"> </v>
      </c>
      <c r="W223" s="5" t="str">
        <f ca="1">IF(AND($R223="Buy",$R222=" "),G223,IF(AND($S223="Sell",W222=" "),G223,IF(OR($R222="Buy",S222="Sell"),W222," ")))</f>
        <v xml:space="preserve"> </v>
      </c>
      <c r="X223" s="35" t="e">
        <f t="shared" ca="1" si="33"/>
        <v>#VALUE!</v>
      </c>
      <c r="Y223" s="35" t="str">
        <f t="shared" ca="1" si="34"/>
        <v xml:space="preserve"> </v>
      </c>
      <c r="Z223" s="35" t="e">
        <f t="shared" ca="1" si="35"/>
        <v>#VALUE!</v>
      </c>
      <c r="AA223" s="36" t="e">
        <f t="shared" ca="1" si="28"/>
        <v>#VALUE!</v>
      </c>
    </row>
    <row r="224" spans="1:27" x14ac:dyDescent="0.25">
      <c r="A224" s="26">
        <v>40499</v>
      </c>
      <c r="B224">
        <v>41.96</v>
      </c>
      <c r="C224">
        <v>40.61</v>
      </c>
      <c r="D224">
        <v>40.81</v>
      </c>
      <c r="E224" s="5">
        <v>38.53</v>
      </c>
      <c r="F224" s="5">
        <v>37.590000000000003</v>
      </c>
      <c r="G224" s="5">
        <v>38.35</v>
      </c>
      <c r="H224" s="3">
        <v>1</v>
      </c>
      <c r="I224" s="3">
        <v>1</v>
      </c>
      <c r="J224" s="8">
        <f ca="1">(D224-MIN(OFFSET(C224,-$J$3+1,0):C224))/(MAX(OFFSET(B224,-$J$3+1,0):B224)-MIN(OFFSET(C224,-$J$3+1,0):C224))</f>
        <v>5.3333333333334093E-2</v>
      </c>
      <c r="K224" s="8">
        <f ca="1">(G224-MIN(OFFSET(F224,-$J$3+1,0):F224))/(MAX(OFFSET(E224,-$J$3+1,0):E224)-MIN(OFFSET(F224,-$J$3+1,0):F224))</f>
        <v>0.58579881656804933</v>
      </c>
      <c r="L224" s="8">
        <f ca="1">J224-K224</f>
        <v>-0.53246548323471521</v>
      </c>
      <c r="M224" s="34">
        <f ca="1">100*(L224-MIN(OFFSET(L224,-$J$3+1,0):L224))/(MAX(OFFSET(L224,-$J$3+1,0):L224)-MIN(OFFSET(L224,-$J$3+1,0):L224))</f>
        <v>24.37357664652388</v>
      </c>
      <c r="N224" s="12">
        <f>MAX(B224-C224,B224-D223,D223-C224)</f>
        <v>1.3500000000000014</v>
      </c>
      <c r="O224" s="12">
        <f>MAX(E224-F224,E224-G223,G223-F224)</f>
        <v>0.93999999999999773</v>
      </c>
      <c r="P224" s="33">
        <f ca="1">AVERAGE(N224:OFFSET(N224,-$P$3+1,0))*$P$4</f>
        <v>1.090000000000001</v>
      </c>
      <c r="Q224" s="33">
        <f ca="1">AVERAGE(O224:OFFSET(O224,-$P$3+1,0))*$Q$4</f>
        <v>0.84499999999999886</v>
      </c>
      <c r="R224" s="16" t="str">
        <f t="shared" ca="1" si="29"/>
        <v xml:space="preserve"> </v>
      </c>
      <c r="S224" s="16" t="str">
        <f t="shared" ca="1" si="30"/>
        <v xml:space="preserve"> </v>
      </c>
      <c r="T224" s="5" t="str">
        <f t="shared" ca="1" si="31"/>
        <v xml:space="preserve"> </v>
      </c>
      <c r="U224" s="21" t="str">
        <f t="shared" ca="1" si="32"/>
        <v xml:space="preserve"> </v>
      </c>
      <c r="V224" s="5" t="str">
        <f ca="1">IF(AND($R224="Buy",$R223=" "),D224,IF(AND($R224="Buy",$R223="Exit"),D224,IF(AND($S224="Sell",V223=" "),D224,IF(OR($R223="Buy",S223="Sell"),V223," "))))</f>
        <v xml:space="preserve"> </v>
      </c>
      <c r="W224" s="5" t="str">
        <f ca="1">IF(AND($R224="Buy",$R223=" "),G224,IF(AND($S224="Sell",W223=" "),G224,IF(OR($R223="Buy",S223="Sell"),W223," ")))</f>
        <v xml:space="preserve"> </v>
      </c>
      <c r="X224" s="35" t="str">
        <f t="shared" ca="1" si="33"/>
        <v xml:space="preserve"> </v>
      </c>
      <c r="Y224" s="35" t="str">
        <f t="shared" ca="1" si="34"/>
        <v xml:space="preserve"> </v>
      </c>
      <c r="Z224" s="35" t="str">
        <f t="shared" ca="1" si="35"/>
        <v xml:space="preserve"> </v>
      </c>
      <c r="AA224" s="36" t="e">
        <f t="shared" ref="AA224:AA287" ca="1" si="36">IF(Z224&lt;&gt;" ",AA223+Z224,AA223)</f>
        <v>#VALUE!</v>
      </c>
    </row>
    <row r="225" spans="1:27" x14ac:dyDescent="0.25">
      <c r="A225" s="26">
        <v>40500</v>
      </c>
      <c r="B225">
        <v>41.7</v>
      </c>
      <c r="C225">
        <v>40.869999999999997</v>
      </c>
      <c r="D225">
        <v>41.53</v>
      </c>
      <c r="E225" s="5">
        <v>39.47</v>
      </c>
      <c r="F225" s="5">
        <v>38.75</v>
      </c>
      <c r="G225" s="5">
        <v>39.020000000000003</v>
      </c>
      <c r="H225" s="3">
        <v>1</v>
      </c>
      <c r="I225" s="3">
        <v>1</v>
      </c>
      <c r="J225" s="8">
        <f ca="1">(D225-MIN(OFFSET(C225,-$J$3+1,0):C225))/(MAX(OFFSET(B225,-$J$3+1,0):B225)-MIN(OFFSET(C225,-$J$3+1,0):C225))</f>
        <v>0.28750000000000026</v>
      </c>
      <c r="K225" s="8">
        <f ca="1">(G225-MIN(OFFSET(F225,-$J$3+1,0):F225))/(MAX(OFFSET(E225,-$J$3+1,0):E225)-MIN(OFFSET(F225,-$J$3+1,0):F225))</f>
        <v>0.76063829787234216</v>
      </c>
      <c r="L225" s="8">
        <f ca="1">J225-K225</f>
        <v>-0.47313829787234191</v>
      </c>
      <c r="M225" s="34">
        <f ca="1">100*(L225-MIN(OFFSET(L225,-$J$3+1,0):L225))/(MAX(OFFSET(L225,-$J$3+1,0):L225)-MIN(OFFSET(L225,-$J$3+1,0):L225))</f>
        <v>38.317151487727294</v>
      </c>
      <c r="N225" s="12">
        <f>MAX(B225-C225,B225-D224,D224-C225)</f>
        <v>0.89000000000000057</v>
      </c>
      <c r="O225" s="12">
        <f>MAX(E225-F225,E225-G224,G224-F225)</f>
        <v>1.1199999999999974</v>
      </c>
      <c r="P225" s="33">
        <f ca="1">AVERAGE(N225:OFFSET(N225,-$P$3+1,0))*$P$4</f>
        <v>1.1083333333333343</v>
      </c>
      <c r="Q225" s="33">
        <f ca="1">AVERAGE(O225:OFFSET(O225,-$P$3+1,0))*$Q$4</f>
        <v>0.84166666666666501</v>
      </c>
      <c r="R225" s="16" t="str">
        <f t="shared" ca="1" si="29"/>
        <v xml:space="preserve"> </v>
      </c>
      <c r="S225" s="16" t="str">
        <f t="shared" ca="1" si="30"/>
        <v xml:space="preserve"> </v>
      </c>
      <c r="T225" s="5" t="str">
        <f t="shared" ca="1" si="31"/>
        <v xml:space="preserve"> </v>
      </c>
      <c r="U225" s="21" t="str">
        <f t="shared" ca="1" si="32"/>
        <v xml:space="preserve"> </v>
      </c>
      <c r="V225" s="5" t="str">
        <f ca="1">IF(AND($R225="Buy",$R224=" "),D225,IF(AND($R225="Buy",$R224="Exit"),D225,IF(AND($S225="Sell",V224=" "),D225,IF(OR($R224="Buy",S224="Sell"),V224," "))))</f>
        <v xml:space="preserve"> </v>
      </c>
      <c r="W225" s="5" t="str">
        <f ca="1">IF(AND($R225="Buy",$R224=" "),G225,IF(AND($S225="Sell",W224=" "),G225,IF(OR($R224="Buy",S224="Sell"),W224," ")))</f>
        <v xml:space="preserve"> </v>
      </c>
      <c r="X225" s="35" t="str">
        <f t="shared" ca="1" si="33"/>
        <v xml:space="preserve"> </v>
      </c>
      <c r="Y225" s="35" t="str">
        <f t="shared" ca="1" si="34"/>
        <v xml:space="preserve"> </v>
      </c>
      <c r="Z225" s="35" t="str">
        <f t="shared" ca="1" si="35"/>
        <v xml:space="preserve"> </v>
      </c>
      <c r="AA225" s="36" t="e">
        <f t="shared" ca="1" si="36"/>
        <v>#VALUE!</v>
      </c>
    </row>
    <row r="226" spans="1:27" x14ac:dyDescent="0.25">
      <c r="A226" s="26">
        <v>40501</v>
      </c>
      <c r="B226">
        <v>42.38</v>
      </c>
      <c r="C226">
        <v>41.54</v>
      </c>
      <c r="D226">
        <v>42.33</v>
      </c>
      <c r="E226" s="5">
        <v>39.01</v>
      </c>
      <c r="F226" s="5">
        <v>38.07</v>
      </c>
      <c r="G226" s="5">
        <v>38.770000000000003</v>
      </c>
      <c r="H226" s="3">
        <v>1</v>
      </c>
      <c r="I226" s="3">
        <v>1</v>
      </c>
      <c r="J226" s="8">
        <f ca="1">(D226-MIN(OFFSET(C226,-$J$3+1,0):C226))/(MAX(OFFSET(B226,-$J$3+1,0):B226)-MIN(OFFSET(C226,-$J$3+1,0):C226))</f>
        <v>0.76785714285714168</v>
      </c>
      <c r="K226" s="8">
        <f ca="1">(G226-MIN(OFFSET(F226,-$J$3+1,0):F226))/(MAX(OFFSET(E226,-$J$3+1,0):E226)-MIN(OFFSET(F226,-$J$3+1,0):F226))</f>
        <v>0.62765957446808651</v>
      </c>
      <c r="L226" s="8">
        <f ca="1">J226-K226</f>
        <v>0.14019756838905517</v>
      </c>
      <c r="M226" s="34">
        <f ca="1">100*(L226-MIN(OFFSET(L226,-$J$3+1,0):L226))/(MAX(OFFSET(L226,-$J$3+1,0):L226)-MIN(OFFSET(L226,-$J$3+1,0):L226))</f>
        <v>100</v>
      </c>
      <c r="N226" s="12">
        <f>MAX(B226-C226,B226-D225,D225-C226)</f>
        <v>0.85000000000000142</v>
      </c>
      <c r="O226" s="12">
        <f>MAX(E226-F226,E226-G225,G225-F226)</f>
        <v>0.95000000000000284</v>
      </c>
      <c r="P226" s="33">
        <f ca="1">AVERAGE(N226:OFFSET(N226,-$P$3+1,0))*$P$4</f>
        <v>1.0116666666666678</v>
      </c>
      <c r="Q226" s="33">
        <f ca="1">AVERAGE(O226:OFFSET(O226,-$P$3+1,0))*$Q$4</f>
        <v>0.88499999999999923</v>
      </c>
      <c r="R226" s="16" t="str">
        <f t="shared" ca="1" si="29"/>
        <v xml:space="preserve"> </v>
      </c>
      <c r="S226" s="16" t="str">
        <f t="shared" ca="1" si="30"/>
        <v>Sell</v>
      </c>
      <c r="T226" s="5">
        <f t="shared" ca="1" si="31"/>
        <v>-10</v>
      </c>
      <c r="U226" s="21">
        <f t="shared" ca="1" si="32"/>
        <v>11.431261770244843</v>
      </c>
      <c r="V226" s="5">
        <f ca="1">IF(AND($R226="Buy",$R225=" "),D226,IF(AND($R226="Buy",$R225="Exit"),D226,IF(AND($S226="Sell",V225=" "),D226,IF(OR($R225="Buy",S225="Sell"),V225," "))))</f>
        <v>42.33</v>
      </c>
      <c r="W226" s="5">
        <f ca="1">IF(AND($R226="Buy",$R225=" "),G226,IF(AND($S226="Sell",W225=" "),G226,IF(OR($R225="Buy",S225="Sell"),W225," ")))</f>
        <v>38.770000000000003</v>
      </c>
      <c r="X226" s="35" t="str">
        <f t="shared" ca="1" si="33"/>
        <v xml:space="preserve"> </v>
      </c>
      <c r="Y226" s="35" t="str">
        <f t="shared" ca="1" si="34"/>
        <v xml:space="preserve"> </v>
      </c>
      <c r="Z226" s="35" t="str">
        <f t="shared" ca="1" si="35"/>
        <v xml:space="preserve"> </v>
      </c>
      <c r="AA226" s="36" t="e">
        <f t="shared" ca="1" si="36"/>
        <v>#VALUE!</v>
      </c>
    </row>
    <row r="227" spans="1:27" x14ac:dyDescent="0.25">
      <c r="A227" s="26">
        <v>40504</v>
      </c>
      <c r="B227">
        <v>43.13</v>
      </c>
      <c r="C227">
        <v>41.99</v>
      </c>
      <c r="D227">
        <v>43.09</v>
      </c>
      <c r="E227" s="5">
        <v>39.36</v>
      </c>
      <c r="F227" s="5">
        <v>38.409999999999997</v>
      </c>
      <c r="G227" s="5">
        <v>39.29</v>
      </c>
      <c r="H227" s="3">
        <v>1</v>
      </c>
      <c r="I227" s="3">
        <v>1</v>
      </c>
      <c r="J227" s="8">
        <f ca="1">(D227-MIN(OFFSET(C227,-$J$3+1,0):C227))/(MAX(OFFSET(B227,-$J$3+1,0):B227)-MIN(OFFSET(C227,-$J$3+1,0):C227))</f>
        <v>0.98412698412698452</v>
      </c>
      <c r="K227" s="8">
        <f ca="1">(G227-MIN(OFFSET(F227,-$J$3+1,0):F227))/(MAX(OFFSET(E227,-$J$3+1,0):E227)-MIN(OFFSET(F227,-$J$3+1,0):F227))</f>
        <v>0.90425531914893609</v>
      </c>
      <c r="L227" s="8">
        <f ca="1">J227-K227</f>
        <v>7.9871664978048429E-2</v>
      </c>
      <c r="M227" s="34">
        <f ca="1">100*(L227-MIN(OFFSET(L227,-$J$3+1,0):L227))/(MAX(OFFSET(L227,-$J$3+1,0):L227)-MIN(OFFSET(L227,-$J$3+1,0):L227))</f>
        <v>91.031779839046692</v>
      </c>
      <c r="N227" s="12">
        <f>MAX(B227-C227,B227-D226,D226-C227)</f>
        <v>1.1400000000000006</v>
      </c>
      <c r="O227" s="12">
        <f>MAX(E227-F227,E227-G226,G226-F227)</f>
        <v>0.95000000000000284</v>
      </c>
      <c r="P227" s="33">
        <f ca="1">AVERAGE(N227:OFFSET(N227,-$P$3+1,0))*$P$4</f>
        <v>1.0216666666666683</v>
      </c>
      <c r="Q227" s="33">
        <f ca="1">AVERAGE(O227:OFFSET(O227,-$P$3+1,0))*$Q$4</f>
        <v>0.918333333333333</v>
      </c>
      <c r="R227" s="16" t="str">
        <f t="shared" ca="1" si="29"/>
        <v xml:space="preserve"> </v>
      </c>
      <c r="S227" s="16" t="str">
        <f t="shared" ca="1" si="30"/>
        <v>Sell</v>
      </c>
      <c r="T227" s="5">
        <f t="shared" ca="1" si="31"/>
        <v>-10</v>
      </c>
      <c r="U227" s="21">
        <f t="shared" ca="1" si="32"/>
        <v>11.431261770244843</v>
      </c>
      <c r="V227" s="5">
        <f ca="1">IF(AND($R227="Buy",$R226=" "),D227,IF(AND($R227="Buy",$R226="Exit"),D227,IF(AND($S227="Sell",V226=" "),D227,IF(OR($R226="Buy",S226="Sell"),V226," "))))</f>
        <v>42.33</v>
      </c>
      <c r="W227" s="5">
        <f ca="1">IF(AND($R227="Buy",$R226=" "),G227,IF(AND($S227="Sell",W226=" "),G227,IF(OR($R226="Buy",S226="Sell"),W226," ")))</f>
        <v>38.770000000000003</v>
      </c>
      <c r="X227" s="35">
        <f t="shared" ca="1" si="33"/>
        <v>-7.6000000000000512</v>
      </c>
      <c r="Y227" s="35">
        <f t="shared" ca="1" si="34"/>
        <v>5.9442561205272728</v>
      </c>
      <c r="Z227" s="35">
        <f t="shared" ca="1" si="35"/>
        <v>-1.6557438794727783</v>
      </c>
      <c r="AA227" s="36" t="e">
        <f t="shared" ca="1" si="36"/>
        <v>#VALUE!</v>
      </c>
    </row>
    <row r="228" spans="1:27" x14ac:dyDescent="0.25">
      <c r="A228" s="26">
        <v>40505</v>
      </c>
      <c r="B228">
        <v>44.28</v>
      </c>
      <c r="C228">
        <v>42.95</v>
      </c>
      <c r="D228">
        <v>44.03</v>
      </c>
      <c r="E228" s="5">
        <v>39.46</v>
      </c>
      <c r="F228" s="5">
        <v>38.520000000000003</v>
      </c>
      <c r="G228" s="5">
        <v>39.4</v>
      </c>
      <c r="H228" s="3">
        <v>1</v>
      </c>
      <c r="I228" s="3">
        <v>1</v>
      </c>
      <c r="J228" s="8">
        <f ca="1">(D228-MIN(OFFSET(C228,-$J$3+1,0):C228))/(MAX(OFFSET(B228,-$J$3+1,0):B228)-MIN(OFFSET(C228,-$J$3+1,0):C228))</f>
        <v>0.93188010899182561</v>
      </c>
      <c r="K228" s="8">
        <f ca="1">(G228-MIN(OFFSET(F228,-$J$3+1,0):F228))/(MAX(OFFSET(E228,-$J$3+1,0):E228)-MIN(OFFSET(F228,-$J$3+1,0):F228))</f>
        <v>0.96276595744680826</v>
      </c>
      <c r="L228" s="8">
        <f ca="1">J228-K228</f>
        <v>-3.0885848454982656E-2</v>
      </c>
      <c r="M228" s="34">
        <f ca="1">100*(L228-MIN(OFFSET(L228,-$J$3+1,0):L228))/(MAX(OFFSET(L228,-$J$3+1,0):L228)-MIN(OFFSET(L228,-$J$3+1,0):L228))</f>
        <v>74.566253277766307</v>
      </c>
      <c r="N228" s="12">
        <f>MAX(B228-C228,B228-D227,D227-C228)</f>
        <v>1.3299999999999983</v>
      </c>
      <c r="O228" s="12">
        <f>MAX(E228-F228,E228-G227,G227-F228)</f>
        <v>0.93999999999999773</v>
      </c>
      <c r="P228" s="33">
        <f ca="1">AVERAGE(N228:OFFSET(N228,-$P$3+1,0))*$P$4</f>
        <v>1.1100000000000005</v>
      </c>
      <c r="Q228" s="33">
        <f ca="1">AVERAGE(O228:OFFSET(O228,-$P$3+1,0))*$Q$4</f>
        <v>0.918333333333333</v>
      </c>
      <c r="R228" s="16" t="str">
        <f t="shared" ca="1" si="29"/>
        <v xml:space="preserve"> </v>
      </c>
      <c r="S228" s="16" t="str">
        <f t="shared" ca="1" si="30"/>
        <v>Sell</v>
      </c>
      <c r="T228" s="5">
        <f t="shared" ca="1" si="31"/>
        <v>-10</v>
      </c>
      <c r="U228" s="21">
        <f t="shared" ca="1" si="32"/>
        <v>11.431261770244843</v>
      </c>
      <c r="V228" s="5">
        <f ca="1">IF(AND($R228="Buy",$R227=" "),D228,IF(AND($R228="Buy",$R227="Exit"),D228,IF(AND($S228="Sell",V227=" "),D228,IF(OR($R227="Buy",S227="Sell"),V227," "))))</f>
        <v>42.33</v>
      </c>
      <c r="W228" s="5">
        <f ca="1">IF(AND($R228="Buy",$R227=" "),G228,IF(AND($S228="Sell",W227=" "),G228,IF(OR($R227="Buy",S227="Sell"),W227," ")))</f>
        <v>38.770000000000003</v>
      </c>
      <c r="X228" s="35">
        <f t="shared" ca="1" si="33"/>
        <v>-9.3999999999999773</v>
      </c>
      <c r="Y228" s="35">
        <f t="shared" ca="1" si="34"/>
        <v>1.2574387947269263</v>
      </c>
      <c r="Z228" s="35">
        <f t="shared" ca="1" si="35"/>
        <v>-8.1425612052730507</v>
      </c>
      <c r="AA228" s="36" t="e">
        <f t="shared" ca="1" si="36"/>
        <v>#VALUE!</v>
      </c>
    </row>
    <row r="229" spans="1:27" x14ac:dyDescent="0.25">
      <c r="A229" s="26">
        <v>40506</v>
      </c>
      <c r="B229">
        <v>44.19</v>
      </c>
      <c r="C229">
        <v>43.32</v>
      </c>
      <c r="D229">
        <v>43.58</v>
      </c>
      <c r="E229" s="5">
        <v>40.299999999999997</v>
      </c>
      <c r="F229" s="5">
        <v>39.47</v>
      </c>
      <c r="G229" s="5">
        <v>40.18</v>
      </c>
      <c r="H229" s="3">
        <v>1</v>
      </c>
      <c r="I229" s="3">
        <v>1</v>
      </c>
      <c r="J229" s="8">
        <f ca="1">(D229-MIN(OFFSET(C229,-$J$3+1,0):C229))/(MAX(OFFSET(B229,-$J$3+1,0):B229)-MIN(OFFSET(C229,-$J$3+1,0):C229))</f>
        <v>0.80926430517711101</v>
      </c>
      <c r="K229" s="8">
        <f ca="1">(G229-MIN(OFFSET(F229,-$J$3+1,0):F229))/(MAX(OFFSET(E229,-$J$3+1,0):E229)-MIN(OFFSET(F229,-$J$3+1,0):F229))</f>
        <v>0.95571955719557278</v>
      </c>
      <c r="L229" s="8">
        <f ca="1">J229-K229</f>
        <v>-0.14645525201846177</v>
      </c>
      <c r="M229" s="34">
        <f ca="1">100*(L229-MIN(OFFSET(L229,-$J$3+1,0):L229))/(MAX(OFFSET(L229,-$J$3+1,0):L229)-MIN(OFFSET(L229,-$J$3+1,0):L229))</f>
        <v>57.38537746118903</v>
      </c>
      <c r="N229" s="12">
        <f>MAX(B229-C229,B229-D228,D228-C229)</f>
        <v>0.86999999999999744</v>
      </c>
      <c r="O229" s="12">
        <f>MAX(E229-F229,E229-G228,G228-F229)</f>
        <v>0.89999999999999858</v>
      </c>
      <c r="P229" s="33">
        <f ca="1">AVERAGE(N229:OFFSET(N229,-$P$3+1,0))*$P$4</f>
        <v>1.0716666666666665</v>
      </c>
      <c r="Q229" s="33">
        <f ca="1">AVERAGE(O229:OFFSET(O229,-$P$3+1,0))*$Q$4</f>
        <v>0.96666666666666623</v>
      </c>
      <c r="R229" s="16" t="str">
        <f t="shared" ca="1" si="29"/>
        <v xml:space="preserve"> </v>
      </c>
      <c r="S229" s="16" t="str">
        <f t="shared" ca="1" si="30"/>
        <v>Sell</v>
      </c>
      <c r="T229" s="5">
        <f t="shared" ca="1" si="31"/>
        <v>-10</v>
      </c>
      <c r="U229" s="21">
        <f t="shared" ca="1" si="32"/>
        <v>11.431261770244843</v>
      </c>
      <c r="V229" s="5">
        <f ca="1">IF(AND($R229="Buy",$R228=" "),D229,IF(AND($R229="Buy",$R228="Exit"),D229,IF(AND($S229="Sell",V228=" "),D229,IF(OR($R228="Buy",S228="Sell"),V228," "))))</f>
        <v>42.33</v>
      </c>
      <c r="W229" s="5">
        <f ca="1">IF(AND($R229="Buy",$R228=" "),G229,IF(AND($S229="Sell",W228=" "),G229,IF(OR($R228="Buy",S228="Sell"),W228," ")))</f>
        <v>38.770000000000003</v>
      </c>
      <c r="X229" s="35">
        <f t="shared" ca="1" si="33"/>
        <v>4.5000000000000284</v>
      </c>
      <c r="Y229" s="35">
        <f t="shared" ca="1" si="34"/>
        <v>8.91638418079099</v>
      </c>
      <c r="Z229" s="35">
        <f t="shared" ca="1" si="35"/>
        <v>13.416384180791018</v>
      </c>
      <c r="AA229" s="36" t="e">
        <f t="shared" ca="1" si="36"/>
        <v>#VALUE!</v>
      </c>
    </row>
    <row r="230" spans="1:27" x14ac:dyDescent="0.25">
      <c r="A230" s="26">
        <v>40508</v>
      </c>
      <c r="B230">
        <v>43.24</v>
      </c>
      <c r="C230">
        <v>42.87</v>
      </c>
      <c r="D230">
        <v>43.04</v>
      </c>
      <c r="E230" s="5">
        <v>40.24</v>
      </c>
      <c r="F230" s="5">
        <v>39.74</v>
      </c>
      <c r="G230" s="5">
        <v>40.049999999999997</v>
      </c>
      <c r="H230" s="3">
        <v>1</v>
      </c>
      <c r="I230" s="3">
        <v>1</v>
      </c>
      <c r="J230" s="8">
        <f ca="1">(D230-MIN(OFFSET(C230,-$J$3+1,0):C230))/(MAX(OFFSET(B230,-$J$3+1,0):B230)-MIN(OFFSET(C230,-$J$3+1,0):C230))</f>
        <v>0.63636363636363613</v>
      </c>
      <c r="K230" s="8">
        <f ca="1">(G230-MIN(OFFSET(F230,-$J$3+1,0):F230))/(MAX(OFFSET(E230,-$J$3+1,0):E230)-MIN(OFFSET(F230,-$J$3+1,0):F230))</f>
        <v>0.88789237668161414</v>
      </c>
      <c r="L230" s="8">
        <f ca="1">J230-K230</f>
        <v>-0.25152874031797801</v>
      </c>
      <c r="M230" s="34">
        <f ca="1">100*(L230-MIN(OFFSET(L230,-$J$3+1,0):L230))/(MAX(OFFSET(L230,-$J$3+1,0):L230)-MIN(OFFSET(L230,-$J$3+1,0):L230))</f>
        <v>36.131843863165884</v>
      </c>
      <c r="N230" s="12">
        <f>MAX(B230-C230,B230-D229,D229-C230)</f>
        <v>0.71000000000000085</v>
      </c>
      <c r="O230" s="12">
        <f>MAX(E230-F230,E230-G229,G229-F230)</f>
        <v>0.5</v>
      </c>
      <c r="P230" s="33">
        <f ca="1">AVERAGE(N230:OFFSET(N230,-$P$3+1,0))*$P$4</f>
        <v>0.96499999999999986</v>
      </c>
      <c r="Q230" s="33">
        <f ca="1">AVERAGE(O230:OFFSET(O230,-$P$3+1,0))*$Q$4</f>
        <v>0.8933333333333332</v>
      </c>
      <c r="R230" s="16" t="str">
        <f t="shared" ca="1" si="29"/>
        <v xml:space="preserve"> </v>
      </c>
      <c r="S230" s="16" t="str">
        <f t="shared" ca="1" si="30"/>
        <v>Exit</v>
      </c>
      <c r="T230" s="5">
        <f t="shared" ca="1" si="31"/>
        <v>-10</v>
      </c>
      <c r="U230" s="21">
        <f t="shared" ca="1" si="32"/>
        <v>11.431261770244843</v>
      </c>
      <c r="V230" s="5">
        <f ca="1">IF(AND($R230="Buy",$R229=" "),D230,IF(AND($R230="Buy",$R229="Exit"),D230,IF(AND($S230="Sell",V229=" "),D230,IF(OR($R229="Buy",S229="Sell"),V229," "))))</f>
        <v>42.33</v>
      </c>
      <c r="W230" s="5">
        <f ca="1">IF(AND($R230="Buy",$R229=" "),G230,IF(AND($S230="Sell",W229=" "),G230,IF(OR($R229="Buy",S229="Sell"),W229," ")))</f>
        <v>38.770000000000003</v>
      </c>
      <c r="X230" s="35">
        <f t="shared" ca="1" si="33"/>
        <v>5.3999999999999915</v>
      </c>
      <c r="Y230" s="35">
        <f t="shared" ca="1" si="34"/>
        <v>-1.4860640301318588</v>
      </c>
      <c r="Z230" s="35">
        <f t="shared" ca="1" si="35"/>
        <v>3.9139359698681329</v>
      </c>
      <c r="AA230" s="36" t="e">
        <f t="shared" ca="1" si="36"/>
        <v>#VALUE!</v>
      </c>
    </row>
    <row r="231" spans="1:27" x14ac:dyDescent="0.25">
      <c r="A231" s="26">
        <v>40511</v>
      </c>
      <c r="B231">
        <v>42.6</v>
      </c>
      <c r="C231">
        <v>41.92</v>
      </c>
      <c r="D231">
        <v>42.44</v>
      </c>
      <c r="E231" s="5">
        <v>40.17</v>
      </c>
      <c r="F231" s="5">
        <v>39.28</v>
      </c>
      <c r="G231" s="5">
        <v>39.99</v>
      </c>
      <c r="H231" s="3">
        <v>1</v>
      </c>
      <c r="I231" s="3">
        <v>1</v>
      </c>
      <c r="J231" s="8">
        <f ca="1">(D231-MIN(OFFSET(C231,-$J$3+1,0):C231))/(MAX(OFFSET(B231,-$J$3+1,0):B231)-MIN(OFFSET(C231,-$J$3+1,0):C231))</f>
        <v>0.3284671532846708</v>
      </c>
      <c r="K231" s="8">
        <f ca="1">(G231-MIN(OFFSET(F231,-$J$3+1,0):F231))/(MAX(OFFSET(E231,-$J$3+1,0):E231)-MIN(OFFSET(F231,-$J$3+1,0):F231))</f>
        <v>0.86098654708520372</v>
      </c>
      <c r="L231" s="8">
        <f ca="1">J231-K231</f>
        <v>-0.53251939380053293</v>
      </c>
      <c r="M231" s="34">
        <f ca="1">100*(L231-MIN(OFFSET(L231,-$J$3+1,0):L231))/(MAX(OFFSET(L231,-$J$3+1,0):L231)-MIN(OFFSET(L231,-$J$3+1,0):L231))</f>
        <v>0</v>
      </c>
      <c r="N231" s="12">
        <f>MAX(B231-C231,B231-D230,D230-C231)</f>
        <v>1.1199999999999974</v>
      </c>
      <c r="O231" s="12">
        <f>MAX(E231-F231,E231-G230,G230-F231)</f>
        <v>0.89000000000000057</v>
      </c>
      <c r="P231" s="33">
        <f ca="1">AVERAGE(N231:OFFSET(N231,-$P$3+1,0))*$P$4</f>
        <v>1.0033333333333327</v>
      </c>
      <c r="Q231" s="33">
        <f ca="1">AVERAGE(O231:OFFSET(O231,-$P$3+1,0))*$Q$4</f>
        <v>0.85500000000000043</v>
      </c>
      <c r="R231" s="16" t="str">
        <f t="shared" ca="1" si="29"/>
        <v>Buy</v>
      </c>
      <c r="S231" s="16" t="str">
        <f t="shared" ca="1" si="30"/>
        <v xml:space="preserve"> </v>
      </c>
      <c r="T231" s="5">
        <f t="shared" ca="1" si="31"/>
        <v>10</v>
      </c>
      <c r="U231" s="21">
        <f t="shared" ca="1" si="32"/>
        <v>-11.734892787524354</v>
      </c>
      <c r="V231" s="5">
        <f ca="1">IF(AND($R231="Buy",$R230=" "),D231,IF(AND($R231="Buy",$R230="Exit"),D231,IF(AND($S231="Sell",V230=" "),D231,IF(OR($R230="Buy",S230="Sell"),V230," "))))</f>
        <v>42.44</v>
      </c>
      <c r="W231" s="5">
        <f ca="1">IF(AND($R231="Buy",$R230=" "),G231,IF(AND($S231="Sell",W230=" "),G231,IF(OR($R230="Buy",S230="Sell"),W230," ")))</f>
        <v>39.99</v>
      </c>
      <c r="X231" s="35">
        <f t="shared" ca="1" si="33"/>
        <v>-6.0000000000000142</v>
      </c>
      <c r="Y231" s="35">
        <f t="shared" ca="1" si="34"/>
        <v>-0.68587570621463534</v>
      </c>
      <c r="Z231" s="35">
        <f t="shared" ca="1" si="35"/>
        <v>-6.6858757062146497</v>
      </c>
      <c r="AA231" s="36" t="e">
        <f t="shared" ca="1" si="36"/>
        <v>#VALUE!</v>
      </c>
    </row>
    <row r="232" spans="1:27" x14ac:dyDescent="0.25">
      <c r="A232" s="26">
        <v>40512</v>
      </c>
      <c r="B232">
        <v>42.27</v>
      </c>
      <c r="C232">
        <v>41.64</v>
      </c>
      <c r="D232">
        <v>41.77</v>
      </c>
      <c r="E232" s="5">
        <v>40.25</v>
      </c>
      <c r="F232" s="5">
        <v>39.44</v>
      </c>
      <c r="G232" s="5">
        <v>39.99</v>
      </c>
      <c r="H232" s="3">
        <v>1</v>
      </c>
      <c r="I232" s="3">
        <v>1</v>
      </c>
      <c r="J232" s="8">
        <f ca="1">(D232-MIN(OFFSET(C232,-$J$3+1,0):C232))/(MAX(OFFSET(B232,-$J$3+1,0):B232)-MIN(OFFSET(C232,-$J$3+1,0):C232))</f>
        <v>4.9242424242425198E-2</v>
      </c>
      <c r="K232" s="8">
        <f ca="1">(G232-MIN(OFFSET(F232,-$J$3+1,0):F232))/(MAX(OFFSET(E232,-$J$3+1,0):E232)-MIN(OFFSET(F232,-$J$3+1,0):F232))</f>
        <v>0.8359788359788386</v>
      </c>
      <c r="L232" s="8">
        <f ca="1">J232-K232</f>
        <v>-0.7867364117364134</v>
      </c>
      <c r="M232" s="34">
        <f ca="1">100*(L232-MIN(OFFSET(L232,-$J$3+1,0):L232))/(MAX(OFFSET(L232,-$J$3+1,0):L232)-MIN(OFFSET(L232,-$J$3+1,0):L232))</f>
        <v>0</v>
      </c>
      <c r="N232" s="12">
        <f>MAX(B232-C232,B232-D231,D231-C232)</f>
        <v>0.79999999999999716</v>
      </c>
      <c r="O232" s="12">
        <f>MAX(E232-F232,E232-G231,G231-F232)</f>
        <v>0.81000000000000227</v>
      </c>
      <c r="P232" s="33">
        <f ca="1">AVERAGE(N232:OFFSET(N232,-$P$3+1,0))*$P$4</f>
        <v>0.99499999999999866</v>
      </c>
      <c r="Q232" s="33">
        <f ca="1">AVERAGE(O232:OFFSET(O232,-$P$3+1,0))*$Q$4</f>
        <v>0.831666666666667</v>
      </c>
      <c r="R232" s="16" t="str">
        <f t="shared" ca="1" si="29"/>
        <v>Buy</v>
      </c>
      <c r="S232" s="16" t="str">
        <f t="shared" ca="1" si="30"/>
        <v xml:space="preserve"> </v>
      </c>
      <c r="T232" s="5">
        <f t="shared" ca="1" si="31"/>
        <v>10</v>
      </c>
      <c r="U232" s="21">
        <f t="shared" ca="1" si="32"/>
        <v>-11.734892787524354</v>
      </c>
      <c r="V232" s="5">
        <f ca="1">IF(AND($R232="Buy",$R231=" "),D232,IF(AND($R232="Buy",$R231="Exit"),D232,IF(AND($S232="Sell",V231=" "),D232,IF(OR($R231="Buy",S231="Sell"),V231," "))))</f>
        <v>42.44</v>
      </c>
      <c r="W232" s="5">
        <f ca="1">IF(AND($R232="Buy",$R231=" "),G232,IF(AND($S232="Sell",W231=" "),G232,IF(OR($R231="Buy",S231="Sell"),W231," ")))</f>
        <v>39.99</v>
      </c>
      <c r="X232" s="35">
        <f t="shared" ca="1" si="33"/>
        <v>-6.699999999999946</v>
      </c>
      <c r="Y232" s="35">
        <f t="shared" ca="1" si="34"/>
        <v>0</v>
      </c>
      <c r="Z232" s="35">
        <f t="shared" ca="1" si="35"/>
        <v>-6.699999999999946</v>
      </c>
      <c r="AA232" s="36" t="e">
        <f t="shared" ca="1" si="36"/>
        <v>#VALUE!</v>
      </c>
    </row>
    <row r="233" spans="1:27" x14ac:dyDescent="0.25">
      <c r="A233" s="26">
        <v>40513</v>
      </c>
      <c r="B233">
        <v>42.78</v>
      </c>
      <c r="C233">
        <v>42.17</v>
      </c>
      <c r="D233">
        <v>42.41</v>
      </c>
      <c r="E233" s="5">
        <v>40.85</v>
      </c>
      <c r="F233" s="5">
        <v>40.369999999999997</v>
      </c>
      <c r="G233" s="5">
        <v>40.56</v>
      </c>
      <c r="H233" s="3">
        <v>1</v>
      </c>
      <c r="I233" s="3">
        <v>1</v>
      </c>
      <c r="J233" s="8">
        <f ca="1">(D233-MIN(OFFSET(C233,-$J$3+1,0):C233))/(MAX(OFFSET(B233,-$J$3+1,0):B233)-MIN(OFFSET(C233,-$J$3+1,0):C233))</f>
        <v>0.29166666666666508</v>
      </c>
      <c r="K233" s="8">
        <f ca="1">(G233-MIN(OFFSET(F233,-$J$3+1,0):F233))/(MAX(OFFSET(E233,-$J$3+1,0):E233)-MIN(OFFSET(F233,-$J$3+1,0):F233))</f>
        <v>0.87553648068669554</v>
      </c>
      <c r="L233" s="8">
        <f ca="1">J233-K233</f>
        <v>-0.58386981402003046</v>
      </c>
      <c r="M233" s="34">
        <f ca="1">100*(L233-MIN(OFFSET(L233,-$J$3+1,0):L233))/(MAX(OFFSET(L233,-$J$3+1,0):L233)-MIN(OFFSET(L233,-$J$3+1,0):L233))</f>
        <v>26.839511349394645</v>
      </c>
      <c r="N233" s="12">
        <f>MAX(B233-C233,B233-D232,D232-C233)</f>
        <v>1.009999999999998</v>
      </c>
      <c r="O233" s="12">
        <f>MAX(E233-F233,E233-G232,G232-F233)</f>
        <v>0.85999999999999943</v>
      </c>
      <c r="P233" s="33">
        <f ca="1">AVERAGE(N233:OFFSET(N233,-$P$3+1,0))*$P$4</f>
        <v>0.9733333333333315</v>
      </c>
      <c r="Q233" s="33">
        <f ca="1">AVERAGE(O233:OFFSET(O233,-$P$3+1,0))*$Q$4</f>
        <v>0.81666666666666643</v>
      </c>
      <c r="R233" s="16" t="str">
        <f t="shared" ca="1" si="29"/>
        <v>Buy</v>
      </c>
      <c r="S233" s="16" t="str">
        <f t="shared" ca="1" si="30"/>
        <v xml:space="preserve"> </v>
      </c>
      <c r="T233" s="5">
        <f t="shared" ca="1" si="31"/>
        <v>10</v>
      </c>
      <c r="U233" s="21">
        <f t="shared" ca="1" si="32"/>
        <v>-11.734892787524354</v>
      </c>
      <c r="V233" s="5">
        <f ca="1">IF(AND($R233="Buy",$R232=" "),D233,IF(AND($R233="Buy",$R232="Exit"),D233,IF(AND($S233="Sell",V232=" "),D233,IF(OR($R232="Buy",S232="Sell"),V232," "))))</f>
        <v>42.44</v>
      </c>
      <c r="W233" s="5">
        <f ca="1">IF(AND($R233="Buy",$R232=" "),G233,IF(AND($S233="Sell",W232=" "),G233,IF(OR($R232="Buy",S232="Sell"),W232," ")))</f>
        <v>39.99</v>
      </c>
      <c r="X233" s="35">
        <f t="shared" ca="1" si="33"/>
        <v>6.3999999999999346</v>
      </c>
      <c r="Y233" s="35">
        <f t="shared" ca="1" si="34"/>
        <v>-6.6888888888888847</v>
      </c>
      <c r="Z233" s="35">
        <f t="shared" ca="1" si="35"/>
        <v>-0.28888888888895004</v>
      </c>
      <c r="AA233" s="36" t="e">
        <f t="shared" ca="1" si="36"/>
        <v>#VALUE!</v>
      </c>
    </row>
    <row r="234" spans="1:27" x14ac:dyDescent="0.25">
      <c r="A234" s="26">
        <v>40514</v>
      </c>
      <c r="B234">
        <v>43.01</v>
      </c>
      <c r="C234">
        <v>42.26</v>
      </c>
      <c r="D234">
        <v>42.95</v>
      </c>
      <c r="E234" s="5">
        <v>41.08</v>
      </c>
      <c r="F234" s="5">
        <v>40.56</v>
      </c>
      <c r="G234" s="5">
        <v>41.05</v>
      </c>
      <c r="H234" s="3">
        <v>1</v>
      </c>
      <c r="I234" s="3">
        <v>1</v>
      </c>
      <c r="J234" s="8">
        <f ca="1">(D234-MIN(OFFSET(C234,-$J$3+1,0):C234))/(MAX(OFFSET(B234,-$J$3+1,0):B234)-MIN(OFFSET(C234,-$J$3+1,0):C234))</f>
        <v>0.51372549019607994</v>
      </c>
      <c r="K234" s="8">
        <f ca="1">(G234-MIN(OFFSET(F234,-$J$3+1,0):F234))/(MAX(OFFSET(E234,-$J$3+1,0):E234)-MIN(OFFSET(F234,-$J$3+1,0):F234))</f>
        <v>0.98333333333333273</v>
      </c>
      <c r="L234" s="8">
        <f ca="1">J234-K234</f>
        <v>-0.46960784313725279</v>
      </c>
      <c r="M234" s="34">
        <f ca="1">100*(L234-MIN(OFFSET(L234,-$J$3+1,0):L234))/(MAX(OFFSET(L234,-$J$3+1,0):L234)-MIN(OFFSET(L234,-$J$3+1,0):L234))</f>
        <v>49.52957990187592</v>
      </c>
      <c r="N234" s="12">
        <f>MAX(B234-C234,B234-D233,D233-C234)</f>
        <v>0.75</v>
      </c>
      <c r="O234" s="12">
        <f>MAX(E234-F234,E234-G233,G233-F234)</f>
        <v>0.51999999999999602</v>
      </c>
      <c r="P234" s="33">
        <f ca="1">AVERAGE(N234:OFFSET(N234,-$P$3+1,0))*$P$4</f>
        <v>0.87666666666666515</v>
      </c>
      <c r="Q234" s="33">
        <f ca="1">AVERAGE(O234:OFFSET(O234,-$P$3+1,0))*$Q$4</f>
        <v>0.74666666666666615</v>
      </c>
      <c r="R234" s="16" t="str">
        <f t="shared" ca="1" si="29"/>
        <v>Buy</v>
      </c>
      <c r="S234" s="16" t="str">
        <f t="shared" ca="1" si="30"/>
        <v xml:space="preserve"> </v>
      </c>
      <c r="T234" s="5">
        <f t="shared" ca="1" si="31"/>
        <v>10</v>
      </c>
      <c r="U234" s="21">
        <f t="shared" ca="1" si="32"/>
        <v>-11.734892787524354</v>
      </c>
      <c r="V234" s="5">
        <f ca="1">IF(AND($R234="Buy",$R233=" "),D234,IF(AND($R234="Buy",$R233="Exit"),D234,IF(AND($S234="Sell",V233=" "),D234,IF(OR($R233="Buy",S233="Sell"),V233," "))))</f>
        <v>42.44</v>
      </c>
      <c r="W234" s="5">
        <f ca="1">IF(AND($R234="Buy",$R233=" "),G234,IF(AND($S234="Sell",W233=" "),G234,IF(OR($R233="Buy",S233="Sell"),W233," ")))</f>
        <v>39.99</v>
      </c>
      <c r="X234" s="35">
        <f t="shared" ca="1" si="33"/>
        <v>5.4000000000000625</v>
      </c>
      <c r="Y234" s="35">
        <f t="shared" ca="1" si="34"/>
        <v>-5.7500974658868733</v>
      </c>
      <c r="Z234" s="35">
        <f t="shared" ca="1" si="35"/>
        <v>-0.35009746588681079</v>
      </c>
      <c r="AA234" s="36" t="e">
        <f t="shared" ca="1" si="36"/>
        <v>#VALUE!</v>
      </c>
    </row>
    <row r="235" spans="1:27" x14ac:dyDescent="0.25">
      <c r="A235" s="26">
        <v>40515</v>
      </c>
      <c r="B235">
        <v>43.11</v>
      </c>
      <c r="C235">
        <v>42.36</v>
      </c>
      <c r="D235">
        <v>42.87</v>
      </c>
      <c r="E235" s="5">
        <v>40.18</v>
      </c>
      <c r="F235" s="5">
        <v>39.25</v>
      </c>
      <c r="G235" s="5">
        <v>39.43</v>
      </c>
      <c r="H235" s="3">
        <v>1</v>
      </c>
      <c r="I235" s="3">
        <v>1</v>
      </c>
      <c r="J235" s="8">
        <f ca="1">(D235-MIN(OFFSET(C235,-$J$3+1,0):C235))/(MAX(OFFSET(B235,-$J$3+1,0):B235)-MIN(OFFSET(C235,-$J$3+1,0):C235))</f>
        <v>0.76874999999999738</v>
      </c>
      <c r="K235" s="8">
        <f ca="1">(G235-MIN(OFFSET(F235,-$J$3+1,0):F235))/(MAX(OFFSET(E235,-$J$3+1,0):E235)-MIN(OFFSET(F235,-$J$3+1,0):F235))</f>
        <v>9.8360655737704861E-2</v>
      </c>
      <c r="L235" s="8">
        <f ca="1">J235-K235</f>
        <v>0.67038934426229257</v>
      </c>
      <c r="M235" s="34">
        <f ca="1">100*(L235-MIN(OFFSET(L235,-$J$3+1,0):L235))/(MAX(OFFSET(L235,-$J$3+1,0):L235)-MIN(OFFSET(L235,-$J$3+1,0):L235))</f>
        <v>99.999999999999986</v>
      </c>
      <c r="N235" s="12">
        <f>MAX(B235-C235,B235-D234,D234-C235)</f>
        <v>0.75</v>
      </c>
      <c r="O235" s="12">
        <f>MAX(E235-F235,E235-G234,G234-F235)</f>
        <v>1.7999999999999972</v>
      </c>
      <c r="P235" s="33">
        <f ca="1">AVERAGE(N235:OFFSET(N235,-$P$3+1,0))*$P$4</f>
        <v>0.85666666666666558</v>
      </c>
      <c r="Q235" s="33">
        <f ca="1">AVERAGE(O235:OFFSET(O235,-$P$3+1,0))*$Q$4</f>
        <v>0.89666666666666595</v>
      </c>
      <c r="R235" s="16" t="str">
        <f t="shared" ca="1" si="29"/>
        <v>Exit</v>
      </c>
      <c r="S235" s="16" t="str">
        <f t="shared" ca="1" si="30"/>
        <v>Sell</v>
      </c>
      <c r="T235" s="5">
        <f t="shared" ca="1" si="31"/>
        <v>-10</v>
      </c>
      <c r="U235" s="21">
        <f t="shared" ca="1" si="32"/>
        <v>9.553903345724903</v>
      </c>
      <c r="V235" s="5">
        <f ca="1">IF(AND($R235="Buy",$R234=" "),D235,IF(AND($R235="Buy",$R234="Exit"),D235,IF(AND($S235="Sell",V234=" "),D235,IF(OR($R234="Buy",S234="Sell"),V234," "))))</f>
        <v>42.44</v>
      </c>
      <c r="W235" s="5">
        <f ca="1">IF(AND($R235="Buy",$R234=" "),G235,IF(AND($S235="Sell",W234=" "),G235,IF(OR($R234="Buy",S234="Sell"),W234," ")))</f>
        <v>39.99</v>
      </c>
      <c r="X235" s="35">
        <f t="shared" ca="1" si="33"/>
        <v>0.800000000000054</v>
      </c>
      <c r="Y235" s="35">
        <f t="shared" ca="1" si="34"/>
        <v>19.010526315789424</v>
      </c>
      <c r="Z235" s="35">
        <f t="shared" ca="1" si="35"/>
        <v>19.810526315789478</v>
      </c>
      <c r="AA235" s="36" t="e">
        <f t="shared" ca="1" si="36"/>
        <v>#VALUE!</v>
      </c>
    </row>
    <row r="236" spans="1:27" x14ac:dyDescent="0.25">
      <c r="A236" s="26">
        <v>40518</v>
      </c>
      <c r="B236">
        <v>43.09</v>
      </c>
      <c r="C236">
        <v>42.35</v>
      </c>
      <c r="D236">
        <v>42.69</v>
      </c>
      <c r="E236" s="5">
        <v>40.14</v>
      </c>
      <c r="F236" s="5">
        <v>39.26</v>
      </c>
      <c r="G236" s="5">
        <v>39.6</v>
      </c>
      <c r="H236" s="3">
        <v>1</v>
      </c>
      <c r="I236" s="3">
        <v>1</v>
      </c>
      <c r="J236" s="8">
        <f ca="1">(D236-MIN(OFFSET(C236,-$J$3+1,0):C236))/(MAX(OFFSET(B236,-$J$3+1,0):B236)-MIN(OFFSET(C236,-$J$3+1,0):C236))</f>
        <v>0.71428571428571286</v>
      </c>
      <c r="K236" s="8">
        <f ca="1">(G236-MIN(OFFSET(F236,-$J$3+1,0):F236))/(MAX(OFFSET(E236,-$J$3+1,0):E236)-MIN(OFFSET(F236,-$J$3+1,0):F236))</f>
        <v>0.19125683060109386</v>
      </c>
      <c r="L236" s="8">
        <f ca="1">J236-K236</f>
        <v>0.52302888368461897</v>
      </c>
      <c r="M236" s="34">
        <f ca="1">100*(L236-MIN(OFFSET(L236,-$J$3+1,0):L236))/(MAX(OFFSET(L236,-$J$3+1,0):L236)-MIN(OFFSET(L236,-$J$3+1,0):L236))</f>
        <v>89.886908527214004</v>
      </c>
      <c r="N236" s="12">
        <f>MAX(B236-C236,B236-D235,D235-C236)</f>
        <v>0.74000000000000199</v>
      </c>
      <c r="O236" s="12">
        <f>MAX(E236-F236,E236-G235,G235-F236)</f>
        <v>0.88000000000000256</v>
      </c>
      <c r="P236" s="33">
        <f ca="1">AVERAGE(N236:OFFSET(N236,-$P$3+1,0))*$P$4</f>
        <v>0.8616666666666658</v>
      </c>
      <c r="Q236" s="33">
        <f ca="1">AVERAGE(O236:OFFSET(O236,-$P$3+1,0))*$Q$4</f>
        <v>0.95999999999999963</v>
      </c>
      <c r="R236" s="16" t="str">
        <f t="shared" ca="1" si="29"/>
        <v xml:space="preserve"> </v>
      </c>
      <c r="S236" s="16" t="str">
        <f t="shared" ca="1" si="30"/>
        <v>Sell</v>
      </c>
      <c r="T236" s="5">
        <f t="shared" ca="1" si="31"/>
        <v>-10</v>
      </c>
      <c r="U236" s="21">
        <f t="shared" ca="1" si="32"/>
        <v>9.553903345724903</v>
      </c>
      <c r="V236" s="5">
        <f ca="1">IF(AND($R236="Buy",$R235=" "),D236,IF(AND($R236="Buy",$R235="Exit"),D236,IF(AND($S236="Sell",V235=" "),D236,IF(OR($R235="Buy",S235="Sell"),V235," "))))</f>
        <v>42.44</v>
      </c>
      <c r="W236" s="5">
        <f ca="1">IF(AND($R236="Buy",$R235=" "),G236,IF(AND($S236="Sell",W235=" "),G236,IF(OR($R235="Buy",S235="Sell"),W235," ")))</f>
        <v>39.99</v>
      </c>
      <c r="X236" s="35">
        <f t="shared" ca="1" si="33"/>
        <v>1.7999999999999972</v>
      </c>
      <c r="Y236" s="35">
        <f t="shared" ca="1" si="34"/>
        <v>1.6241635687732499</v>
      </c>
      <c r="Z236" s="35">
        <f t="shared" ca="1" si="35"/>
        <v>3.4241635687732472</v>
      </c>
      <c r="AA236" s="36" t="e">
        <f t="shared" ca="1" si="36"/>
        <v>#VALUE!</v>
      </c>
    </row>
    <row r="237" spans="1:27" x14ac:dyDescent="0.25">
      <c r="A237" s="26">
        <v>40519</v>
      </c>
      <c r="B237">
        <v>43.05</v>
      </c>
      <c r="C237">
        <v>41.93</v>
      </c>
      <c r="D237">
        <v>42.03</v>
      </c>
      <c r="E237" s="5">
        <v>40.35</v>
      </c>
      <c r="F237" s="5">
        <v>39.65</v>
      </c>
      <c r="G237" s="5">
        <v>39.69</v>
      </c>
      <c r="H237" s="3">
        <v>1</v>
      </c>
      <c r="I237" s="3">
        <v>1</v>
      </c>
      <c r="J237" s="8">
        <f ca="1">(D237-MIN(OFFSET(C237,-$J$3+1,0):C237))/(MAX(OFFSET(B237,-$J$3+1,0):B237)-MIN(OFFSET(C237,-$J$3+1,0):C237))</f>
        <v>0.26530612244898016</v>
      </c>
      <c r="K237" s="8">
        <f ca="1">(G237-MIN(OFFSET(F237,-$J$3+1,0):F237))/(MAX(OFFSET(E237,-$J$3+1,0):E237)-MIN(OFFSET(F237,-$J$3+1,0):F237))</f>
        <v>0.24043715846994435</v>
      </c>
      <c r="L237" s="8">
        <f ca="1">J237-K237</f>
        <v>2.4868963979035819E-2</v>
      </c>
      <c r="M237" s="34">
        <f ca="1">100*(L237-MIN(OFFSET(L237,-$J$3+1,0):L237))/(MAX(OFFSET(L237,-$J$3+1,0):L237)-MIN(OFFSET(L237,-$J$3+1,0):L237))</f>
        <v>55.699061825942358</v>
      </c>
      <c r="N237" s="12">
        <f>MAX(B237-C237,B237-D236,D236-C237)</f>
        <v>1.1199999999999974</v>
      </c>
      <c r="O237" s="12">
        <f>MAX(E237-F237,E237-G236,G236-F237)</f>
        <v>0.75</v>
      </c>
      <c r="P237" s="33">
        <f ca="1">AVERAGE(N237:OFFSET(N237,-$P$3+1,0))*$P$4</f>
        <v>0.8616666666666658</v>
      </c>
      <c r="Q237" s="33">
        <f ca="1">AVERAGE(O237:OFFSET(O237,-$P$3+1,0))*$Q$4</f>
        <v>0.9366666666666662</v>
      </c>
      <c r="R237" s="16" t="str">
        <f t="shared" ca="1" si="29"/>
        <v xml:space="preserve"> </v>
      </c>
      <c r="S237" s="16" t="str">
        <f t="shared" ca="1" si="30"/>
        <v>Sell</v>
      </c>
      <c r="T237" s="5">
        <f t="shared" ca="1" si="31"/>
        <v>-10</v>
      </c>
      <c r="U237" s="21">
        <f t="shared" ca="1" si="32"/>
        <v>9.553903345724903</v>
      </c>
      <c r="V237" s="5">
        <f ca="1">IF(AND($R237="Buy",$R236=" "),D237,IF(AND($R237="Buy",$R236="Exit"),D237,IF(AND($S237="Sell",V236=" "),D237,IF(OR($R236="Buy",S236="Sell"),V236," "))))</f>
        <v>42.44</v>
      </c>
      <c r="W237" s="5">
        <f ca="1">IF(AND($R237="Buy",$R236=" "),G237,IF(AND($S237="Sell",W236=" "),G237,IF(OR($R236="Buy",S236="Sell"),W236," ")))</f>
        <v>39.99</v>
      </c>
      <c r="X237" s="35">
        <f t="shared" ca="1" si="33"/>
        <v>6.5999999999999659</v>
      </c>
      <c r="Y237" s="35">
        <f t="shared" ca="1" si="34"/>
        <v>0.85985130111520591</v>
      </c>
      <c r="Z237" s="35">
        <f t="shared" ca="1" si="35"/>
        <v>7.4598513011151715</v>
      </c>
      <c r="AA237" s="36" t="e">
        <f t="shared" ca="1" si="36"/>
        <v>#VALUE!</v>
      </c>
    </row>
    <row r="238" spans="1:27" x14ac:dyDescent="0.25">
      <c r="A238" s="26">
        <v>40520</v>
      </c>
      <c r="B238">
        <v>42.56</v>
      </c>
      <c r="C238">
        <v>42</v>
      </c>
      <c r="D238">
        <v>42.5</v>
      </c>
      <c r="E238" s="5">
        <v>39.83</v>
      </c>
      <c r="F238" s="5">
        <v>38.47</v>
      </c>
      <c r="G238" s="5">
        <v>39.01</v>
      </c>
      <c r="H238" s="3">
        <v>1</v>
      </c>
      <c r="I238" s="3">
        <v>1</v>
      </c>
      <c r="J238" s="8">
        <f ca="1">(D238-MIN(OFFSET(C238,-$J$3+1,0):C238))/(MAX(OFFSET(B238,-$J$3+1,0):B238)-MIN(OFFSET(C238,-$J$3+1,0):C238))</f>
        <v>0.4830508474576275</v>
      </c>
      <c r="K238" s="8">
        <f ca="1">(G238-MIN(OFFSET(F238,-$J$3+1,0):F238))/(MAX(OFFSET(E238,-$J$3+1,0):E238)-MIN(OFFSET(F238,-$J$3+1,0):F238))</f>
        <v>0.20689655172413765</v>
      </c>
      <c r="L238" s="8">
        <f ca="1">J238-K238</f>
        <v>0.27615429573348982</v>
      </c>
      <c r="M238" s="34">
        <f ca="1">100*(L238-MIN(OFFSET(L238,-$J$3+1,0):L238))/(MAX(OFFSET(L238,-$J$3+1,0):L238)-MIN(OFFSET(L238,-$J$3+1,0):L238))</f>
        <v>68.568294205744706</v>
      </c>
      <c r="N238" s="12">
        <f>MAX(B238-C238,B238-D237,D237-C238)</f>
        <v>0.56000000000000227</v>
      </c>
      <c r="O238" s="12">
        <f>MAX(E238-F238,E238-G237,G237-F238)</f>
        <v>1.3599999999999994</v>
      </c>
      <c r="P238" s="33">
        <f ca="1">AVERAGE(N238:OFFSET(N238,-$P$3+1,0))*$P$4</f>
        <v>0.82166666666666666</v>
      </c>
      <c r="Q238" s="33">
        <f ca="1">AVERAGE(O238:OFFSET(O238,-$P$3+1,0))*$Q$4</f>
        <v>1.0283333333333324</v>
      </c>
      <c r="R238" s="16" t="str">
        <f t="shared" ca="1" si="29"/>
        <v xml:space="preserve"> </v>
      </c>
      <c r="S238" s="16" t="str">
        <f t="shared" ca="1" si="30"/>
        <v>Sell</v>
      </c>
      <c r="T238" s="5">
        <f t="shared" ca="1" si="31"/>
        <v>-10</v>
      </c>
      <c r="U238" s="21">
        <f t="shared" ca="1" si="32"/>
        <v>9.553903345724903</v>
      </c>
      <c r="V238" s="5">
        <f ca="1">IF(AND($R238="Buy",$R237=" "),D238,IF(AND($R238="Buy",$R237="Exit"),D238,IF(AND($S238="Sell",V237=" "),D238,IF(OR($R237="Buy",S237="Sell"),V237," "))))</f>
        <v>42.44</v>
      </c>
      <c r="W238" s="5">
        <f ca="1">IF(AND($R238="Buy",$R237=" "),G238,IF(AND($S238="Sell",W237=" "),G238,IF(OR($R237="Buy",S237="Sell"),W237," ")))</f>
        <v>39.99</v>
      </c>
      <c r="X238" s="35">
        <f t="shared" ca="1" si="33"/>
        <v>-4.6999999999999886</v>
      </c>
      <c r="Y238" s="35">
        <f t="shared" ca="1" si="34"/>
        <v>-6.496654275092931</v>
      </c>
      <c r="Z238" s="35">
        <f t="shared" ca="1" si="35"/>
        <v>-11.19665427509292</v>
      </c>
      <c r="AA238" s="36" t="e">
        <f t="shared" ca="1" si="36"/>
        <v>#VALUE!</v>
      </c>
    </row>
    <row r="239" spans="1:27" x14ac:dyDescent="0.25">
      <c r="A239" s="26">
        <v>40521</v>
      </c>
      <c r="B239">
        <v>42.62</v>
      </c>
      <c r="C239">
        <v>42.04</v>
      </c>
      <c r="D239">
        <v>42.38</v>
      </c>
      <c r="E239" s="5">
        <v>39.35</v>
      </c>
      <c r="F239" s="5">
        <v>38.86</v>
      </c>
      <c r="G239" s="5">
        <v>39.200000000000003</v>
      </c>
      <c r="H239" s="3">
        <v>1</v>
      </c>
      <c r="I239" s="3">
        <v>1</v>
      </c>
      <c r="J239" s="8">
        <f ca="1">(D239-MIN(OFFSET(C239,-$J$3+1,0):C239))/(MAX(OFFSET(B239,-$J$3+1,0):B239)-MIN(OFFSET(C239,-$J$3+1,0):C239))</f>
        <v>0.38135593220339231</v>
      </c>
      <c r="K239" s="8">
        <f ca="1">(G239-MIN(OFFSET(F239,-$J$3+1,0):F239))/(MAX(OFFSET(E239,-$J$3+1,0):E239)-MIN(OFFSET(F239,-$J$3+1,0):F239))</f>
        <v>0.2796934865900399</v>
      </c>
      <c r="L239" s="8">
        <f ca="1">J239-K239</f>
        <v>0.10166244561335241</v>
      </c>
      <c r="M239" s="34">
        <f ca="1">100*(L239-MIN(OFFSET(L239,-$J$3+1,0):L239))/(MAX(OFFSET(L239,-$J$3+1,0):L239)-MIN(OFFSET(L239,-$J$3+1,0):L239))</f>
        <v>50.111552472662972</v>
      </c>
      <c r="N239" s="12">
        <f>MAX(B239-C239,B239-D238,D238-C239)</f>
        <v>0.57999999999999829</v>
      </c>
      <c r="O239" s="12">
        <f>MAX(E239-F239,E239-G238,G238-F239)</f>
        <v>0.49000000000000199</v>
      </c>
      <c r="P239" s="33">
        <f ca="1">AVERAGE(N239:OFFSET(N239,-$P$3+1,0))*$P$4</f>
        <v>0.75</v>
      </c>
      <c r="Q239" s="33">
        <f ca="1">AVERAGE(O239:OFFSET(O239,-$P$3+1,0))*$Q$4</f>
        <v>0.96666666666666623</v>
      </c>
      <c r="R239" s="16" t="str">
        <f t="shared" ca="1" si="29"/>
        <v xml:space="preserve"> </v>
      </c>
      <c r="S239" s="16" t="str">
        <f t="shared" ca="1" si="30"/>
        <v>Sell</v>
      </c>
      <c r="T239" s="5">
        <f t="shared" ca="1" si="31"/>
        <v>-10</v>
      </c>
      <c r="U239" s="21">
        <f t="shared" ca="1" si="32"/>
        <v>9.553903345724903</v>
      </c>
      <c r="V239" s="5">
        <f ca="1">IF(AND($R239="Buy",$R238=" "),D239,IF(AND($R239="Buy",$R238="Exit"),D239,IF(AND($S239="Sell",V238=" "),D239,IF(OR($R238="Buy",S238="Sell"),V238," "))))</f>
        <v>42.44</v>
      </c>
      <c r="W239" s="5">
        <f ca="1">IF(AND($R239="Buy",$R238=" "),G239,IF(AND($S239="Sell",W238=" "),G239,IF(OR($R238="Buy",S238="Sell"),W238," ")))</f>
        <v>39.99</v>
      </c>
      <c r="X239" s="35">
        <f t="shared" ca="1" si="33"/>
        <v>1.1999999999999744</v>
      </c>
      <c r="Y239" s="35">
        <f t="shared" ca="1" si="34"/>
        <v>1.8152416356877776</v>
      </c>
      <c r="Z239" s="35">
        <f t="shared" ca="1" si="35"/>
        <v>3.0152416356877518</v>
      </c>
      <c r="AA239" s="36" t="e">
        <f t="shared" ca="1" si="36"/>
        <v>#VALUE!</v>
      </c>
    </row>
    <row r="240" spans="1:27" x14ac:dyDescent="0.25">
      <c r="A240" s="26">
        <v>40522</v>
      </c>
      <c r="B240">
        <v>42.5</v>
      </c>
      <c r="C240">
        <v>42.03</v>
      </c>
      <c r="D240">
        <v>42.46</v>
      </c>
      <c r="E240" s="5">
        <v>39.96</v>
      </c>
      <c r="F240" s="5">
        <v>39.18</v>
      </c>
      <c r="G240" s="5">
        <v>39.89</v>
      </c>
      <c r="H240" s="3">
        <v>1</v>
      </c>
      <c r="I240" s="3">
        <v>1</v>
      </c>
      <c r="J240" s="8">
        <f ca="1">(D240-MIN(OFFSET(C240,-$J$3+1,0):C240))/(MAX(OFFSET(B240,-$J$3+1,0):B240)-MIN(OFFSET(C240,-$J$3+1,0):C240))</f>
        <v>0.44915254237288244</v>
      </c>
      <c r="K240" s="8">
        <f ca="1">(G240-MIN(OFFSET(F240,-$J$3+1,0):F240))/(MAX(OFFSET(E240,-$J$3+1,0):E240)-MIN(OFFSET(F240,-$J$3+1,0):F240))</f>
        <v>0.75531914893617014</v>
      </c>
      <c r="L240" s="8">
        <f ca="1">J240-K240</f>
        <v>-0.3061666065632877</v>
      </c>
      <c r="M240" s="34">
        <f ca="1">100*(L240-MIN(OFFSET(L240,-$J$3+1,0):L240))/(MAX(OFFSET(L240,-$J$3+1,0):L240)-MIN(OFFSET(L240,-$J$3+1,0):L240))</f>
        <v>0</v>
      </c>
      <c r="N240" s="12">
        <f>MAX(B240-C240,B240-D239,D239-C240)</f>
        <v>0.46999999999999886</v>
      </c>
      <c r="O240" s="12">
        <f>MAX(E240-F240,E240-G239,G239-F240)</f>
        <v>0.78000000000000114</v>
      </c>
      <c r="P240" s="33">
        <f ca="1">AVERAGE(N240:OFFSET(N240,-$P$3+1,0))*$P$4</f>
        <v>0.70333333333333314</v>
      </c>
      <c r="Q240" s="33">
        <f ca="1">AVERAGE(O240:OFFSET(O240,-$P$3+1,0))*$Q$4</f>
        <v>1.0100000000000005</v>
      </c>
      <c r="R240" s="16" t="str">
        <f t="shared" ca="1" si="29"/>
        <v>Buy</v>
      </c>
      <c r="S240" s="16" t="str">
        <f t="shared" ca="1" si="30"/>
        <v>Exit</v>
      </c>
      <c r="T240" s="5">
        <f t="shared" ca="1" si="31"/>
        <v>10</v>
      </c>
      <c r="U240" s="21">
        <f t="shared" ca="1" si="32"/>
        <v>-6.9636963696369589</v>
      </c>
      <c r="V240" s="5">
        <f ca="1">IF(AND($R240="Buy",$R239=" "),D240,IF(AND($R240="Buy",$R239="Exit"),D240,IF(AND($S240="Sell",V239=" "),D240,IF(OR($R239="Buy",S239="Sell"),V239," "))))</f>
        <v>42.46</v>
      </c>
      <c r="W240" s="5">
        <f ca="1">IF(AND($R240="Buy",$R239=" "),G240,IF(AND($S240="Sell",W239=" "),G240,IF(OR($R239="Buy",S239="Sell"),W239," ")))</f>
        <v>39.89</v>
      </c>
      <c r="X240" s="35">
        <f t="shared" ca="1" si="33"/>
        <v>0.79999999999998295</v>
      </c>
      <c r="Y240" s="35">
        <f t="shared" ca="1" si="34"/>
        <v>6.5921933085501614</v>
      </c>
      <c r="Z240" s="35">
        <f t="shared" ca="1" si="35"/>
        <v>7.3921933085501443</v>
      </c>
      <c r="AA240" s="36" t="e">
        <f t="shared" ca="1" si="36"/>
        <v>#VALUE!</v>
      </c>
    </row>
    <row r="241" spans="1:27" x14ac:dyDescent="0.25">
      <c r="A241" s="26">
        <v>40525</v>
      </c>
      <c r="B241">
        <v>42.1</v>
      </c>
      <c r="C241">
        <v>41.45</v>
      </c>
      <c r="D241">
        <v>41.57</v>
      </c>
      <c r="E241" s="5">
        <v>40.24</v>
      </c>
      <c r="F241" s="5">
        <v>39.42</v>
      </c>
      <c r="G241" s="5">
        <v>39.549999999999997</v>
      </c>
      <c r="H241" s="3">
        <v>1</v>
      </c>
      <c r="I241" s="3">
        <v>1</v>
      </c>
      <c r="J241" s="8">
        <f ca="1">(D241-MIN(OFFSET(C241,-$J$3+1,0):C241))/(MAX(OFFSET(B241,-$J$3+1,0):B241)-MIN(OFFSET(C241,-$J$3+1,0):C241))</f>
        <v>7.3170731707315487E-2</v>
      </c>
      <c r="K241" s="8">
        <f ca="1">(G241-MIN(OFFSET(F241,-$J$3+1,0):F241))/(MAX(OFFSET(E241,-$J$3+1,0):E241)-MIN(OFFSET(F241,-$J$3+1,0):F241))</f>
        <v>0.57446808510638125</v>
      </c>
      <c r="L241" s="8">
        <f ca="1">J241-K241</f>
        <v>-0.50129735339906578</v>
      </c>
      <c r="M241" s="34">
        <f ca="1">100*(L241-MIN(OFFSET(L241,-$J$3+1,0):L241))/(MAX(OFFSET(L241,-$J$3+1,0):L241)-MIN(OFFSET(L241,-$J$3+1,0):L241))</f>
        <v>0</v>
      </c>
      <c r="N241" s="12">
        <f>MAX(B241-C241,B241-D240,D240-C241)</f>
        <v>1.009999999999998</v>
      </c>
      <c r="O241" s="12">
        <f>MAX(E241-F241,E241-G240,G240-F241)</f>
        <v>0.82000000000000028</v>
      </c>
      <c r="P241" s="33">
        <f ca="1">AVERAGE(N241:OFFSET(N241,-$P$3+1,0))*$P$4</f>
        <v>0.74666666666666615</v>
      </c>
      <c r="Q241" s="33">
        <f ca="1">AVERAGE(O241:OFFSET(O241,-$P$3+1,0))*$Q$4</f>
        <v>0.84666666666666757</v>
      </c>
      <c r="R241" s="16" t="str">
        <f t="shared" ca="1" si="29"/>
        <v>Buy</v>
      </c>
      <c r="S241" s="16" t="str">
        <f t="shared" ca="1" si="30"/>
        <v xml:space="preserve"> </v>
      </c>
      <c r="T241" s="5">
        <f t="shared" ca="1" si="31"/>
        <v>10</v>
      </c>
      <c r="U241" s="21">
        <f t="shared" ca="1" si="32"/>
        <v>-6.9636963696369589</v>
      </c>
      <c r="V241" s="5">
        <f ca="1">IF(AND($R241="Buy",$R240=" "),D241,IF(AND($R241="Buy",$R240="Exit"),D241,IF(AND($S241="Sell",V240=" "),D241,IF(OR($R240="Buy",S240="Sell"),V240," "))))</f>
        <v>42.46</v>
      </c>
      <c r="W241" s="5">
        <f ca="1">IF(AND($R241="Buy",$R240=" "),G241,IF(AND($S241="Sell",W240=" "),G241,IF(OR($R240="Buy",S240="Sell"),W240," ")))</f>
        <v>39.89</v>
      </c>
      <c r="X241" s="35">
        <f t="shared" ca="1" si="33"/>
        <v>-8.9000000000000057</v>
      </c>
      <c r="Y241" s="35">
        <f t="shared" ca="1" si="34"/>
        <v>2.3676567656765899</v>
      </c>
      <c r="Z241" s="35">
        <f t="shared" ca="1" si="35"/>
        <v>-6.5323432343234158</v>
      </c>
      <c r="AA241" s="36" t="e">
        <f t="shared" ca="1" si="36"/>
        <v>#VALUE!</v>
      </c>
    </row>
    <row r="242" spans="1:27" x14ac:dyDescent="0.25">
      <c r="A242" s="26">
        <v>40526</v>
      </c>
      <c r="B242">
        <v>41.78</v>
      </c>
      <c r="C242">
        <v>41.19</v>
      </c>
      <c r="D242">
        <v>41.46</v>
      </c>
      <c r="E242" s="5">
        <v>39.619999999999997</v>
      </c>
      <c r="F242" s="5">
        <v>39.14</v>
      </c>
      <c r="G242" s="5">
        <v>39.19</v>
      </c>
      <c r="H242" s="3">
        <v>1</v>
      </c>
      <c r="I242" s="3">
        <v>1</v>
      </c>
      <c r="J242" s="8">
        <f ca="1">(D242-MIN(OFFSET(C242,-$J$3+1,0):C242))/(MAX(OFFSET(B242,-$J$3+1,0):B242)-MIN(OFFSET(C242,-$J$3+1,0):C242))</f>
        <v>0.14516129032258238</v>
      </c>
      <c r="K242" s="8">
        <f ca="1">(G242-MIN(OFFSET(F242,-$J$3+1,0):F242))/(MAX(OFFSET(E242,-$J$3+1,0):E242)-MIN(OFFSET(F242,-$J$3+1,0):F242))</f>
        <v>0.38297872340425421</v>
      </c>
      <c r="L242" s="8">
        <f ca="1">J242-K242</f>
        <v>-0.23781743308167183</v>
      </c>
      <c r="M242" s="34">
        <f ca="1">100*(L242-MIN(OFFSET(L242,-$J$3+1,0):L242))/(MAX(OFFSET(L242,-$J$3+1,0):L242)-MIN(OFFSET(L242,-$J$3+1,0):L242))</f>
        <v>33.89020019590577</v>
      </c>
      <c r="N242" s="12">
        <f>MAX(B242-C242,B242-D241,D241-C242)</f>
        <v>0.59000000000000341</v>
      </c>
      <c r="O242" s="12">
        <f>MAX(E242-F242,E242-G241,G241-F242)</f>
        <v>0.47999999999999687</v>
      </c>
      <c r="P242" s="33">
        <f ca="1">AVERAGE(N242:OFFSET(N242,-$P$3+1,0))*$P$4</f>
        <v>0.72166666666666635</v>
      </c>
      <c r="Q242" s="33">
        <f ca="1">AVERAGE(O242:OFFSET(O242,-$P$3+1,0))*$Q$4</f>
        <v>0.77999999999999992</v>
      </c>
      <c r="R242" s="16" t="str">
        <f t="shared" ca="1" si="29"/>
        <v>Buy</v>
      </c>
      <c r="S242" s="16" t="str">
        <f t="shared" ca="1" si="30"/>
        <v xml:space="preserve"> </v>
      </c>
      <c r="T242" s="5">
        <f t="shared" ca="1" si="31"/>
        <v>10</v>
      </c>
      <c r="U242" s="21">
        <f t="shared" ca="1" si="32"/>
        <v>-6.9636963696369589</v>
      </c>
      <c r="V242" s="5">
        <f ca="1">IF(AND($R242="Buy",$R241=" "),D242,IF(AND($R242="Buy",$R241="Exit"),D242,IF(AND($S242="Sell",V241=" "),D242,IF(OR($R241="Buy",S241="Sell"),V241," "))))</f>
        <v>42.46</v>
      </c>
      <c r="W242" s="5">
        <f ca="1">IF(AND($R242="Buy",$R241=" "),G242,IF(AND($S242="Sell",W241=" "),G242,IF(OR($R241="Buy",S241="Sell"),W241," ")))</f>
        <v>39.89</v>
      </c>
      <c r="X242" s="35">
        <f t="shared" ca="1" si="33"/>
        <v>-1.0999999999999943</v>
      </c>
      <c r="Y242" s="35">
        <f t="shared" ca="1" si="34"/>
        <v>2.5069306930693012</v>
      </c>
      <c r="Z242" s="35">
        <f t="shared" ca="1" si="35"/>
        <v>1.4069306930693068</v>
      </c>
      <c r="AA242" s="36" t="e">
        <f t="shared" ca="1" si="36"/>
        <v>#VALUE!</v>
      </c>
    </row>
    <row r="243" spans="1:27" x14ac:dyDescent="0.25">
      <c r="A243" s="26">
        <v>40527</v>
      </c>
      <c r="B243">
        <v>41.53</v>
      </c>
      <c r="C243">
        <v>41.14</v>
      </c>
      <c r="D243">
        <v>41.15</v>
      </c>
      <c r="E243" s="5">
        <v>39.14</v>
      </c>
      <c r="F243" s="5">
        <v>38.31</v>
      </c>
      <c r="G243" s="5">
        <v>38.46</v>
      </c>
      <c r="H243" s="3">
        <v>1</v>
      </c>
      <c r="I243" s="3">
        <v>1</v>
      </c>
      <c r="J243" s="8">
        <f ca="1">(D243-MIN(OFFSET(C243,-$J$3+1,0):C243))/(MAX(OFFSET(B243,-$J$3+1,0):B243)-MIN(OFFSET(C243,-$J$3+1,0):C243))</f>
        <v>6.7567567567554266E-3</v>
      </c>
      <c r="K243" s="8">
        <f ca="1">(G243-MIN(OFFSET(F243,-$J$3+1,0):F243))/(MAX(OFFSET(E243,-$J$3+1,0):E243)-MIN(OFFSET(F243,-$J$3+1,0):F243))</f>
        <v>7.7720207253885287E-2</v>
      </c>
      <c r="L243" s="8">
        <f ca="1">J243-K243</f>
        <v>-7.0963450497129862E-2</v>
      </c>
      <c r="M243" s="34">
        <f ca="1">100*(L243-MIN(OFFSET(L243,-$J$3+1,0):L243))/(MAX(OFFSET(L243,-$J$3+1,0):L243)-MIN(OFFSET(L243,-$J$3+1,0):L243))</f>
        <v>55.351854148368254</v>
      </c>
      <c r="N243" s="12">
        <f>MAX(B243-C243,B243-D242,D242-C243)</f>
        <v>0.39000000000000057</v>
      </c>
      <c r="O243" s="12">
        <f>MAX(E243-F243,E243-G242,G242-F243)</f>
        <v>0.87999999999999545</v>
      </c>
      <c r="P243" s="33">
        <f ca="1">AVERAGE(N243:OFFSET(N243,-$P$3+1,0))*$P$4</f>
        <v>0.6000000000000002</v>
      </c>
      <c r="Q243" s="33">
        <f ca="1">AVERAGE(O243:OFFSET(O243,-$P$3+1,0))*$Q$4</f>
        <v>0.80166666666666586</v>
      </c>
      <c r="R243" s="16" t="str">
        <f t="shared" ca="1" si="29"/>
        <v>Exit</v>
      </c>
      <c r="S243" s="16" t="str">
        <f t="shared" ca="1" si="30"/>
        <v xml:space="preserve"> </v>
      </c>
      <c r="T243" s="5">
        <f t="shared" ca="1" si="31"/>
        <v>10</v>
      </c>
      <c r="U243" s="21">
        <f t="shared" ca="1" si="32"/>
        <v>-6.9636963696369589</v>
      </c>
      <c r="V243" s="5">
        <f ca="1">IF(AND($R243="Buy",$R242=" "),D243,IF(AND($R243="Buy",$R242="Exit"),D243,IF(AND($S243="Sell",V242=" "),D243,IF(OR($R242="Buy",S242="Sell"),V242," "))))</f>
        <v>42.46</v>
      </c>
      <c r="W243" s="5">
        <f ca="1">IF(AND($R243="Buy",$R242=" "),G243,IF(AND($S243="Sell",W242=" "),G243,IF(OR($R242="Buy",S242="Sell"),W242," ")))</f>
        <v>39.89</v>
      </c>
      <c r="X243" s="35">
        <f t="shared" ca="1" si="33"/>
        <v>-3.1000000000000227</v>
      </c>
      <c r="Y243" s="35">
        <f t="shared" ca="1" si="34"/>
        <v>5.083498349834958</v>
      </c>
      <c r="Z243" s="35">
        <f t="shared" ca="1" si="35"/>
        <v>1.9834983498349352</v>
      </c>
      <c r="AA243" s="36" t="e">
        <f t="shared" ca="1" si="36"/>
        <v>#VALUE!</v>
      </c>
    </row>
    <row r="244" spans="1:27" x14ac:dyDescent="0.25">
      <c r="A244" s="26">
        <v>40528</v>
      </c>
      <c r="B244">
        <v>41.93</v>
      </c>
      <c r="C244">
        <v>40.92</v>
      </c>
      <c r="D244">
        <v>41.87</v>
      </c>
      <c r="E244" s="5">
        <v>39.119999999999997</v>
      </c>
      <c r="F244" s="5">
        <v>38.03</v>
      </c>
      <c r="G244" s="5">
        <v>39.06</v>
      </c>
      <c r="H244" s="3">
        <v>1</v>
      </c>
      <c r="I244" s="3">
        <v>1</v>
      </c>
      <c r="J244" s="8">
        <f ca="1">(D244-MIN(OFFSET(C244,-$J$3+1,0):C244))/(MAX(OFFSET(B244,-$J$3+1,0):B244)-MIN(OFFSET(C244,-$J$3+1,0):C244))</f>
        <v>0.55882352941176361</v>
      </c>
      <c r="K244" s="8">
        <f ca="1">(G244-MIN(OFFSET(F244,-$J$3+1,0):F244))/(MAX(OFFSET(E244,-$J$3+1,0):E244)-MIN(OFFSET(F244,-$J$3+1,0):F244))</f>
        <v>0.46606334841628994</v>
      </c>
      <c r="L244" s="8">
        <f ca="1">J244-K244</f>
        <v>9.2760180995473673E-2</v>
      </c>
      <c r="M244" s="34">
        <f ca="1">100*(L244-MIN(OFFSET(L244,-$J$3+1,0):L244))/(MAX(OFFSET(L244,-$J$3+1,0):L244)-MIN(OFFSET(L244,-$J$3+1,0):L244))</f>
        <v>98.52357244505194</v>
      </c>
      <c r="N244" s="12">
        <f>MAX(B244-C244,B244-D243,D243-C244)</f>
        <v>1.009999999999998</v>
      </c>
      <c r="O244" s="12">
        <f>MAX(E244-F244,E244-G243,G243-F244)</f>
        <v>1.0899999999999963</v>
      </c>
      <c r="P244" s="33">
        <f ca="1">AVERAGE(N244:OFFSET(N244,-$P$3+1,0))*$P$4</f>
        <v>0.67499999999999949</v>
      </c>
      <c r="Q244" s="33">
        <f ca="1">AVERAGE(O244:OFFSET(O244,-$P$3+1,0))*$Q$4</f>
        <v>0.75666666666666538</v>
      </c>
      <c r="R244" s="16" t="str">
        <f t="shared" ca="1" si="29"/>
        <v xml:space="preserve"> </v>
      </c>
      <c r="S244" s="16" t="str">
        <f t="shared" ca="1" si="30"/>
        <v>Sell</v>
      </c>
      <c r="T244" s="5">
        <f t="shared" ca="1" si="31"/>
        <v>-10</v>
      </c>
      <c r="U244" s="21">
        <f t="shared" ca="1" si="32"/>
        <v>8.9207048458149867</v>
      </c>
      <c r="V244" s="5" t="str">
        <f ca="1">IF(AND($R244="Buy",$R243=" "),D244,IF(AND($R244="Buy",$R243="Exit"),D244,IF(AND($S244="Sell",V243=" "),D244,IF(OR($R243="Buy",S243="Sell"),V243," "))))</f>
        <v xml:space="preserve"> </v>
      </c>
      <c r="W244" s="5" t="str">
        <f ca="1">IF(AND($R244="Buy",$R243=" "),G244,IF(AND($S244="Sell",W243=" "),G244,IF(OR($R243="Buy",S243="Sell"),W243," ")))</f>
        <v xml:space="preserve"> </v>
      </c>
      <c r="X244" s="35">
        <f t="shared" ca="1" si="33"/>
        <v>-7.1999999999999886</v>
      </c>
      <c r="Y244" s="35">
        <f t="shared" ca="1" si="34"/>
        <v>-4.1782178217821855</v>
      </c>
      <c r="Z244" s="35">
        <f t="shared" ca="1" si="35"/>
        <v>-11.378217821782174</v>
      </c>
      <c r="AA244" s="36" t="e">
        <f t="shared" ca="1" si="36"/>
        <v>#VALUE!</v>
      </c>
    </row>
    <row r="245" spans="1:27" x14ac:dyDescent="0.25">
      <c r="A245" s="26">
        <v>40529</v>
      </c>
      <c r="B245">
        <v>42.11</v>
      </c>
      <c r="C245">
        <v>41.6</v>
      </c>
      <c r="D245">
        <v>41.88</v>
      </c>
      <c r="E245" s="5">
        <v>39.130000000000003</v>
      </c>
      <c r="F245" s="5">
        <v>38.17</v>
      </c>
      <c r="G245" s="5">
        <v>38.44</v>
      </c>
      <c r="H245" s="3">
        <v>1</v>
      </c>
      <c r="I245" s="3">
        <v>1</v>
      </c>
      <c r="J245" s="8">
        <f ca="1">(D245-MIN(OFFSET(C245,-$J$3+1,0):C245))/(MAX(OFFSET(B245,-$J$3+1,0):B245)-MIN(OFFSET(C245,-$J$3+1,0):C245))</f>
        <v>0.607594936708862</v>
      </c>
      <c r="K245" s="8">
        <f ca="1">(G245-MIN(OFFSET(F245,-$J$3+1,0):F245))/(MAX(OFFSET(E245,-$J$3+1,0):E245)-MIN(OFFSET(F245,-$J$3+1,0):F245))</f>
        <v>0.18552036199094862</v>
      </c>
      <c r="L245" s="8">
        <f ca="1">J245-K245</f>
        <v>0.42207457471791338</v>
      </c>
      <c r="M245" s="34">
        <f ca="1">100*(L245-MIN(OFFSET(L245,-$J$3+1,0):L245))/(MAX(OFFSET(L245,-$J$3+1,0):L245)-MIN(OFFSET(L245,-$J$3+1,0):L245))</f>
        <v>100</v>
      </c>
      <c r="N245" s="12">
        <f>MAX(B245-C245,B245-D244,D244-C245)</f>
        <v>0.50999999999999801</v>
      </c>
      <c r="O245" s="12">
        <f>MAX(E245-F245,E245-G244,G244-F245)</f>
        <v>0.96000000000000085</v>
      </c>
      <c r="P245" s="33">
        <f ca="1">AVERAGE(N245:OFFSET(N245,-$P$3+1,0))*$P$4</f>
        <v>0.66333333333333278</v>
      </c>
      <c r="Q245" s="33">
        <f ca="1">AVERAGE(O245:OFFSET(O245,-$P$3+1,0))*$Q$4</f>
        <v>0.83499999999999852</v>
      </c>
      <c r="R245" s="16" t="str">
        <f t="shared" ca="1" si="29"/>
        <v xml:space="preserve"> </v>
      </c>
      <c r="S245" s="16" t="str">
        <f t="shared" ca="1" si="30"/>
        <v>Sell</v>
      </c>
      <c r="T245" s="5">
        <f t="shared" ca="1" si="31"/>
        <v>-10</v>
      </c>
      <c r="U245" s="21">
        <f t="shared" ca="1" si="32"/>
        <v>8.9207048458149867</v>
      </c>
      <c r="V245" s="5">
        <f ca="1">IF(AND($R245="Buy",$R244=" "),D245,IF(AND($R245="Buy",$R244="Exit"),D245,IF(AND($S245="Sell",V244=" "),D245,IF(OR($R244="Buy",S244="Sell"),V244," "))))</f>
        <v>41.88</v>
      </c>
      <c r="W245" s="5">
        <f ca="1">IF(AND($R245="Buy",$R244=" "),G245,IF(AND($S245="Sell",W244=" "),G245,IF(OR($R244="Buy",S244="Sell"),W244," ")))</f>
        <v>38.44</v>
      </c>
      <c r="X245" s="35">
        <f t="shared" ca="1" si="33"/>
        <v>-0.10000000000005116</v>
      </c>
      <c r="Y245" s="35">
        <f t="shared" ca="1" si="34"/>
        <v>-5.5308370044053321</v>
      </c>
      <c r="Z245" s="35">
        <f t="shared" ca="1" si="35"/>
        <v>-5.6308370044053833</v>
      </c>
      <c r="AA245" s="36" t="e">
        <f t="shared" ca="1" si="36"/>
        <v>#VALUE!</v>
      </c>
    </row>
    <row r="246" spans="1:27" x14ac:dyDescent="0.25">
      <c r="A246" s="26">
        <v>40532</v>
      </c>
      <c r="B246">
        <v>42.02</v>
      </c>
      <c r="C246">
        <v>41.64</v>
      </c>
      <c r="D246">
        <v>41.81</v>
      </c>
      <c r="E246" s="5">
        <v>39.159999999999997</v>
      </c>
      <c r="F246" s="5">
        <v>38.17</v>
      </c>
      <c r="G246" s="5">
        <v>39.06</v>
      </c>
      <c r="H246" s="3">
        <v>1</v>
      </c>
      <c r="I246" s="3">
        <v>1</v>
      </c>
      <c r="J246" s="8">
        <f ca="1">(D246-MIN(OFFSET(C246,-$J$3+1,0):C246))/(MAX(OFFSET(B246,-$J$3+1,0):B246)-MIN(OFFSET(C246,-$J$3+1,0):C246))</f>
        <v>0.74789915966386744</v>
      </c>
      <c r="K246" s="8">
        <f ca="1">(G246-MIN(OFFSET(F246,-$J$3+1,0):F246))/(MAX(OFFSET(E246,-$J$3+1,0):E246)-MIN(OFFSET(F246,-$J$3+1,0):F246))</f>
        <v>0.46606334841628994</v>
      </c>
      <c r="L246" s="8">
        <f ca="1">J246-K246</f>
        <v>0.28183581124757751</v>
      </c>
      <c r="M246" s="34">
        <f ca="1">100*(L246-MIN(OFFSET(L246,-$J$3+1,0):L246))/(MAX(OFFSET(L246,-$J$3+1,0):L246)-MIN(OFFSET(L246,-$J$3+1,0):L246))</f>
        <v>84.812321102686852</v>
      </c>
      <c r="N246" s="12">
        <f>MAX(B246-C246,B246-D245,D245-C246)</f>
        <v>0.38000000000000256</v>
      </c>
      <c r="O246" s="12">
        <f>MAX(E246-F246,E246-G245,G245-F246)</f>
        <v>0.98999999999999488</v>
      </c>
      <c r="P246" s="33">
        <f ca="1">AVERAGE(N246:OFFSET(N246,-$P$3+1,0))*$P$4</f>
        <v>0.64833333333333343</v>
      </c>
      <c r="Q246" s="33">
        <f ca="1">AVERAGE(O246:OFFSET(O246,-$P$3+1,0))*$Q$4</f>
        <v>0.86999999999999744</v>
      </c>
      <c r="R246" s="16" t="str">
        <f t="shared" ca="1" si="29"/>
        <v xml:space="preserve"> </v>
      </c>
      <c r="S246" s="16" t="str">
        <f t="shared" ca="1" si="30"/>
        <v>Sell</v>
      </c>
      <c r="T246" s="5">
        <f t="shared" ca="1" si="31"/>
        <v>-10</v>
      </c>
      <c r="U246" s="21">
        <f t="shared" ca="1" si="32"/>
        <v>8.9207048458149867</v>
      </c>
      <c r="V246" s="5">
        <f ca="1">IF(AND($R246="Buy",$R245=" "),D246,IF(AND($R246="Buy",$R245="Exit"),D246,IF(AND($S246="Sell",V245=" "),D246,IF(OR($R245="Buy",S245="Sell"),V245," "))))</f>
        <v>41.88</v>
      </c>
      <c r="W246" s="5">
        <f ca="1">IF(AND($R246="Buy",$R245=" "),G246,IF(AND($S246="Sell",W245=" "),G246,IF(OR($R245="Buy",S245="Sell"),W245," ")))</f>
        <v>38.44</v>
      </c>
      <c r="X246" s="35">
        <f t="shared" ca="1" si="33"/>
        <v>0.70000000000000284</v>
      </c>
      <c r="Y246" s="35">
        <f t="shared" ca="1" si="34"/>
        <v>5.5308370044053321</v>
      </c>
      <c r="Z246" s="35">
        <f t="shared" ca="1" si="35"/>
        <v>6.2308370044053349</v>
      </c>
      <c r="AA246" s="36" t="e">
        <f t="shared" ca="1" si="36"/>
        <v>#VALUE!</v>
      </c>
    </row>
    <row r="247" spans="1:27" x14ac:dyDescent="0.25">
      <c r="A247" s="26">
        <v>40533</v>
      </c>
      <c r="B247">
        <v>42.02</v>
      </c>
      <c r="C247">
        <v>41.66</v>
      </c>
      <c r="D247">
        <v>41.83</v>
      </c>
      <c r="E247" s="5">
        <v>40.020000000000003</v>
      </c>
      <c r="F247" s="5">
        <v>39.159999999999997</v>
      </c>
      <c r="G247" s="5">
        <v>39.840000000000003</v>
      </c>
      <c r="H247" s="3">
        <v>1</v>
      </c>
      <c r="I247" s="3">
        <v>1</v>
      </c>
      <c r="J247" s="8">
        <f ca="1">(D247-MIN(OFFSET(C247,-$J$3+1,0):C247))/(MAX(OFFSET(B247,-$J$3+1,0):B247)-MIN(OFFSET(C247,-$J$3+1,0):C247))</f>
        <v>0.76470588235293979</v>
      </c>
      <c r="K247" s="8">
        <f ca="1">(G247-MIN(OFFSET(F247,-$J$3+1,0):F247))/(MAX(OFFSET(E247,-$J$3+1,0):E247)-MIN(OFFSET(F247,-$J$3+1,0):F247))</f>
        <v>0.90954773869346761</v>
      </c>
      <c r="L247" s="8">
        <f ca="1">J247-K247</f>
        <v>-0.14484185634052782</v>
      </c>
      <c r="M247" s="34">
        <f ca="1">100*(L247-MIN(OFFSET(L247,-$J$3+1,0):L247))/(MAX(OFFSET(L247,-$J$3+1,0):L247)-MIN(OFFSET(L247,-$J$3+1,0):L247))</f>
        <v>14.089513987473762</v>
      </c>
      <c r="N247" s="12">
        <f>MAX(B247-C247,B247-D246,D246-C247)</f>
        <v>0.36000000000000654</v>
      </c>
      <c r="O247" s="12">
        <f>MAX(E247-F247,E247-G246,G246-F247)</f>
        <v>0.96000000000000085</v>
      </c>
      <c r="P247" s="33">
        <f ca="1">AVERAGE(N247:OFFSET(N247,-$P$3+1,0))*$P$4</f>
        <v>0.54000000000000148</v>
      </c>
      <c r="Q247" s="33">
        <f ca="1">AVERAGE(O247:OFFSET(O247,-$P$3+1,0))*$Q$4</f>
        <v>0.89333333333333087</v>
      </c>
      <c r="R247" s="16" t="str">
        <f t="shared" ca="1" si="29"/>
        <v xml:space="preserve"> </v>
      </c>
      <c r="S247" s="16" t="str">
        <f t="shared" ca="1" si="30"/>
        <v>Exit</v>
      </c>
      <c r="T247" s="5">
        <f t="shared" ca="1" si="31"/>
        <v>-10</v>
      </c>
      <c r="U247" s="21">
        <f t="shared" ca="1" si="32"/>
        <v>8.9207048458149867</v>
      </c>
      <c r="V247" s="5">
        <f ca="1">IF(AND($R247="Buy",$R246=" "),D247,IF(AND($R247="Buy",$R246="Exit"),D247,IF(AND($S247="Sell",V246=" "),D247,IF(OR($R246="Buy",S246="Sell"),V246," "))))</f>
        <v>41.88</v>
      </c>
      <c r="W247" s="5">
        <f ca="1">IF(AND($R247="Buy",$R246=" "),G247,IF(AND($S247="Sell",W246=" "),G247,IF(OR($R246="Buy",S246="Sell"),W246," ")))</f>
        <v>38.44</v>
      </c>
      <c r="X247" s="35">
        <f t="shared" ca="1" si="33"/>
        <v>-0.19999999999996021</v>
      </c>
      <c r="Y247" s="35">
        <f t="shared" ca="1" si="34"/>
        <v>6.9581497797356997</v>
      </c>
      <c r="Z247" s="35">
        <f t="shared" ca="1" si="35"/>
        <v>6.7581497797357395</v>
      </c>
      <c r="AA247" s="36" t="e">
        <f t="shared" ca="1" si="36"/>
        <v>#VALUE!</v>
      </c>
    </row>
    <row r="248" spans="1:27" x14ac:dyDescent="0.25">
      <c r="A248" s="26">
        <v>40534</v>
      </c>
      <c r="B248">
        <v>41.74</v>
      </c>
      <c r="C248">
        <v>41.32</v>
      </c>
      <c r="D248">
        <v>41.4</v>
      </c>
      <c r="E248" s="5">
        <v>40.11</v>
      </c>
      <c r="F248" s="5">
        <v>39.770000000000003</v>
      </c>
      <c r="G248" s="5">
        <v>39.86</v>
      </c>
      <c r="H248" s="3">
        <v>1</v>
      </c>
      <c r="I248" s="3">
        <v>1</v>
      </c>
      <c r="J248" s="8">
        <f ca="1">(D248-MIN(OFFSET(C248,-$J$3+1,0):C248))/(MAX(OFFSET(B248,-$J$3+1,0):B248)-MIN(OFFSET(C248,-$J$3+1,0):C248))</f>
        <v>0.40336134453781325</v>
      </c>
      <c r="K248" s="8">
        <f ca="1">(G248-MIN(OFFSET(F248,-$J$3+1,0):F248))/(MAX(OFFSET(E248,-$J$3+1,0):E248)-MIN(OFFSET(F248,-$J$3+1,0):F248))</f>
        <v>0.87980769230769218</v>
      </c>
      <c r="L248" s="8">
        <f ca="1">J248-K248</f>
        <v>-0.47644634776987893</v>
      </c>
      <c r="M248" s="34">
        <f ca="1">100*(L248-MIN(OFFSET(L248,-$J$3+1,0):L248))/(MAX(OFFSET(L248,-$J$3+1,0):L248)-MIN(OFFSET(L248,-$J$3+1,0):L248))</f>
        <v>0</v>
      </c>
      <c r="N248" s="12">
        <f>MAX(B248-C248,B248-D247,D247-C248)</f>
        <v>0.50999999999999801</v>
      </c>
      <c r="O248" s="12">
        <f>MAX(E248-F248,E248-G247,G247-F248)</f>
        <v>0.33999999999999631</v>
      </c>
      <c r="P248" s="33">
        <f ca="1">AVERAGE(N248:OFFSET(N248,-$P$3+1,0))*$P$4</f>
        <v>0.52666666666666728</v>
      </c>
      <c r="Q248" s="33">
        <f ca="1">AVERAGE(O248:OFFSET(O248,-$P$3+1,0))*$Q$4</f>
        <v>0.86999999999999744</v>
      </c>
      <c r="R248" s="16" t="str">
        <f t="shared" ca="1" si="29"/>
        <v>Buy</v>
      </c>
      <c r="S248" s="16" t="str">
        <f t="shared" ca="1" si="30"/>
        <v xml:space="preserve"> </v>
      </c>
      <c r="T248" s="5">
        <f t="shared" ca="1" si="31"/>
        <v>10</v>
      </c>
      <c r="U248" s="21">
        <f t="shared" ca="1" si="32"/>
        <v>-6.0536398467433195</v>
      </c>
      <c r="V248" s="5">
        <f ca="1">IF(AND($R248="Buy",$R247=" "),D248,IF(AND($R248="Buy",$R247="Exit"),D248,IF(AND($S248="Sell",V247=" "),D248,IF(OR($R247="Buy",S247="Sell"),V247," "))))</f>
        <v>41.4</v>
      </c>
      <c r="W248" s="5">
        <f ca="1">IF(AND($R248="Buy",$R247=" "),G248,IF(AND($S248="Sell",W247=" "),G248,IF(OR($R247="Buy",S247="Sell"),W247," ")))</f>
        <v>39.86</v>
      </c>
      <c r="X248" s="35">
        <f t="shared" ca="1" si="33"/>
        <v>-4.2999999999999972</v>
      </c>
      <c r="Y248" s="35">
        <f t="shared" ca="1" si="34"/>
        <v>0.17841409691626423</v>
      </c>
      <c r="Z248" s="35">
        <f t="shared" ca="1" si="35"/>
        <v>-4.1215859030837327</v>
      </c>
      <c r="AA248" s="36" t="e">
        <f t="shared" ca="1" si="36"/>
        <v>#VALUE!</v>
      </c>
    </row>
    <row r="249" spans="1:27" x14ac:dyDescent="0.25">
      <c r="A249" s="26">
        <v>40535</v>
      </c>
      <c r="B249">
        <v>41.84</v>
      </c>
      <c r="C249">
        <v>41.21</v>
      </c>
      <c r="D249">
        <v>41.66</v>
      </c>
      <c r="E249" s="5">
        <v>39.92</v>
      </c>
      <c r="F249" s="5">
        <v>39.619999999999997</v>
      </c>
      <c r="G249" s="5">
        <v>39.71</v>
      </c>
      <c r="H249" s="3">
        <v>1</v>
      </c>
      <c r="I249" s="3">
        <v>1</v>
      </c>
      <c r="J249" s="8">
        <f ca="1">(D249-MIN(OFFSET(C249,-$J$3+1,0):C249))/(MAX(OFFSET(B249,-$J$3+1,0):B249)-MIN(OFFSET(C249,-$J$3+1,0):C249))</f>
        <v>0.62184873949579522</v>
      </c>
      <c r="K249" s="8">
        <f ca="1">(G249-MIN(OFFSET(F249,-$J$3+1,0):F249))/(MAX(OFFSET(E249,-$J$3+1,0):E249)-MIN(OFFSET(F249,-$J$3+1,0):F249))</f>
        <v>0.80769230769230826</v>
      </c>
      <c r="L249" s="8">
        <f ca="1">J249-K249</f>
        <v>-0.18584356819651304</v>
      </c>
      <c r="M249" s="34">
        <f ca="1">100*(L249-MIN(OFFSET(L249,-$J$3+1,0):L249))/(MAX(OFFSET(L249,-$J$3+1,0):L249)-MIN(OFFSET(L249,-$J$3+1,0):L249))</f>
        <v>32.342349777315746</v>
      </c>
      <c r="N249" s="12">
        <f>MAX(B249-C249,B249-D248,D248-C249)</f>
        <v>0.63000000000000256</v>
      </c>
      <c r="O249" s="12">
        <f>MAX(E249-F249,E249-G248,G248-F249)</f>
        <v>0.30000000000000426</v>
      </c>
      <c r="P249" s="33">
        <f ca="1">AVERAGE(N249:OFFSET(N249,-$P$3+1,0))*$P$4</f>
        <v>0.56666666666666765</v>
      </c>
      <c r="Q249" s="33">
        <f ca="1">AVERAGE(O249:OFFSET(O249,-$P$3+1,0))*$Q$4</f>
        <v>0.77333333333333221</v>
      </c>
      <c r="R249" s="16" t="str">
        <f t="shared" ca="1" si="29"/>
        <v>Buy</v>
      </c>
      <c r="S249" s="16" t="str">
        <f t="shared" ca="1" si="30"/>
        <v xml:space="preserve"> </v>
      </c>
      <c r="T249" s="5">
        <f t="shared" ca="1" si="31"/>
        <v>10</v>
      </c>
      <c r="U249" s="21">
        <f t="shared" ca="1" si="32"/>
        <v>-6.0536398467433195</v>
      </c>
      <c r="V249" s="5">
        <f ca="1">IF(AND($R249="Buy",$R248=" "),D249,IF(AND($R249="Buy",$R248="Exit"),D249,IF(AND($S249="Sell",V248=" "),D249,IF(OR($R248="Buy",S248="Sell"),V248," "))))</f>
        <v>41.4</v>
      </c>
      <c r="W249" s="5">
        <f ca="1">IF(AND($R249="Buy",$R248=" "),G249,IF(AND($S249="Sell",W248=" "),G249,IF(OR($R248="Buy",S248="Sell"),W248," ")))</f>
        <v>39.86</v>
      </c>
      <c r="X249" s="35">
        <f t="shared" ca="1" si="33"/>
        <v>2.5999999999999801</v>
      </c>
      <c r="Y249" s="35">
        <f t="shared" ca="1" si="34"/>
        <v>0.90804597701148937</v>
      </c>
      <c r="Z249" s="35">
        <f t="shared" ca="1" si="35"/>
        <v>3.5080459770114696</v>
      </c>
      <c r="AA249" s="36" t="e">
        <f t="shared" ca="1" si="36"/>
        <v>#VALUE!</v>
      </c>
    </row>
    <row r="250" spans="1:27" x14ac:dyDescent="0.25">
      <c r="A250" s="26">
        <v>40539</v>
      </c>
      <c r="B250">
        <v>41.9</v>
      </c>
      <c r="C250">
        <v>41.39</v>
      </c>
      <c r="D250">
        <v>41.74</v>
      </c>
      <c r="E250" s="5">
        <v>39.67</v>
      </c>
      <c r="F250" s="5">
        <v>39.380000000000003</v>
      </c>
      <c r="G250" s="5">
        <v>39.6</v>
      </c>
      <c r="H250" s="3">
        <v>1</v>
      </c>
      <c r="I250" s="3">
        <v>1</v>
      </c>
      <c r="J250" s="8">
        <f ca="1">(D250-MIN(OFFSET(C250,-$J$3+1,0):C250))/(MAX(OFFSET(B250,-$J$3+1,0):B250)-MIN(OFFSET(C250,-$J$3+1,0):C250))</f>
        <v>0.58888888888889113</v>
      </c>
      <c r="K250" s="8">
        <f ca="1">(G250-MIN(OFFSET(F250,-$J$3+1,0):F250))/(MAX(OFFSET(E250,-$J$3+1,0):E250)-MIN(OFFSET(F250,-$J$3+1,0):F250))</f>
        <v>0.73711340206185638</v>
      </c>
      <c r="L250" s="8">
        <f ca="1">J250-K250</f>
        <v>-0.14822451317296526</v>
      </c>
      <c r="M250" s="34">
        <f ca="1">100*(L250-MIN(OFFSET(L250,-$J$3+1,0):L250))/(MAX(OFFSET(L250,-$J$3+1,0):L250)-MIN(OFFSET(L250,-$J$3+1,0):L250))</f>
        <v>36.529125408470719</v>
      </c>
      <c r="N250" s="12">
        <f>MAX(B250-C250,B250-D249,D249-C250)</f>
        <v>0.50999999999999801</v>
      </c>
      <c r="O250" s="12">
        <f>MAX(E250-F250,E250-G249,G249-F250)</f>
        <v>0.32999999999999829</v>
      </c>
      <c r="P250" s="33">
        <f ca="1">AVERAGE(N250:OFFSET(N250,-$P$3+1,0))*$P$4</f>
        <v>0.48333333333333428</v>
      </c>
      <c r="Q250" s="33">
        <f ca="1">AVERAGE(O250:OFFSET(O250,-$P$3+1,0))*$Q$4</f>
        <v>0.64666666666666595</v>
      </c>
      <c r="R250" s="16" t="str">
        <f t="shared" ca="1" si="29"/>
        <v>Buy</v>
      </c>
      <c r="S250" s="16" t="str">
        <f t="shared" ca="1" si="30"/>
        <v xml:space="preserve"> </v>
      </c>
      <c r="T250" s="5">
        <f t="shared" ca="1" si="31"/>
        <v>10</v>
      </c>
      <c r="U250" s="21">
        <f t="shared" ca="1" si="32"/>
        <v>-6.0536398467433195</v>
      </c>
      <c r="V250" s="5">
        <f ca="1">IF(AND($R250="Buy",$R249=" "),D250,IF(AND($R250="Buy",$R249="Exit"),D250,IF(AND($S250="Sell",V249=" "),D250,IF(OR($R249="Buy",S249="Sell"),V249," "))))</f>
        <v>41.4</v>
      </c>
      <c r="W250" s="5">
        <f ca="1">IF(AND($R250="Buy",$R249=" "),G250,IF(AND($S250="Sell",W249=" "),G250,IF(OR($R249="Buy",S249="Sell"),W249," ")))</f>
        <v>39.86</v>
      </c>
      <c r="X250" s="35">
        <f t="shared" ca="1" si="33"/>
        <v>0.800000000000054</v>
      </c>
      <c r="Y250" s="35">
        <f t="shared" ca="1" si="34"/>
        <v>0.6659003831417617</v>
      </c>
      <c r="Z250" s="35">
        <f t="shared" ca="1" si="35"/>
        <v>1.4659003831418156</v>
      </c>
      <c r="AA250" s="36" t="e">
        <f t="shared" ca="1" si="36"/>
        <v>#VALUE!</v>
      </c>
    </row>
    <row r="251" spans="1:27" x14ac:dyDescent="0.25">
      <c r="A251" s="26">
        <v>40540</v>
      </c>
      <c r="B251">
        <v>42.41</v>
      </c>
      <c r="C251">
        <v>41.86</v>
      </c>
      <c r="D251">
        <v>42.17</v>
      </c>
      <c r="E251" s="5">
        <v>39.85</v>
      </c>
      <c r="F251" s="5">
        <v>39.46</v>
      </c>
      <c r="G251" s="5">
        <v>39.83</v>
      </c>
      <c r="H251" s="3">
        <v>1</v>
      </c>
      <c r="I251" s="3">
        <v>1</v>
      </c>
      <c r="J251" s="8">
        <f ca="1">(D251-MIN(OFFSET(C251,-$J$3+1,0):C251))/(MAX(OFFSET(B251,-$J$3+1,0):B251)-MIN(OFFSET(C251,-$J$3+1,0):C251))</f>
        <v>0.8000000000000036</v>
      </c>
      <c r="K251" s="8">
        <f ca="1">(G251-MIN(OFFSET(F251,-$J$3+1,0):F251))/(MAX(OFFSET(E251,-$J$3+1,0):E251)-MIN(OFFSET(F251,-$J$3+1,0):F251))</f>
        <v>0.8556701030927828</v>
      </c>
      <c r="L251" s="8">
        <f ca="1">J251-K251</f>
        <v>-5.56701030927792E-2</v>
      </c>
      <c r="M251" s="34">
        <f ca="1">100*(L251-MIN(OFFSET(L251,-$J$3+1,0):L251))/(MAX(OFFSET(L251,-$J$3+1,0):L251)-MIN(OFFSET(L251,-$J$3+1,0):L251))</f>
        <v>55.490721979048047</v>
      </c>
      <c r="N251" s="12">
        <f>MAX(B251-C251,B251-D250,D250-C251)</f>
        <v>0.6699999999999946</v>
      </c>
      <c r="O251" s="12">
        <f>MAX(E251-F251,E251-G250,G250-F251)</f>
        <v>0.39000000000000057</v>
      </c>
      <c r="P251" s="33">
        <f ca="1">AVERAGE(N251:OFFSET(N251,-$P$3+1,0))*$P$4</f>
        <v>0.51000000000000034</v>
      </c>
      <c r="Q251" s="33">
        <f ca="1">AVERAGE(O251:OFFSET(O251,-$P$3+1,0))*$Q$4</f>
        <v>0.55166666666666586</v>
      </c>
      <c r="R251" s="16" t="str">
        <f t="shared" ca="1" si="29"/>
        <v>Exit</v>
      </c>
      <c r="S251" s="16" t="str">
        <f t="shared" ca="1" si="30"/>
        <v xml:space="preserve"> </v>
      </c>
      <c r="T251" s="5">
        <f t="shared" ca="1" si="31"/>
        <v>10</v>
      </c>
      <c r="U251" s="21">
        <f t="shared" ca="1" si="32"/>
        <v>-6.0536398467433195</v>
      </c>
      <c r="V251" s="5">
        <f ca="1">IF(AND($R251="Buy",$R250=" "),D251,IF(AND($R251="Buy",$R250="Exit"),D251,IF(AND($S251="Sell",V250=" "),D251,IF(OR($R250="Buy",S250="Sell"),V250," "))))</f>
        <v>41.4</v>
      </c>
      <c r="W251" s="5">
        <f ca="1">IF(AND($R251="Buy",$R250=" "),G251,IF(AND($S251="Sell",W250=" "),G251,IF(OR($R250="Buy",S250="Sell"),W250," ")))</f>
        <v>39.86</v>
      </c>
      <c r="X251" s="35">
        <f t="shared" ca="1" si="33"/>
        <v>4.2999999999999972</v>
      </c>
      <c r="Y251" s="35">
        <f t="shared" ca="1" si="34"/>
        <v>-1.3923371647509446</v>
      </c>
      <c r="Z251" s="35">
        <f t="shared" ca="1" si="35"/>
        <v>2.9076628352490523</v>
      </c>
      <c r="AA251" s="36" t="e">
        <f t="shared" ca="1" si="36"/>
        <v>#VALUE!</v>
      </c>
    </row>
    <row r="252" spans="1:27" x14ac:dyDescent="0.25">
      <c r="A252" s="26">
        <v>40541</v>
      </c>
      <c r="B252">
        <v>42.54</v>
      </c>
      <c r="C252">
        <v>42.17</v>
      </c>
      <c r="D252">
        <v>42.24</v>
      </c>
      <c r="E252" s="5">
        <v>40.1</v>
      </c>
      <c r="F252" s="5">
        <v>39.729999999999997</v>
      </c>
      <c r="G252" s="5">
        <v>39.86</v>
      </c>
      <c r="H252" s="3">
        <v>1</v>
      </c>
      <c r="I252" s="3">
        <v>1</v>
      </c>
      <c r="J252" s="8">
        <f ca="1">(D252-MIN(OFFSET(C252,-$J$3+1,0):C252))/(MAX(OFFSET(B252,-$J$3+1,0):B252)-MIN(OFFSET(C252,-$J$3+1,0):C252))</f>
        <v>0.77443609022556581</v>
      </c>
      <c r="K252" s="8">
        <f ca="1">(G252-MIN(OFFSET(F252,-$J$3+1,0):F252))/(MAX(OFFSET(E252,-$J$3+1,0):E252)-MIN(OFFSET(F252,-$J$3+1,0):F252))</f>
        <v>0.73684210526315863</v>
      </c>
      <c r="L252" s="8">
        <f ca="1">J252-K252</f>
        <v>3.7593984962407179E-2</v>
      </c>
      <c r="M252" s="34">
        <f ca="1">100*(L252-MIN(OFFSET(L252,-$J$3+1,0):L252))/(MAX(OFFSET(L252,-$J$3+1,0):L252)-MIN(OFFSET(L252,-$J$3+1,0):L252))</f>
        <v>100</v>
      </c>
      <c r="N252" s="12">
        <f>MAX(B252-C252,B252-D251,D251-C252)</f>
        <v>0.36999999999999744</v>
      </c>
      <c r="O252" s="12">
        <f>MAX(E252-F252,E252-G251,G251-F252)</f>
        <v>0.37000000000000455</v>
      </c>
      <c r="P252" s="33">
        <f ca="1">AVERAGE(N252:OFFSET(N252,-$P$3+1,0))*$P$4</f>
        <v>0.50833333333333286</v>
      </c>
      <c r="Q252" s="33">
        <f ca="1">AVERAGE(O252:OFFSET(O252,-$P$3+1,0))*$Q$4</f>
        <v>0.44833333333333414</v>
      </c>
      <c r="R252" s="16" t="str">
        <f t="shared" ca="1" si="29"/>
        <v xml:space="preserve"> </v>
      </c>
      <c r="S252" s="16" t="str">
        <f t="shared" ca="1" si="30"/>
        <v>Sell</v>
      </c>
      <c r="T252" s="5">
        <f t="shared" ca="1" si="31"/>
        <v>-10</v>
      </c>
      <c r="U252" s="21">
        <f t="shared" ca="1" si="32"/>
        <v>11.338289962825248</v>
      </c>
      <c r="V252" s="5" t="str">
        <f ca="1">IF(AND($R252="Buy",$R251=" "),D252,IF(AND($R252="Buy",$R251="Exit"),D252,IF(AND($S252="Sell",V251=" "),D252,IF(OR($R251="Buy",S251="Sell"),V251," "))))</f>
        <v xml:space="preserve"> </v>
      </c>
      <c r="W252" s="5" t="str">
        <f ca="1">IF(AND($R252="Buy",$R251=" "),G252,IF(AND($S252="Sell",W251=" "),G252,IF(OR($R251="Buy",S251="Sell"),W251," ")))</f>
        <v xml:space="preserve"> </v>
      </c>
      <c r="X252" s="35">
        <f t="shared" ca="1" si="33"/>
        <v>-0.70000000000000284</v>
      </c>
      <c r="Y252" s="35">
        <f t="shared" ca="1" si="34"/>
        <v>-0.18160919540230647</v>
      </c>
      <c r="Z252" s="35">
        <f t="shared" ca="1" si="35"/>
        <v>-0.88160919540230931</v>
      </c>
      <c r="AA252" s="36" t="e">
        <f t="shared" ca="1" si="36"/>
        <v>#VALUE!</v>
      </c>
    </row>
    <row r="253" spans="1:27" x14ac:dyDescent="0.25">
      <c r="A253" s="26">
        <v>40542</v>
      </c>
      <c r="B253">
        <v>42.38</v>
      </c>
      <c r="C253">
        <v>42.08</v>
      </c>
      <c r="D253">
        <v>42.18</v>
      </c>
      <c r="E253" s="5">
        <v>40.549999999999997</v>
      </c>
      <c r="F253" s="5">
        <v>39.69</v>
      </c>
      <c r="G253" s="5">
        <v>40.44</v>
      </c>
      <c r="H253" s="3">
        <v>1</v>
      </c>
      <c r="I253" s="3">
        <v>1</v>
      </c>
      <c r="J253" s="8">
        <f ca="1">(D253-MIN(OFFSET(C253,-$J$3+1,0):C253))/(MAX(OFFSET(B253,-$J$3+1,0):B253)-MIN(OFFSET(C253,-$J$3+1,0):C253))</f>
        <v>0.72932330827067682</v>
      </c>
      <c r="K253" s="8">
        <f ca="1">(G253-MIN(OFFSET(F253,-$J$3+1,0):F253))/(MAX(OFFSET(E253,-$J$3+1,0):E253)-MIN(OFFSET(F253,-$J$3+1,0):F253))</f>
        <v>0.90598290598290598</v>
      </c>
      <c r="L253" s="8">
        <f ca="1">J253-K253</f>
        <v>-0.17665959771222917</v>
      </c>
      <c r="M253" s="34">
        <f ca="1">100*(L253-MIN(OFFSET(L253,-$J$3+1,0):L253))/(MAX(OFFSET(L253,-$J$3+1,0):L253)-MIN(OFFSET(L253,-$J$3+1,0):L253))</f>
        <v>58.319694189012147</v>
      </c>
      <c r="N253" s="12">
        <f>MAX(B253-C253,B253-D252,D252-C253)</f>
        <v>0.30000000000000426</v>
      </c>
      <c r="O253" s="12">
        <f>MAX(E253-F253,E253-G252,G252-F253)</f>
        <v>0.85999999999999943</v>
      </c>
      <c r="P253" s="33">
        <f ca="1">AVERAGE(N253:OFFSET(N253,-$P$3+1,0))*$P$4</f>
        <v>0.49833333333333246</v>
      </c>
      <c r="Q253" s="33">
        <f ca="1">AVERAGE(O253:OFFSET(O253,-$P$3+1,0))*$Q$4</f>
        <v>0.43166666666666725</v>
      </c>
      <c r="R253" s="16" t="str">
        <f t="shared" ca="1" si="29"/>
        <v xml:space="preserve"> </v>
      </c>
      <c r="S253" s="16" t="str">
        <f t="shared" ca="1" si="30"/>
        <v>Sell</v>
      </c>
      <c r="T253" s="5">
        <f t="shared" ca="1" si="31"/>
        <v>-10</v>
      </c>
      <c r="U253" s="21">
        <f t="shared" ca="1" si="32"/>
        <v>11.338289962825248</v>
      </c>
      <c r="V253" s="5">
        <f ca="1">IF(AND($R253="Buy",$R252=" "),D253,IF(AND($R253="Buy",$R252="Exit"),D253,IF(AND($S253="Sell",V252=" "),D253,IF(OR($R252="Buy",S252="Sell"),V252," "))))</f>
        <v>42.18</v>
      </c>
      <c r="W253" s="5">
        <f ca="1">IF(AND($R253="Buy",$R252=" "),G253,IF(AND($S253="Sell",W252=" "),G253,IF(OR($R252="Buy",S252="Sell"),W252," ")))</f>
        <v>40.44</v>
      </c>
      <c r="X253" s="35">
        <f t="shared" ca="1" si="33"/>
        <v>0.60000000000002274</v>
      </c>
      <c r="Y253" s="35">
        <f t="shared" ca="1" si="34"/>
        <v>6.576208178438625</v>
      </c>
      <c r="Z253" s="35">
        <f t="shared" ca="1" si="35"/>
        <v>7.1762081784386478</v>
      </c>
      <c r="AA253" s="36" t="e">
        <f t="shared" ca="1" si="36"/>
        <v>#VALUE!</v>
      </c>
    </row>
    <row r="254" spans="1:27" x14ac:dyDescent="0.25">
      <c r="A254" s="26">
        <v>40543</v>
      </c>
      <c r="B254">
        <v>42.3</v>
      </c>
      <c r="C254">
        <v>41.76</v>
      </c>
      <c r="D254">
        <v>42.02</v>
      </c>
      <c r="E254" s="5">
        <v>40.82</v>
      </c>
      <c r="F254" s="5">
        <v>40.119999999999997</v>
      </c>
      <c r="G254" s="5">
        <v>40.159999999999997</v>
      </c>
      <c r="H254" s="3">
        <v>1</v>
      </c>
      <c r="I254" s="3">
        <v>1</v>
      </c>
      <c r="J254" s="8">
        <f ca="1">(D254-MIN(OFFSET(C254,-$J$3+1,0):C254))/(MAX(OFFSET(B254,-$J$3+1,0):B254)-MIN(OFFSET(C254,-$J$3+1,0):C254))</f>
        <v>0.60902255639097991</v>
      </c>
      <c r="K254" s="8">
        <f ca="1">(G254-MIN(OFFSET(F254,-$J$3+1,0):F254))/(MAX(OFFSET(E254,-$J$3+1,0):E254)-MIN(OFFSET(F254,-$J$3+1,0):F254))</f>
        <v>0.54166666666666341</v>
      </c>
      <c r="L254" s="8">
        <f ca="1">J254-K254</f>
        <v>6.7355889724316498E-2</v>
      </c>
      <c r="M254" s="34">
        <f ca="1">100*(L254-MIN(OFFSET(L254,-$J$3+1,0):L254))/(MAX(OFFSET(L254,-$J$3+1,0):L254)-MIN(OFFSET(L254,-$J$3+1,0):L254))</f>
        <v>100</v>
      </c>
      <c r="N254" s="12">
        <f>MAX(B254-C254,B254-D253,D253-C254)</f>
        <v>0.53999999999999915</v>
      </c>
      <c r="O254" s="12">
        <f>MAX(E254-F254,E254-G253,G253-F254)</f>
        <v>0.70000000000000284</v>
      </c>
      <c r="P254" s="33">
        <f ca="1">AVERAGE(N254:OFFSET(N254,-$P$3+1,0))*$P$4</f>
        <v>0.50333333333333263</v>
      </c>
      <c r="Q254" s="33">
        <f ca="1">AVERAGE(O254:OFFSET(O254,-$P$3+1,0))*$Q$4</f>
        <v>0.49166666666666831</v>
      </c>
      <c r="R254" s="16" t="str">
        <f t="shared" ca="1" si="29"/>
        <v xml:space="preserve"> </v>
      </c>
      <c r="S254" s="16" t="str">
        <f t="shared" ca="1" si="30"/>
        <v>Sell</v>
      </c>
      <c r="T254" s="5">
        <f t="shared" ca="1" si="31"/>
        <v>-10</v>
      </c>
      <c r="U254" s="21">
        <f t="shared" ca="1" si="32"/>
        <v>11.338289962825248</v>
      </c>
      <c r="V254" s="5">
        <f ca="1">IF(AND($R254="Buy",$R253=" "),D254,IF(AND($R254="Buy",$R253="Exit"),D254,IF(AND($S254="Sell",V253=" "),D254,IF(OR($R253="Buy",S253="Sell"),V253," "))))</f>
        <v>42.18</v>
      </c>
      <c r="W254" s="5">
        <f ca="1">IF(AND($R254="Buy",$R253=" "),G254,IF(AND($S254="Sell",W253=" "),G254,IF(OR($R253="Buy",S253="Sell"),W253," ")))</f>
        <v>40.44</v>
      </c>
      <c r="X254" s="35">
        <f t="shared" ca="1" si="33"/>
        <v>1.5999999999999659</v>
      </c>
      <c r="Y254" s="35">
        <f t="shared" ca="1" si="34"/>
        <v>-3.1747211895910823</v>
      </c>
      <c r="Z254" s="35">
        <f t="shared" ca="1" si="35"/>
        <v>-1.5747211895911164</v>
      </c>
      <c r="AA254" s="36" t="e">
        <f t="shared" ca="1" si="36"/>
        <v>#VALUE!</v>
      </c>
    </row>
    <row r="255" spans="1:27" x14ac:dyDescent="0.25">
      <c r="A255" s="26">
        <v>40546</v>
      </c>
      <c r="B255">
        <v>43.41</v>
      </c>
      <c r="C255">
        <v>42.14</v>
      </c>
      <c r="D255">
        <v>42.66</v>
      </c>
      <c r="E255" s="5">
        <v>41.55</v>
      </c>
      <c r="F255" s="5">
        <v>40.36</v>
      </c>
      <c r="G255" s="5">
        <v>41.18</v>
      </c>
      <c r="H255" s="3">
        <v>1</v>
      </c>
      <c r="I255" s="3">
        <v>1</v>
      </c>
      <c r="J255" s="8">
        <f ca="1">(D255-MIN(OFFSET(C255,-$J$3+1,0):C255))/(MAX(OFFSET(B255,-$J$3+1,0):B255)-MIN(OFFSET(C255,-$J$3+1,0):C255))</f>
        <v>0.62871287128712794</v>
      </c>
      <c r="K255" s="8">
        <f ca="1">(G255-MIN(OFFSET(F255,-$J$3+1,0):F255))/(MAX(OFFSET(E255,-$J$3+1,0):E255)-MIN(OFFSET(F255,-$J$3+1,0):F255))</f>
        <v>0.82949308755760442</v>
      </c>
      <c r="L255" s="8">
        <f ca="1">J255-K255</f>
        <v>-0.20078021627047649</v>
      </c>
      <c r="M255" s="34">
        <f ca="1">100*(L255-MIN(OFFSET(L255,-$J$3+1,0):L255))/(MAX(OFFSET(L255,-$J$3+1,0):L255)-MIN(OFFSET(L255,-$J$3+1,0):L255))</f>
        <v>0</v>
      </c>
      <c r="N255" s="12">
        <f>MAX(B255-C255,B255-D254,D254-C255)</f>
        <v>1.3899999999999935</v>
      </c>
      <c r="O255" s="12">
        <f>MAX(E255-F255,E255-G254,G254-F255)</f>
        <v>1.3900000000000006</v>
      </c>
      <c r="P255" s="33">
        <f ca="1">AVERAGE(N255:OFFSET(N255,-$P$3+1,0))*$P$4</f>
        <v>0.62999999999999778</v>
      </c>
      <c r="Q255" s="33">
        <f ca="1">AVERAGE(O255:OFFSET(O255,-$P$3+1,0))*$Q$4</f>
        <v>0.67333333333333434</v>
      </c>
      <c r="R255" s="16" t="str">
        <f t="shared" ca="1" si="29"/>
        <v>Buy</v>
      </c>
      <c r="S255" s="16" t="str">
        <f t="shared" ca="1" si="30"/>
        <v>Exit</v>
      </c>
      <c r="T255" s="5">
        <f t="shared" ca="1" si="31"/>
        <v>10</v>
      </c>
      <c r="U255" s="21">
        <f t="shared" ca="1" si="32"/>
        <v>-9.3564356435643088</v>
      </c>
      <c r="V255" s="5">
        <f ca="1">IF(AND($R255="Buy",$R254=" "),D255,IF(AND($R255="Buy",$R254="Exit"),D255,IF(AND($S255="Sell",V254=" "),D255,IF(OR($R254="Buy",S254="Sell"),V254," "))))</f>
        <v>42.66</v>
      </c>
      <c r="W255" s="5">
        <f ca="1">IF(AND($R255="Buy",$R254=" "),G255,IF(AND($S255="Sell",W254=" "),G255,IF(OR($R254="Buy",S254="Sell"),W254," ")))</f>
        <v>41.18</v>
      </c>
      <c r="X255" s="35">
        <f t="shared" ca="1" si="33"/>
        <v>6.3999999999999346</v>
      </c>
      <c r="Y255" s="35">
        <f t="shared" ca="1" si="34"/>
        <v>11.565055762081789</v>
      </c>
      <c r="Z255" s="35">
        <f t="shared" ca="1" si="35"/>
        <v>17.965055762081725</v>
      </c>
      <c r="AA255" s="36" t="e">
        <f t="shared" ca="1" si="36"/>
        <v>#VALUE!</v>
      </c>
    </row>
    <row r="256" spans="1:27" x14ac:dyDescent="0.25">
      <c r="A256" s="26">
        <v>40547</v>
      </c>
      <c r="B256">
        <v>43.69</v>
      </c>
      <c r="C256">
        <v>42.93</v>
      </c>
      <c r="D256">
        <v>43.55</v>
      </c>
      <c r="E256" s="5">
        <v>41.51</v>
      </c>
      <c r="F256" s="5">
        <v>40.83</v>
      </c>
      <c r="G256" s="5">
        <v>40.89</v>
      </c>
      <c r="H256" s="3">
        <v>1</v>
      </c>
      <c r="I256" s="3">
        <v>1</v>
      </c>
      <c r="J256" s="8">
        <f ca="1">(D256-MIN(OFFSET(C256,-$J$3+1,0):C256))/(MAX(OFFSET(B256,-$J$3+1,0):B256)-MIN(OFFSET(C256,-$J$3+1,0):C256))</f>
        <v>0.9274611398963728</v>
      </c>
      <c r="K256" s="8">
        <f ca="1">(G256-MIN(OFFSET(F256,-$J$3+1,0):F256))/(MAX(OFFSET(E256,-$J$3+1,0):E256)-MIN(OFFSET(F256,-$J$3+1,0):F256))</f>
        <v>0.6842105263157906</v>
      </c>
      <c r="L256" s="8">
        <f ca="1">J256-K256</f>
        <v>0.2432506135805822</v>
      </c>
      <c r="M256" s="34">
        <f ca="1">100*(L256-MIN(OFFSET(L256,-$J$3+1,0):L256))/(MAX(OFFSET(L256,-$J$3+1,0):L256)-MIN(OFFSET(L256,-$J$3+1,0):L256))</f>
        <v>100</v>
      </c>
      <c r="N256" s="12">
        <f>MAX(B256-C256,B256-D255,D255-C256)</f>
        <v>1.0300000000000011</v>
      </c>
      <c r="O256" s="12">
        <f>MAX(E256-F256,E256-G255,G255-F256)</f>
        <v>0.67999999999999972</v>
      </c>
      <c r="P256" s="33">
        <f ca="1">AVERAGE(N256:OFFSET(N256,-$P$3+1,0))*$P$4</f>
        <v>0.71666666666666501</v>
      </c>
      <c r="Q256" s="33">
        <f ca="1">AVERAGE(O256:OFFSET(O256,-$P$3+1,0))*$Q$4</f>
        <v>0.73166666666666791</v>
      </c>
      <c r="R256" s="16" t="str">
        <f t="shared" ca="1" si="29"/>
        <v>Exit</v>
      </c>
      <c r="S256" s="16" t="str">
        <f t="shared" ca="1" si="30"/>
        <v>Sell</v>
      </c>
      <c r="T256" s="5">
        <f t="shared" ca="1" si="31"/>
        <v>10</v>
      </c>
      <c r="U256" s="21">
        <f t="shared" ca="1" si="32"/>
        <v>-9.3564356435643088</v>
      </c>
      <c r="V256" s="5">
        <f ca="1">IF(AND($R256="Buy",$R255=" "),D256,IF(AND($R256="Buy",$R255="Exit"),D256,IF(AND($S256="Sell",V255=" "),D256,IF(OR($R255="Buy",S255="Sell"),V255," "))))</f>
        <v>42.66</v>
      </c>
      <c r="W256" s="5">
        <f ca="1">IF(AND($R256="Buy",$R255=" "),G256,IF(AND($S256="Sell",W255=" "),G256,IF(OR($R255="Buy",S255="Sell"),W255," ")))</f>
        <v>41.18</v>
      </c>
      <c r="X256" s="35">
        <f t="shared" ca="1" si="33"/>
        <v>8.9000000000000057</v>
      </c>
      <c r="Y256" s="35">
        <f t="shared" ca="1" si="34"/>
        <v>2.7133663366336416</v>
      </c>
      <c r="Z256" s="35">
        <f t="shared" ca="1" si="35"/>
        <v>11.613366336633646</v>
      </c>
      <c r="AA256" s="36" t="e">
        <f t="shared" ca="1" si="36"/>
        <v>#VALUE!</v>
      </c>
    </row>
    <row r="257" spans="1:27" x14ac:dyDescent="0.25">
      <c r="A257" s="26">
        <v>40548</v>
      </c>
      <c r="B257">
        <v>44.14</v>
      </c>
      <c r="C257">
        <v>43.32</v>
      </c>
      <c r="D257">
        <v>44.12</v>
      </c>
      <c r="E257" s="5">
        <v>40.81</v>
      </c>
      <c r="F257" s="5">
        <v>40.1</v>
      </c>
      <c r="G257" s="5">
        <v>40.520000000000003</v>
      </c>
      <c r="H257" s="3">
        <v>1</v>
      </c>
      <c r="I257" s="3">
        <v>1</v>
      </c>
      <c r="J257" s="8">
        <f ca="1">(D257-MIN(OFFSET(C257,-$J$3+1,0):C257))/(MAX(OFFSET(B257,-$J$3+1,0):B257)-MIN(OFFSET(C257,-$J$3+1,0):C257))</f>
        <v>0.99159663865546088</v>
      </c>
      <c r="K257" s="8">
        <f ca="1">(G257-MIN(OFFSET(F257,-$J$3+1,0):F257))/(MAX(OFFSET(E257,-$J$3+1,0):E257)-MIN(OFFSET(F257,-$J$3+1,0):F257))</f>
        <v>0.44623655913978799</v>
      </c>
      <c r="L257" s="8">
        <f ca="1">J257-K257</f>
        <v>0.54536007951567289</v>
      </c>
      <c r="M257" s="34">
        <f ca="1">100*(L257-MIN(OFFSET(L257,-$J$3+1,0):L257))/(MAX(OFFSET(L257,-$J$3+1,0):L257)-MIN(OFFSET(L257,-$J$3+1,0):L257))</f>
        <v>99.999999999999986</v>
      </c>
      <c r="N257" s="12">
        <f>MAX(B257-C257,B257-D256,D256-C257)</f>
        <v>0.82000000000000028</v>
      </c>
      <c r="O257" s="12">
        <f>MAX(E257-F257,E257-G256,G256-F257)</f>
        <v>0.78999999999999915</v>
      </c>
      <c r="P257" s="33">
        <f ca="1">AVERAGE(N257:OFFSET(N257,-$P$3+1,0))*$P$4</f>
        <v>0.74166666666666592</v>
      </c>
      <c r="Q257" s="33">
        <f ca="1">AVERAGE(O257:OFFSET(O257,-$P$3+1,0))*$Q$4</f>
        <v>0.79833333333333434</v>
      </c>
      <c r="R257" s="16" t="str">
        <f t="shared" ca="1" si="29"/>
        <v xml:space="preserve"> </v>
      </c>
      <c r="S257" s="16" t="str">
        <f t="shared" ca="1" si="30"/>
        <v>Sell</v>
      </c>
      <c r="T257" s="5">
        <f t="shared" ca="1" si="31"/>
        <v>10</v>
      </c>
      <c r="U257" s="21">
        <f t="shared" ca="1" si="32"/>
        <v>-9.3564356435643088</v>
      </c>
      <c r="V257" s="5">
        <f ca="1">IF(AND($R257="Buy",$R256=" "),D257,IF(AND($R257="Buy",$R256="Exit"),D257,IF(AND($S257="Sell",V256=" "),D257,IF(OR($R256="Buy",S256="Sell"),V256," "))))</f>
        <v>42.66</v>
      </c>
      <c r="W257" s="5">
        <f ca="1">IF(AND($R257="Buy",$R256=" "),G257,IF(AND($S257="Sell",W256=" "),G257,IF(OR($R256="Buy",S256="Sell"),W256," ")))</f>
        <v>41.18</v>
      </c>
      <c r="X257" s="35">
        <f t="shared" ca="1" si="33"/>
        <v>5.7000000000000028</v>
      </c>
      <c r="Y257" s="35">
        <f t="shared" ca="1" si="34"/>
        <v>3.4618811881187703</v>
      </c>
      <c r="Z257" s="35">
        <f t="shared" ca="1" si="35"/>
        <v>9.1618811881187732</v>
      </c>
      <c r="AA257" s="36" t="e">
        <f t="shared" ca="1" si="36"/>
        <v>#VALUE!</v>
      </c>
    </row>
    <row r="258" spans="1:27" x14ac:dyDescent="0.25">
      <c r="A258" s="26">
        <v>40549</v>
      </c>
      <c r="B258">
        <v>44.88</v>
      </c>
      <c r="C258">
        <v>44.1</v>
      </c>
      <c r="D258">
        <v>44.8</v>
      </c>
      <c r="E258" s="5">
        <v>41.19</v>
      </c>
      <c r="F258" s="5">
        <v>40.299999999999997</v>
      </c>
      <c r="G258" s="5">
        <v>40.6</v>
      </c>
      <c r="H258" s="3">
        <v>1</v>
      </c>
      <c r="I258" s="3">
        <v>1</v>
      </c>
      <c r="J258" s="8">
        <f ca="1">(D258-MIN(OFFSET(C258,-$J$3+1,0):C258))/(MAX(OFFSET(B258,-$J$3+1,0):B258)-MIN(OFFSET(C258,-$J$3+1,0):C258))</f>
        <v>0.97435897435897267</v>
      </c>
      <c r="K258" s="8">
        <f ca="1">(G258-MIN(OFFSET(F258,-$J$3+1,0):F258))/(MAX(OFFSET(E258,-$J$3+1,0):E258)-MIN(OFFSET(F258,-$J$3+1,0):F258))</f>
        <v>0.48924731182795911</v>
      </c>
      <c r="L258" s="8">
        <f ca="1">J258-K258</f>
        <v>0.48511166253101357</v>
      </c>
      <c r="M258" s="34">
        <f ca="1">100*(L258-MIN(OFFSET(L258,-$J$3+1,0):L258))/(MAX(OFFSET(L258,-$J$3+1,0):L258)-MIN(OFFSET(L258,-$J$3+1,0):L258))</f>
        <v>91.9253232502099</v>
      </c>
      <c r="N258" s="12">
        <f>MAX(B258-C258,B258-D257,D257-C258)</f>
        <v>0.78000000000000114</v>
      </c>
      <c r="O258" s="12">
        <f>MAX(E258-F258,E258-G257,G257-F258)</f>
        <v>0.89000000000000057</v>
      </c>
      <c r="P258" s="33">
        <f ca="1">AVERAGE(N258:OFFSET(N258,-$P$3+1,0))*$P$4</f>
        <v>0.80999999999999994</v>
      </c>
      <c r="Q258" s="33">
        <f ca="1">AVERAGE(O258:OFFSET(O258,-$P$3+1,0))*$Q$4</f>
        <v>0.88500000000000034</v>
      </c>
      <c r="R258" s="16" t="str">
        <f t="shared" ca="1" si="29"/>
        <v xml:space="preserve"> </v>
      </c>
      <c r="S258" s="16" t="str">
        <f t="shared" ca="1" si="30"/>
        <v>Sell</v>
      </c>
      <c r="T258" s="5">
        <f t="shared" ca="1" si="31"/>
        <v>10</v>
      </c>
      <c r="U258" s="21">
        <f t="shared" ca="1" si="32"/>
        <v>-9.3564356435643088</v>
      </c>
      <c r="V258" s="5">
        <f ca="1">IF(AND($R258="Buy",$R257=" "),D258,IF(AND($R258="Buy",$R257="Exit"),D258,IF(AND($S258="Sell",V257=" "),D258,IF(OR($R257="Buy",S257="Sell"),V257," "))))</f>
        <v>42.66</v>
      </c>
      <c r="W258" s="5">
        <f ca="1">IF(AND($R258="Buy",$R257=" "),G258,IF(AND($S258="Sell",W257=" "),G258,IF(OR($R257="Buy",S257="Sell"),W257," ")))</f>
        <v>41.18</v>
      </c>
      <c r="X258" s="35">
        <f t="shared" ca="1" si="33"/>
        <v>6.7999999999999972</v>
      </c>
      <c r="Y258" s="35">
        <f t="shared" ca="1" si="34"/>
        <v>-0.74851485148512875</v>
      </c>
      <c r="Z258" s="35">
        <f t="shared" ca="1" si="35"/>
        <v>6.0514851485148684</v>
      </c>
      <c r="AA258" s="36" t="e">
        <f t="shared" ca="1" si="36"/>
        <v>#VALUE!</v>
      </c>
    </row>
    <row r="259" spans="1:27" x14ac:dyDescent="0.25">
      <c r="A259" s="26">
        <v>40550</v>
      </c>
      <c r="B259">
        <v>45.31</v>
      </c>
      <c r="C259">
        <v>44.63</v>
      </c>
      <c r="D259">
        <v>45.01</v>
      </c>
      <c r="E259" s="5">
        <v>40.61</v>
      </c>
      <c r="F259" s="5">
        <v>39.32</v>
      </c>
      <c r="G259" s="5">
        <v>39.880000000000003</v>
      </c>
      <c r="H259" s="3">
        <v>1</v>
      </c>
      <c r="I259" s="3">
        <v>1</v>
      </c>
      <c r="J259" s="8">
        <f ca="1">(D259-MIN(OFFSET(C259,-$J$3+1,0):C259))/(MAX(OFFSET(B259,-$J$3+1,0):B259)-MIN(OFFSET(C259,-$J$3+1,0):C259))</f>
        <v>0.91549295774647776</v>
      </c>
      <c r="K259" s="8">
        <f ca="1">(G259-MIN(OFFSET(F259,-$J$3+1,0):F259))/(MAX(OFFSET(E259,-$J$3+1,0):E259)-MIN(OFFSET(F259,-$J$3+1,0):F259))</f>
        <v>0.25112107623318525</v>
      </c>
      <c r="L259" s="8">
        <f ca="1">J259-K259</f>
        <v>0.66437188151329252</v>
      </c>
      <c r="M259" s="34">
        <f ca="1">100*(L259-MIN(OFFSET(L259,-$J$3+1,0):L259))/(MAX(OFFSET(L259,-$J$3+1,0):L259)-MIN(OFFSET(L259,-$J$3+1,0):L259))</f>
        <v>100</v>
      </c>
      <c r="N259" s="12">
        <f>MAX(B259-C259,B259-D258,D258-C259)</f>
        <v>0.67999999999999972</v>
      </c>
      <c r="O259" s="12">
        <f>MAX(E259-F259,E259-G258,G258-F259)</f>
        <v>1.2899999999999991</v>
      </c>
      <c r="P259" s="33">
        <f ca="1">AVERAGE(N259:OFFSET(N259,-$P$3+1,0))*$P$4</f>
        <v>0.87333333333333252</v>
      </c>
      <c r="Q259" s="33">
        <f ca="1">AVERAGE(O259:OFFSET(O259,-$P$3+1,0))*$Q$4</f>
        <v>0.956666666666667</v>
      </c>
      <c r="R259" s="16" t="str">
        <f t="shared" ca="1" si="29"/>
        <v xml:space="preserve"> </v>
      </c>
      <c r="S259" s="16" t="str">
        <f t="shared" ca="1" si="30"/>
        <v>Sell</v>
      </c>
      <c r="T259" s="5">
        <f t="shared" ca="1" si="31"/>
        <v>10</v>
      </c>
      <c r="U259" s="21">
        <f t="shared" ca="1" si="32"/>
        <v>-9.3564356435643088</v>
      </c>
      <c r="V259" s="5">
        <f ca="1">IF(AND($R259="Buy",$R258=" "),D259,IF(AND($R259="Buy",$R258="Exit"),D259,IF(AND($S259="Sell",V258=" "),D259,IF(OR($R258="Buy",S258="Sell"),V258," "))))</f>
        <v>42.66</v>
      </c>
      <c r="W259" s="5">
        <f ca="1">IF(AND($R259="Buy",$R258=" "),G259,IF(AND($S259="Sell",W258=" "),G259,IF(OR($R258="Buy",S258="Sell"),W258," ")))</f>
        <v>41.18</v>
      </c>
      <c r="X259" s="35">
        <f t="shared" ca="1" si="33"/>
        <v>2.1000000000000085</v>
      </c>
      <c r="Y259" s="35">
        <f t="shared" ca="1" si="34"/>
        <v>6.736633663366292</v>
      </c>
      <c r="Z259" s="35">
        <f t="shared" ca="1" si="35"/>
        <v>8.8366336633662996</v>
      </c>
      <c r="AA259" s="36" t="e">
        <f t="shared" ca="1" si="36"/>
        <v>#VALUE!</v>
      </c>
    </row>
    <row r="260" spans="1:27" x14ac:dyDescent="0.25">
      <c r="A260" s="26">
        <v>40553</v>
      </c>
      <c r="B260">
        <v>44.97</v>
      </c>
      <c r="C260">
        <v>44.49</v>
      </c>
      <c r="D260">
        <v>44.78</v>
      </c>
      <c r="E260" s="5">
        <v>39.74</v>
      </c>
      <c r="F260" s="5">
        <v>38.380000000000003</v>
      </c>
      <c r="G260" s="5">
        <v>38.619999999999997</v>
      </c>
      <c r="H260" s="3">
        <v>1</v>
      </c>
      <c r="I260" s="3">
        <v>1</v>
      </c>
      <c r="J260" s="8">
        <f ca="1">(D260-MIN(OFFSET(C260,-$J$3+1,0):C260))/(MAX(OFFSET(B260,-$J$3+1,0):B260)-MIN(OFFSET(C260,-$J$3+1,0):C260))</f>
        <v>0.83280757097791769</v>
      </c>
      <c r="K260" s="8">
        <f ca="1">(G260-MIN(OFFSET(F260,-$J$3+1,0):F260))/(MAX(OFFSET(E260,-$J$3+1,0):E260)-MIN(OFFSET(F260,-$J$3+1,0):F260))</f>
        <v>7.5709779179809242E-2</v>
      </c>
      <c r="L260" s="8">
        <f ca="1">J260-K260</f>
        <v>0.75709779179810843</v>
      </c>
      <c r="M260" s="34">
        <f ca="1">100*(L260-MIN(OFFSET(L260,-$J$3+1,0):L260))/(MAX(OFFSET(L260,-$J$3+1,0):L260)-MIN(OFFSET(L260,-$J$3+1,0):L260))</f>
        <v>99.999999999999986</v>
      </c>
      <c r="N260" s="12">
        <f>MAX(B260-C260,B260-D259,D259-C260)</f>
        <v>0.51999999999999602</v>
      </c>
      <c r="O260" s="12">
        <f>MAX(E260-F260,E260-G259,G259-F260)</f>
        <v>1.5</v>
      </c>
      <c r="P260" s="33">
        <f ca="1">AVERAGE(N260:OFFSET(N260,-$P$3+1,0))*$P$4</f>
        <v>0.86999999999999866</v>
      </c>
      <c r="Q260" s="33">
        <f ca="1">AVERAGE(O260:OFFSET(O260,-$P$3+1,0))*$Q$4</f>
        <v>1.0899999999999999</v>
      </c>
      <c r="R260" s="16" t="str">
        <f t="shared" ca="1" si="29"/>
        <v xml:space="preserve"> </v>
      </c>
      <c r="S260" s="16" t="str">
        <f t="shared" ca="1" si="30"/>
        <v>Sell</v>
      </c>
      <c r="T260" s="5">
        <f t="shared" ca="1" si="31"/>
        <v>10</v>
      </c>
      <c r="U260" s="21">
        <f t="shared" ca="1" si="32"/>
        <v>-9.3564356435643088</v>
      </c>
      <c r="V260" s="5">
        <f ca="1">IF(AND($R260="Buy",$R259=" "),D260,IF(AND($R260="Buy",$R259="Exit"),D260,IF(AND($S260="Sell",V259=" "),D260,IF(OR($R259="Buy",S259="Sell"),V259," "))))</f>
        <v>42.66</v>
      </c>
      <c r="W260" s="5">
        <f ca="1">IF(AND($R260="Buy",$R259=" "),G260,IF(AND($S260="Sell",W259=" "),G260,IF(OR($R259="Buy",S259="Sell"),W259," ")))</f>
        <v>41.18</v>
      </c>
      <c r="X260" s="35">
        <f t="shared" ca="1" si="33"/>
        <v>-2.2999999999999687</v>
      </c>
      <c r="Y260" s="35">
        <f t="shared" ca="1" si="34"/>
        <v>11.789108910891077</v>
      </c>
      <c r="Z260" s="35">
        <f t="shared" ca="1" si="35"/>
        <v>9.4891089108911082</v>
      </c>
      <c r="AA260" s="36" t="e">
        <f t="shared" ca="1" si="36"/>
        <v>#VALUE!</v>
      </c>
    </row>
    <row r="261" spans="1:27" x14ac:dyDescent="0.25">
      <c r="A261" s="26">
        <v>40554</v>
      </c>
      <c r="B261">
        <v>45.98</v>
      </c>
      <c r="C261">
        <v>45.12</v>
      </c>
      <c r="D261">
        <v>45.35</v>
      </c>
      <c r="E261" s="5">
        <v>39.450000000000003</v>
      </c>
      <c r="F261" s="5">
        <v>38.270000000000003</v>
      </c>
      <c r="G261" s="5">
        <v>38.47</v>
      </c>
      <c r="H261" s="3">
        <v>1</v>
      </c>
      <c r="I261" s="3">
        <v>1</v>
      </c>
      <c r="J261" s="8">
        <f ca="1">(D261-MIN(OFFSET(C261,-$J$3+1,0):C261))/(MAX(OFFSET(B261,-$J$3+1,0):B261)-MIN(OFFSET(C261,-$J$3+1,0):C261))</f>
        <v>0.79344262295082102</v>
      </c>
      <c r="K261" s="8">
        <f ca="1">(G261-MIN(OFFSET(F261,-$J$3+1,0):F261))/(MAX(OFFSET(E261,-$J$3+1,0):E261)-MIN(OFFSET(F261,-$J$3+1,0):F261))</f>
        <v>6.1728395061727177E-2</v>
      </c>
      <c r="L261" s="8">
        <f ca="1">J261-K261</f>
        <v>0.73171422788909379</v>
      </c>
      <c r="M261" s="34">
        <f ca="1">100*(L261-MIN(OFFSET(L261,-$J$3+1,0):L261))/(MAX(OFFSET(L261,-$J$3+1,0):L261)-MIN(OFFSET(L261,-$J$3+1,0):L261))</f>
        <v>95.0600947158906</v>
      </c>
      <c r="N261" s="12">
        <f>MAX(B261-C261,B261-D260,D260-C261)</f>
        <v>1.1999999999999957</v>
      </c>
      <c r="O261" s="12">
        <f>MAX(E261-F261,E261-G260,G260-F261)</f>
        <v>1.1799999999999997</v>
      </c>
      <c r="P261" s="33">
        <f ca="1">AVERAGE(N261:OFFSET(N261,-$P$3+1,0))*$P$4</f>
        <v>0.83833333333333238</v>
      </c>
      <c r="Q261" s="33">
        <f ca="1">AVERAGE(O261:OFFSET(O261,-$P$3+1,0))*$Q$4</f>
        <v>1.0549999999999997</v>
      </c>
      <c r="R261" s="16" t="str">
        <f t="shared" ca="1" si="29"/>
        <v xml:space="preserve"> </v>
      </c>
      <c r="S261" s="16" t="str">
        <f t="shared" ca="1" si="30"/>
        <v>Sell</v>
      </c>
      <c r="T261" s="5">
        <f t="shared" ca="1" si="31"/>
        <v>10</v>
      </c>
      <c r="U261" s="21">
        <f t="shared" ca="1" si="32"/>
        <v>-9.3564356435643088</v>
      </c>
      <c r="V261" s="5">
        <f ca="1">IF(AND($R261="Buy",$R260=" "),D261,IF(AND($R261="Buy",$R260="Exit"),D261,IF(AND($S261="Sell",V260=" "),D261,IF(OR($R260="Buy",S260="Sell"),V260," "))))</f>
        <v>42.66</v>
      </c>
      <c r="W261" s="5">
        <f ca="1">IF(AND($R261="Buy",$R260=" "),G261,IF(AND($S261="Sell",W260=" "),G261,IF(OR($R260="Buy",S260="Sell"),W260," ")))</f>
        <v>41.18</v>
      </c>
      <c r="X261" s="35">
        <f t="shared" ca="1" si="33"/>
        <v>5.7000000000000028</v>
      </c>
      <c r="Y261" s="35">
        <f t="shared" ca="1" si="34"/>
        <v>1.403465346534633</v>
      </c>
      <c r="Z261" s="35">
        <f t="shared" ca="1" si="35"/>
        <v>7.1034653465346356</v>
      </c>
      <c r="AA261" s="36" t="e">
        <f t="shared" ca="1" si="36"/>
        <v>#VALUE!</v>
      </c>
    </row>
    <row r="262" spans="1:27" x14ac:dyDescent="0.25">
      <c r="A262" s="26">
        <v>40555</v>
      </c>
      <c r="B262">
        <v>45.63</v>
      </c>
      <c r="C262">
        <v>45.19</v>
      </c>
      <c r="D262">
        <v>45.56</v>
      </c>
      <c r="E262" s="5">
        <v>39.67</v>
      </c>
      <c r="F262" s="5">
        <v>38.57</v>
      </c>
      <c r="G262" s="5">
        <v>39.409999999999997</v>
      </c>
      <c r="H262" s="3">
        <v>1</v>
      </c>
      <c r="I262" s="3">
        <v>1</v>
      </c>
      <c r="J262" s="8">
        <f ca="1">(D262-MIN(OFFSET(C262,-$J$3+1,0):C262))/(MAX(OFFSET(B262,-$J$3+1,0):B262)-MIN(OFFSET(C262,-$J$3+1,0):C262))</f>
        <v>0.84210526315789658</v>
      </c>
      <c r="K262" s="8">
        <f ca="1">(G262-MIN(OFFSET(F262,-$J$3+1,0):F262))/(MAX(OFFSET(E262,-$J$3+1,0):E262)-MIN(OFFSET(F262,-$J$3+1,0):F262))</f>
        <v>0.3904109589041081</v>
      </c>
      <c r="L262" s="8">
        <f ca="1">J262-K262</f>
        <v>0.45169430425378848</v>
      </c>
      <c r="M262" s="34">
        <f ca="1">100*(L262-MIN(OFFSET(L262,-$J$3+1,0):L262))/(MAX(OFFSET(L262,-$J$3+1,0):L262)-MIN(OFFSET(L262,-$J$3+1,0):L262))</f>
        <v>0</v>
      </c>
      <c r="N262" s="12">
        <f>MAX(B262-C262,B262-D261,D261-C262)</f>
        <v>0.44000000000000483</v>
      </c>
      <c r="O262" s="12">
        <f>MAX(E262-F262,E262-G261,G261-F262)</f>
        <v>1.2000000000000028</v>
      </c>
      <c r="P262" s="33">
        <f ca="1">AVERAGE(N262:OFFSET(N262,-$P$3+1,0))*$P$4</f>
        <v>0.73999999999999966</v>
      </c>
      <c r="Q262" s="33">
        <f ca="1">AVERAGE(O262:OFFSET(O262,-$P$3+1,0))*$Q$4</f>
        <v>1.1416666666666668</v>
      </c>
      <c r="R262" s="16" t="str">
        <f t="shared" ca="1" si="29"/>
        <v>Buy</v>
      </c>
      <c r="S262" s="16" t="str">
        <f t="shared" ca="1" si="30"/>
        <v>Exit</v>
      </c>
      <c r="T262" s="5">
        <f t="shared" ca="1" si="31"/>
        <v>10</v>
      </c>
      <c r="U262" s="21">
        <f t="shared" ca="1" si="32"/>
        <v>-6.4817518248175148</v>
      </c>
      <c r="V262" s="5">
        <f ca="1">IF(AND($R262="Buy",$R261=" "),D262,IF(AND($R262="Buy",$R261="Exit"),D262,IF(AND($S262="Sell",V261=" "),D262,IF(OR($R261="Buy",S261="Sell"),V261," "))))</f>
        <v>45.56</v>
      </c>
      <c r="W262" s="5">
        <f ca="1">IF(AND($R262="Buy",$R261=" "),G262,IF(AND($S262="Sell",W261=" "),G262,IF(OR($R261="Buy",S261="Sell"),W261," ")))</f>
        <v>39.409999999999997</v>
      </c>
      <c r="X262" s="35">
        <f t="shared" ca="1" si="33"/>
        <v>2.1000000000000085</v>
      </c>
      <c r="Y262" s="35">
        <f t="shared" ca="1" si="34"/>
        <v>-8.7950495049504287</v>
      </c>
      <c r="Z262" s="35">
        <f t="shared" ca="1" si="35"/>
        <v>-6.6950495049504202</v>
      </c>
      <c r="AA262" s="36" t="e">
        <f t="shared" ca="1" si="36"/>
        <v>#VALUE!</v>
      </c>
    </row>
    <row r="263" spans="1:27" x14ac:dyDescent="0.25">
      <c r="A263" s="26">
        <v>40556</v>
      </c>
      <c r="B263">
        <v>45.76</v>
      </c>
      <c r="C263">
        <v>45.23</v>
      </c>
      <c r="D263">
        <v>45.57</v>
      </c>
      <c r="E263" s="5">
        <v>40.020000000000003</v>
      </c>
      <c r="F263" s="5">
        <v>39.200000000000003</v>
      </c>
      <c r="G263" s="5">
        <v>40.020000000000003</v>
      </c>
      <c r="H263" s="3">
        <v>1</v>
      </c>
      <c r="I263" s="3">
        <v>1</v>
      </c>
      <c r="J263" s="8">
        <f ca="1">(D263-MIN(OFFSET(C263,-$J$3+1,0):C263))/(MAX(OFFSET(B263,-$J$3+1,0):B263)-MIN(OFFSET(C263,-$J$3+1,0):C263))</f>
        <v>0.7819148936170226</v>
      </c>
      <c r="K263" s="8">
        <f ca="1">(G263-MIN(OFFSET(F263,-$J$3+1,0):F263))/(MAX(OFFSET(E263,-$J$3+1,0):E263)-MIN(OFFSET(F263,-$J$3+1,0):F263))</f>
        <v>0.59931506849315175</v>
      </c>
      <c r="L263" s="8">
        <f ca="1">J263-K263</f>
        <v>0.18259982512387085</v>
      </c>
      <c r="M263" s="34">
        <f ca="1">100*(L263-MIN(OFFSET(L263,-$J$3+1,0):L263))/(MAX(OFFSET(L263,-$J$3+1,0):L263)-MIN(OFFSET(L263,-$J$3+1,0):L263))</f>
        <v>0</v>
      </c>
      <c r="N263" s="12">
        <f>MAX(B263-C263,B263-D262,D262-C263)</f>
        <v>0.53000000000000114</v>
      </c>
      <c r="O263" s="12">
        <f>MAX(E263-F263,E263-G262,G262-F263)</f>
        <v>0.82000000000000028</v>
      </c>
      <c r="P263" s="33">
        <f ca="1">AVERAGE(N263:OFFSET(N263,-$P$3+1,0))*$P$4</f>
        <v>0.69166666666666643</v>
      </c>
      <c r="Q263" s="33">
        <f ca="1">AVERAGE(O263:OFFSET(O263,-$P$3+1,0))*$Q$4</f>
        <v>1.1466666666666672</v>
      </c>
      <c r="R263" s="16" t="str">
        <f t="shared" ca="1" si="29"/>
        <v>Buy</v>
      </c>
      <c r="S263" s="16" t="str">
        <f t="shared" ca="1" si="30"/>
        <v xml:space="preserve"> </v>
      </c>
      <c r="T263" s="5">
        <f t="shared" ca="1" si="31"/>
        <v>10</v>
      </c>
      <c r="U263" s="21">
        <f t="shared" ca="1" si="32"/>
        <v>-6.4817518248175148</v>
      </c>
      <c r="V263" s="5">
        <f ca="1">IF(AND($R263="Buy",$R262=" "),D263,IF(AND($R263="Buy",$R262="Exit"),D263,IF(AND($S263="Sell",V262=" "),D263,IF(OR($R262="Buy",S262="Sell"),V262," "))))</f>
        <v>45.56</v>
      </c>
      <c r="W263" s="5">
        <f ca="1">IF(AND($R263="Buy",$R262=" "),G263,IF(AND($S263="Sell",W262=" "),G263,IF(OR($R262="Buy",S262="Sell"),W262," ")))</f>
        <v>39.409999999999997</v>
      </c>
      <c r="X263" s="35">
        <f t="shared" ca="1" si="33"/>
        <v>9.9999999999980105E-2</v>
      </c>
      <c r="Y263" s="35">
        <f t="shared" ca="1" si="34"/>
        <v>-3.9538686131387264</v>
      </c>
      <c r="Z263" s="35">
        <f t="shared" ca="1" si="35"/>
        <v>-3.8538686131387463</v>
      </c>
      <c r="AA263" s="36" t="e">
        <f t="shared" ca="1" si="36"/>
        <v>#VALUE!</v>
      </c>
    </row>
    <row r="264" spans="1:27" x14ac:dyDescent="0.25">
      <c r="A264" s="26">
        <v>40557</v>
      </c>
      <c r="B264">
        <v>46.32</v>
      </c>
      <c r="C264">
        <v>45.53</v>
      </c>
      <c r="D264">
        <v>46.17</v>
      </c>
      <c r="E264" s="5">
        <v>40.159999999999997</v>
      </c>
      <c r="F264" s="5">
        <v>39.33</v>
      </c>
      <c r="G264" s="5">
        <v>40.07</v>
      </c>
      <c r="H264" s="3">
        <v>1</v>
      </c>
      <c r="I264" s="3">
        <v>1</v>
      </c>
      <c r="J264" s="8">
        <f ca="1">(D264-MIN(OFFSET(C264,-$J$3+1,0):C264))/(MAX(OFFSET(B264,-$J$3+1,0):B264)-MIN(OFFSET(C264,-$J$3+1,0):C264))</f>
        <v>0.91803278688524659</v>
      </c>
      <c r="K264" s="8">
        <f ca="1">(G264-MIN(OFFSET(F264,-$J$3+1,0):F264))/(MAX(OFFSET(E264,-$J$3+1,0):E264)-MIN(OFFSET(F264,-$J$3+1,0):F264))</f>
        <v>0.76923076923076927</v>
      </c>
      <c r="L264" s="8">
        <f ca="1">J264-K264</f>
        <v>0.14880201765447731</v>
      </c>
      <c r="M264" s="34">
        <f ca="1">100*(L264-MIN(OFFSET(L264,-$J$3+1,0):L264))/(MAX(OFFSET(L264,-$J$3+1,0):L264)-MIN(OFFSET(L264,-$J$3+1,0):L264))</f>
        <v>0</v>
      </c>
      <c r="N264" s="12">
        <f>MAX(B264-C264,B264-D263,D263-C264)</f>
        <v>0.78999999999999915</v>
      </c>
      <c r="O264" s="12">
        <f>MAX(E264-F264,E264-G263,G263-F264)</f>
        <v>0.82999999999999829</v>
      </c>
      <c r="P264" s="33">
        <f ca="1">AVERAGE(N264:OFFSET(N264,-$P$3+1,0))*$P$4</f>
        <v>0.6933333333333328</v>
      </c>
      <c r="Q264" s="33">
        <f ca="1">AVERAGE(O264:OFFSET(O264,-$P$3+1,0))*$Q$4</f>
        <v>1.1366666666666667</v>
      </c>
      <c r="R264" s="16" t="str">
        <f t="shared" ca="1" si="29"/>
        <v>Buy</v>
      </c>
      <c r="S264" s="16" t="str">
        <f t="shared" ca="1" si="30"/>
        <v xml:space="preserve"> </v>
      </c>
      <c r="T264" s="5">
        <f t="shared" ca="1" si="31"/>
        <v>10</v>
      </c>
      <c r="U264" s="21">
        <f t="shared" ca="1" si="32"/>
        <v>-6.4817518248175148</v>
      </c>
      <c r="V264" s="5">
        <f ca="1">IF(AND($R264="Buy",$R263=" "),D264,IF(AND($R264="Buy",$R263="Exit"),D264,IF(AND($S264="Sell",V263=" "),D264,IF(OR($R263="Buy",S263="Sell"),V263," "))))</f>
        <v>45.56</v>
      </c>
      <c r="W264" s="5">
        <f ca="1">IF(AND($R264="Buy",$R263=" "),G264,IF(AND($S264="Sell",W263=" "),G264,IF(OR($R263="Buy",S263="Sell"),W263," ")))</f>
        <v>39.409999999999997</v>
      </c>
      <c r="X264" s="35">
        <f t="shared" ca="1" si="33"/>
        <v>6.0000000000000142</v>
      </c>
      <c r="Y264" s="35">
        <f t="shared" ca="1" si="34"/>
        <v>-0.32408759124085734</v>
      </c>
      <c r="Z264" s="35">
        <f t="shared" ca="1" si="35"/>
        <v>5.6759124087591566</v>
      </c>
      <c r="AA264" s="36" t="e">
        <f t="shared" ca="1" si="36"/>
        <v>#VALUE!</v>
      </c>
    </row>
    <row r="265" spans="1:27" x14ac:dyDescent="0.25">
      <c r="A265" s="26">
        <v>40561</v>
      </c>
      <c r="B265">
        <v>46.34</v>
      </c>
      <c r="C265">
        <v>46</v>
      </c>
      <c r="D265">
        <v>46.26</v>
      </c>
      <c r="E265" s="5">
        <v>41.69</v>
      </c>
      <c r="F265" s="5">
        <v>39.869999999999997</v>
      </c>
      <c r="G265" s="5">
        <v>41.68</v>
      </c>
      <c r="H265" s="3">
        <v>1</v>
      </c>
      <c r="I265" s="3">
        <v>1</v>
      </c>
      <c r="J265" s="8">
        <f ca="1">(D265-MIN(OFFSET(C265,-$J$3+1,0):C265))/(MAX(OFFSET(B265,-$J$3+1,0):B265)-MIN(OFFSET(C265,-$J$3+1,0):C265))</f>
        <v>0.95675675675675387</v>
      </c>
      <c r="K265" s="8">
        <f ca="1">(G265-MIN(OFFSET(F265,-$J$3+1,0):F265))/(MAX(OFFSET(E265,-$J$3+1,0):E265)-MIN(OFFSET(F265,-$J$3+1,0):F265))</f>
        <v>0.99707602339181345</v>
      </c>
      <c r="L265" s="8">
        <f ca="1">J265-K265</f>
        <v>-4.0319266635059581E-2</v>
      </c>
      <c r="M265" s="34">
        <f ca="1">100*(L265-MIN(OFFSET(L265,-$J$3+1,0):L265))/(MAX(OFFSET(L265,-$J$3+1,0):L265)-MIN(OFFSET(L265,-$J$3+1,0):L265))</f>
        <v>0</v>
      </c>
      <c r="N265" s="12">
        <f>MAX(B265-C265,B265-D264,D264-C265)</f>
        <v>0.34000000000000341</v>
      </c>
      <c r="O265" s="12">
        <f>MAX(E265-F265,E265-G264,G264-F265)</f>
        <v>1.8200000000000003</v>
      </c>
      <c r="P265" s="33">
        <f ca="1">AVERAGE(N265:OFFSET(N265,-$P$3+1,0))*$P$4</f>
        <v>0.63666666666666671</v>
      </c>
      <c r="Q265" s="33">
        <f ca="1">AVERAGE(O265:OFFSET(O265,-$P$3+1,0))*$Q$4</f>
        <v>1.2250000000000003</v>
      </c>
      <c r="R265" s="16" t="str">
        <f t="shared" ca="1" si="29"/>
        <v>Buy</v>
      </c>
      <c r="S265" s="16" t="str">
        <f t="shared" ca="1" si="30"/>
        <v xml:space="preserve"> </v>
      </c>
      <c r="T265" s="5">
        <f t="shared" ca="1" si="31"/>
        <v>10</v>
      </c>
      <c r="U265" s="21">
        <f t="shared" ca="1" si="32"/>
        <v>-6.4817518248175148</v>
      </c>
      <c r="V265" s="5">
        <f ca="1">IF(AND($R265="Buy",$R264=" "),D265,IF(AND($R265="Buy",$R264="Exit"),D265,IF(AND($S265="Sell",V264=" "),D265,IF(OR($R264="Buy",S264="Sell"),V264," "))))</f>
        <v>45.56</v>
      </c>
      <c r="W265" s="5">
        <f ca="1">IF(AND($R265="Buy",$R264=" "),G265,IF(AND($S265="Sell",W264=" "),G265,IF(OR($R264="Buy",S264="Sell"),W264," ")))</f>
        <v>39.409999999999997</v>
      </c>
      <c r="X265" s="35">
        <f t="shared" ca="1" si="33"/>
        <v>0.89999999999996305</v>
      </c>
      <c r="Y265" s="35">
        <f t="shared" ca="1" si="34"/>
        <v>-10.435620437956196</v>
      </c>
      <c r="Z265" s="35">
        <f t="shared" ca="1" si="35"/>
        <v>-9.5356204379562328</v>
      </c>
      <c r="AA265" s="36" t="e">
        <f t="shared" ca="1" si="36"/>
        <v>#VALUE!</v>
      </c>
    </row>
    <row r="266" spans="1:27" x14ac:dyDescent="0.25">
      <c r="A266" s="26">
        <v>40562</v>
      </c>
      <c r="B266">
        <v>46.4</v>
      </c>
      <c r="C266">
        <v>46</v>
      </c>
      <c r="D266">
        <v>46.24</v>
      </c>
      <c r="E266" s="5">
        <v>41.65</v>
      </c>
      <c r="F266" s="5">
        <v>40.86</v>
      </c>
      <c r="G266" s="5">
        <v>41.41</v>
      </c>
      <c r="H266" s="3">
        <v>1</v>
      </c>
      <c r="I266" s="3">
        <v>1</v>
      </c>
      <c r="J266" s="8">
        <f ca="1">(D266-MIN(OFFSET(C266,-$J$3+1,0):C266))/(MAX(OFFSET(B266,-$J$3+1,0):B266)-MIN(OFFSET(C266,-$J$3+1,0):C266))</f>
        <v>0.87500000000000278</v>
      </c>
      <c r="K266" s="8">
        <f ca="1">(G266-MIN(OFFSET(F266,-$J$3+1,0):F266))/(MAX(OFFSET(E266,-$J$3+1,0):E266)-MIN(OFFSET(F266,-$J$3+1,0):F266))</f>
        <v>0.91812865497075979</v>
      </c>
      <c r="L266" s="8">
        <f ca="1">J266-K266</f>
        <v>-4.3128654970757019E-2</v>
      </c>
      <c r="M266" s="34">
        <f ca="1">100*(L266-MIN(OFFSET(L266,-$J$3+1,0):L266))/(MAX(OFFSET(L266,-$J$3+1,0):L266)-MIN(OFFSET(L266,-$J$3+1,0):L266))</f>
        <v>0</v>
      </c>
      <c r="N266" s="12">
        <f>MAX(B266-C266,B266-D265,D265-C266)</f>
        <v>0.39999999999999858</v>
      </c>
      <c r="O266" s="12">
        <f>MAX(E266-F266,E266-G265,G265-F266)</f>
        <v>0.82000000000000028</v>
      </c>
      <c r="P266" s="33">
        <f ca="1">AVERAGE(N266:OFFSET(N266,-$P$3+1,0))*$P$4</f>
        <v>0.61666666666666714</v>
      </c>
      <c r="Q266" s="33">
        <f ca="1">AVERAGE(O266:OFFSET(O266,-$P$3+1,0))*$Q$4</f>
        <v>1.111666666666667</v>
      </c>
      <c r="R266" s="16" t="str">
        <f t="shared" ca="1" si="29"/>
        <v>Buy</v>
      </c>
      <c r="S266" s="16" t="str">
        <f t="shared" ca="1" si="30"/>
        <v xml:space="preserve"> </v>
      </c>
      <c r="T266" s="5">
        <f t="shared" ca="1" si="31"/>
        <v>10</v>
      </c>
      <c r="U266" s="21">
        <f t="shared" ca="1" si="32"/>
        <v>-6.4817518248175148</v>
      </c>
      <c r="V266" s="5">
        <f ca="1">IF(AND($R266="Buy",$R265=" "),D266,IF(AND($R266="Buy",$R265="Exit"),D266,IF(AND($S266="Sell",V265=" "),D266,IF(OR($R265="Buy",S265="Sell"),V265," "))))</f>
        <v>45.56</v>
      </c>
      <c r="W266" s="5">
        <f ca="1">IF(AND($R266="Buy",$R265=" "),G266,IF(AND($S266="Sell",W265=" "),G266,IF(OR($R265="Buy",S265="Sell"),W265," ")))</f>
        <v>39.409999999999997</v>
      </c>
      <c r="X266" s="35">
        <f t="shared" ca="1" si="33"/>
        <v>-0.19999999999996021</v>
      </c>
      <c r="Y266" s="35">
        <f t="shared" ca="1" si="34"/>
        <v>1.7500729927007492</v>
      </c>
      <c r="Z266" s="35">
        <f t="shared" ca="1" si="35"/>
        <v>1.550072992700789</v>
      </c>
      <c r="AA266" s="36" t="e">
        <f t="shared" ca="1" si="36"/>
        <v>#VALUE!</v>
      </c>
    </row>
    <row r="267" spans="1:27" x14ac:dyDescent="0.25">
      <c r="A267" s="26">
        <v>40563</v>
      </c>
      <c r="B267">
        <v>46.71</v>
      </c>
      <c r="C267">
        <v>45.68</v>
      </c>
      <c r="D267">
        <v>46.7</v>
      </c>
      <c r="E267" s="5">
        <v>41.37</v>
      </c>
      <c r="F267" s="5">
        <v>39.380000000000003</v>
      </c>
      <c r="G267" s="5">
        <v>40.43</v>
      </c>
      <c r="H267" s="3">
        <v>1</v>
      </c>
      <c r="I267" s="3">
        <v>1</v>
      </c>
      <c r="J267" s="8">
        <f ca="1">(D267-MIN(OFFSET(C267,-$J$3+1,0):C267))/(MAX(OFFSET(B267,-$J$3+1,0):B267)-MIN(OFFSET(C267,-$J$3+1,0):C267))</f>
        <v>0.99342105263158031</v>
      </c>
      <c r="K267" s="8">
        <f ca="1">(G267-MIN(OFFSET(F267,-$J$3+1,0):F267))/(MAX(OFFSET(E267,-$J$3+1,0):E267)-MIN(OFFSET(F267,-$J$3+1,0):F267))</f>
        <v>0.59615384615384648</v>
      </c>
      <c r="L267" s="8">
        <f ca="1">J267-K267</f>
        <v>0.39726720647773384</v>
      </c>
      <c r="M267" s="34">
        <f ca="1">100*(L267-MIN(OFFSET(L267,-$J$3+1,0):L267))/(MAX(OFFSET(L267,-$J$3+1,0):L267)-MIN(OFFSET(L267,-$J$3+1,0):L267))</f>
        <v>89.000692720210623</v>
      </c>
      <c r="N267" s="12">
        <f>MAX(B267-C267,B267-D266,D266-C267)</f>
        <v>1.0300000000000011</v>
      </c>
      <c r="O267" s="12">
        <f>MAX(E267-F267,E267-G266,G266-F267)</f>
        <v>2.029999999999994</v>
      </c>
      <c r="P267" s="33">
        <f ca="1">AVERAGE(N267:OFFSET(N267,-$P$3+1,0))*$P$4</f>
        <v>0.58833333333333471</v>
      </c>
      <c r="Q267" s="33">
        <f ca="1">AVERAGE(O267:OFFSET(O267,-$P$3+1,0))*$Q$4</f>
        <v>1.2533333333333327</v>
      </c>
      <c r="R267" s="16" t="str">
        <f t="shared" ca="1" si="29"/>
        <v>Exit</v>
      </c>
      <c r="S267" s="16" t="str">
        <f t="shared" ca="1" si="30"/>
        <v xml:space="preserve"> </v>
      </c>
      <c r="T267" s="5">
        <f t="shared" ca="1" si="31"/>
        <v>10</v>
      </c>
      <c r="U267" s="21">
        <f t="shared" ca="1" si="32"/>
        <v>-6.4817518248175148</v>
      </c>
      <c r="V267" s="5">
        <f ca="1">IF(AND($R267="Buy",$R266=" "),D267,IF(AND($R267="Buy",$R266="Exit"),D267,IF(AND($S267="Sell",V266=" "),D267,IF(OR($R266="Buy",S266="Sell"),V266," "))))</f>
        <v>45.56</v>
      </c>
      <c r="W267" s="5">
        <f ca="1">IF(AND($R267="Buy",$R266=" "),G267,IF(AND($S267="Sell",W266=" "),G267,IF(OR($R266="Buy",S266="Sell"),W266," ")))</f>
        <v>39.409999999999997</v>
      </c>
      <c r="X267" s="35">
        <f t="shared" ca="1" si="33"/>
        <v>4.6000000000000085</v>
      </c>
      <c r="Y267" s="35">
        <f t="shared" ca="1" si="34"/>
        <v>6.352116788321144</v>
      </c>
      <c r="Z267" s="35">
        <f t="shared" ca="1" si="35"/>
        <v>10.952116788321153</v>
      </c>
      <c r="AA267" s="36" t="e">
        <f t="shared" ca="1" si="36"/>
        <v>#VALUE!</v>
      </c>
    </row>
    <row r="268" spans="1:27" x14ac:dyDescent="0.25">
      <c r="A268" s="26">
        <v>40564</v>
      </c>
      <c r="B268">
        <v>47.56</v>
      </c>
      <c r="C268">
        <v>46.75</v>
      </c>
      <c r="D268">
        <v>47.15</v>
      </c>
      <c r="E268" s="5">
        <v>41.03</v>
      </c>
      <c r="F268" s="5">
        <v>40.520000000000003</v>
      </c>
      <c r="G268" s="5">
        <v>40.79</v>
      </c>
      <c r="H268" s="3">
        <v>1</v>
      </c>
      <c r="I268" s="3">
        <v>1</v>
      </c>
      <c r="J268" s="8">
        <f ca="1">(D268-MIN(OFFSET(C268,-$J$3+1,0):C268))/(MAX(OFFSET(B268,-$J$3+1,0):B268)-MIN(OFFSET(C268,-$J$3+1,0):C268))</f>
        <v>0.82403433476394727</v>
      </c>
      <c r="K268" s="8">
        <f ca="1">(G268-MIN(OFFSET(F268,-$J$3+1,0):F268))/(MAX(OFFSET(E268,-$J$3+1,0):E268)-MIN(OFFSET(F268,-$J$3+1,0):F268))</f>
        <v>0.63855421686746971</v>
      </c>
      <c r="L268" s="8">
        <f ca="1">J268-K268</f>
        <v>0.18548011789647756</v>
      </c>
      <c r="M268" s="34">
        <f ca="1">100*(L268-MIN(OFFSET(L268,-$J$3+1,0):L268))/(MAX(OFFSET(L268,-$J$3+1,0):L268)-MIN(OFFSET(L268,-$J$3+1,0):L268))</f>
        <v>51.909836780782939</v>
      </c>
      <c r="N268" s="12">
        <f>MAX(B268-C268,B268-D267,D267-C268)</f>
        <v>0.85999999999999943</v>
      </c>
      <c r="O268" s="12">
        <f>MAX(E268-F268,E268-G267,G267-F268)</f>
        <v>0.60000000000000142</v>
      </c>
      <c r="P268" s="33">
        <f ca="1">AVERAGE(N268:OFFSET(N268,-$P$3+1,0))*$P$4</f>
        <v>0.65833333333333377</v>
      </c>
      <c r="Q268" s="33">
        <f ca="1">AVERAGE(O268:OFFSET(O268,-$P$3+1,0))*$Q$4</f>
        <v>1.1533333333333324</v>
      </c>
      <c r="R268" s="16" t="str">
        <f t="shared" ca="1" si="29"/>
        <v xml:space="preserve"> </v>
      </c>
      <c r="S268" s="16" t="str">
        <f t="shared" ca="1" si="30"/>
        <v xml:space="preserve"> </v>
      </c>
      <c r="T268" s="5" t="str">
        <f t="shared" ca="1" si="31"/>
        <v xml:space="preserve"> </v>
      </c>
      <c r="U268" s="21" t="str">
        <f t="shared" ca="1" si="32"/>
        <v xml:space="preserve"> </v>
      </c>
      <c r="V268" s="5" t="str">
        <f ca="1">IF(AND($R268="Buy",$R267=" "),D268,IF(AND($R268="Buy",$R267="Exit"),D268,IF(AND($S268="Sell",V267=" "),D268,IF(OR($R267="Buy",S267="Sell"),V267," "))))</f>
        <v xml:space="preserve"> </v>
      </c>
      <c r="W268" s="5" t="str">
        <f ca="1">IF(AND($R268="Buy",$R267=" "),G268,IF(AND($S268="Sell",W267=" "),G268,IF(OR($R267="Buy",S267="Sell"),W267," ")))</f>
        <v xml:space="preserve"> </v>
      </c>
      <c r="X268" s="35" t="e">
        <f t="shared" ca="1" si="33"/>
        <v>#VALUE!</v>
      </c>
      <c r="Y268" s="35" t="str">
        <f t="shared" ca="1" si="34"/>
        <v xml:space="preserve"> </v>
      </c>
      <c r="Z268" s="35" t="e">
        <f t="shared" ca="1" si="35"/>
        <v>#VALUE!</v>
      </c>
      <c r="AA268" s="36" t="e">
        <f t="shared" ca="1" si="36"/>
        <v>#VALUE!</v>
      </c>
    </row>
    <row r="269" spans="1:27" x14ac:dyDescent="0.25">
      <c r="A269" s="26">
        <v>40567</v>
      </c>
      <c r="B269">
        <v>47.51</v>
      </c>
      <c r="C269">
        <v>46.58</v>
      </c>
      <c r="D269">
        <v>47.47</v>
      </c>
      <c r="E269" s="5">
        <v>41.22</v>
      </c>
      <c r="F269" s="5">
        <v>40.39</v>
      </c>
      <c r="G269" s="5">
        <v>41.22</v>
      </c>
      <c r="H269" s="3">
        <v>1</v>
      </c>
      <c r="I269" s="3">
        <v>1</v>
      </c>
      <c r="J269" s="8">
        <f ca="1">(D269-MIN(OFFSET(C269,-$J$3+1,0):C269))/(MAX(OFFSET(B269,-$J$3+1,0):B269)-MIN(OFFSET(C269,-$J$3+1,0):C269))</f>
        <v>0.95566502463054026</v>
      </c>
      <c r="K269" s="8">
        <f ca="1">(G269-MIN(OFFSET(F269,-$J$3+1,0):F269))/(MAX(OFFSET(E269,-$J$3+1,0):E269)-MIN(OFFSET(F269,-$J$3+1,0):F269))</f>
        <v>0.80084745762711906</v>
      </c>
      <c r="L269" s="8">
        <f ca="1">J269-K269</f>
        <v>0.1548175670034212</v>
      </c>
      <c r="M269" s="34">
        <f ca="1">100*(L269-MIN(OFFSET(L269,-$J$3+1,0):L269))/(MAX(OFFSET(L269,-$J$3+1,0):L269)-MIN(OFFSET(L269,-$J$3+1,0):L269))</f>
        <v>44.947339269519958</v>
      </c>
      <c r="N269" s="12">
        <f>MAX(B269-C269,B269-D268,D268-C269)</f>
        <v>0.92999999999999972</v>
      </c>
      <c r="O269" s="12">
        <f>MAX(E269-F269,E269-G268,G268-F269)</f>
        <v>0.82999999999999829</v>
      </c>
      <c r="P269" s="33">
        <f ca="1">AVERAGE(N269:OFFSET(N269,-$P$3+1,0))*$P$4</f>
        <v>0.7250000000000002</v>
      </c>
      <c r="Q269" s="33">
        <f ca="1">AVERAGE(O269:OFFSET(O269,-$P$3+1,0))*$Q$4</f>
        <v>1.1549999999999987</v>
      </c>
      <c r="R269" s="16" t="str">
        <f t="shared" ca="1" si="29"/>
        <v xml:space="preserve"> </v>
      </c>
      <c r="S269" s="16" t="str">
        <f t="shared" ca="1" si="30"/>
        <v xml:space="preserve"> </v>
      </c>
      <c r="T269" s="5" t="str">
        <f t="shared" ca="1" si="31"/>
        <v xml:space="preserve"> </v>
      </c>
      <c r="U269" s="21" t="str">
        <f t="shared" ca="1" si="32"/>
        <v xml:space="preserve"> </v>
      </c>
      <c r="V269" s="5" t="str">
        <f ca="1">IF(AND($R269="Buy",$R268=" "),D269,IF(AND($R269="Buy",$R268="Exit"),D269,IF(AND($S269="Sell",V268=" "),D269,IF(OR($R268="Buy",S268="Sell"),V268," "))))</f>
        <v xml:space="preserve"> </v>
      </c>
      <c r="W269" s="5" t="str">
        <f ca="1">IF(AND($R269="Buy",$R268=" "),G269,IF(AND($S269="Sell",W268=" "),G269,IF(OR($R268="Buy",S268="Sell"),W268," ")))</f>
        <v xml:space="preserve"> </v>
      </c>
      <c r="X269" s="35" t="str">
        <f t="shared" ca="1" si="33"/>
        <v xml:space="preserve"> </v>
      </c>
      <c r="Y269" s="35" t="str">
        <f t="shared" ca="1" si="34"/>
        <v xml:space="preserve"> </v>
      </c>
      <c r="Z269" s="35" t="str">
        <f t="shared" ca="1" si="35"/>
        <v xml:space="preserve"> </v>
      </c>
      <c r="AA269" s="36" t="e">
        <f t="shared" ca="1" si="36"/>
        <v>#VALUE!</v>
      </c>
    </row>
    <row r="270" spans="1:27" x14ac:dyDescent="0.25">
      <c r="A270" s="26">
        <v>40568</v>
      </c>
      <c r="B270">
        <v>47.75</v>
      </c>
      <c r="C270">
        <v>46.8</v>
      </c>
      <c r="D270">
        <v>47</v>
      </c>
      <c r="E270" s="5">
        <v>41.91</v>
      </c>
      <c r="F270" s="5">
        <v>40.78</v>
      </c>
      <c r="G270" s="5">
        <v>41.91</v>
      </c>
      <c r="H270" s="3">
        <v>1</v>
      </c>
      <c r="I270" s="3">
        <v>1</v>
      </c>
      <c r="J270" s="8">
        <f ca="1">(D270-MIN(OFFSET(C270,-$J$3+1,0):C270))/(MAX(OFFSET(B270,-$J$3+1,0):B270)-MIN(OFFSET(C270,-$J$3+1,0):C270))</f>
        <v>0.63768115942028991</v>
      </c>
      <c r="K270" s="8">
        <f ca="1">(G270-MIN(OFFSET(F270,-$J$3+1,0):F270))/(MAX(OFFSET(E270,-$J$3+1,0):E270)-MIN(OFFSET(F270,-$J$3+1,0):F270))</f>
        <v>1</v>
      </c>
      <c r="L270" s="8">
        <f ca="1">J270-K270</f>
        <v>-0.36231884057971009</v>
      </c>
      <c r="M270" s="34">
        <f ca="1">100*(L270-MIN(OFFSET(L270,-$J$3+1,0):L270))/(MAX(OFFSET(L270,-$J$3+1,0):L270)-MIN(OFFSET(L270,-$J$3+1,0):L270))</f>
        <v>0</v>
      </c>
      <c r="N270" s="12">
        <f>MAX(B270-C270,B270-D269,D269-C270)</f>
        <v>0.95000000000000284</v>
      </c>
      <c r="O270" s="12">
        <f>MAX(E270-F270,E270-G269,G269-F270)</f>
        <v>1.1299999999999955</v>
      </c>
      <c r="P270" s="33">
        <f ca="1">AVERAGE(N270:OFFSET(N270,-$P$3+1,0))*$P$4</f>
        <v>0.75166666666666748</v>
      </c>
      <c r="Q270" s="33">
        <f ca="1">AVERAGE(O270:OFFSET(O270,-$P$3+1,0))*$Q$4</f>
        <v>1.2049999999999983</v>
      </c>
      <c r="R270" s="16" t="str">
        <f t="shared" ca="1" si="29"/>
        <v>Buy</v>
      </c>
      <c r="S270" s="16" t="str">
        <f t="shared" ca="1" si="30"/>
        <v xml:space="preserve"> </v>
      </c>
      <c r="T270" s="5">
        <f t="shared" ca="1" si="31"/>
        <v>10</v>
      </c>
      <c r="U270" s="21">
        <f t="shared" ca="1" si="32"/>
        <v>-6.2378976486860456</v>
      </c>
      <c r="V270" s="5">
        <f ca="1">IF(AND($R270="Buy",$R269=" "),D270,IF(AND($R270="Buy",$R269="Exit"),D270,IF(AND($S270="Sell",V269=" "),D270,IF(OR($R269="Buy",S269="Sell"),V269," "))))</f>
        <v>47</v>
      </c>
      <c r="W270" s="5">
        <f ca="1">IF(AND($R270="Buy",$R269=" "),G270,IF(AND($S270="Sell",W269=" "),G270,IF(OR($R269="Buy",S269="Sell"),W269," ")))</f>
        <v>41.91</v>
      </c>
      <c r="X270" s="35" t="str">
        <f t="shared" ca="1" si="33"/>
        <v xml:space="preserve"> </v>
      </c>
      <c r="Y270" s="35" t="str">
        <f t="shared" ca="1" si="34"/>
        <v xml:space="preserve"> </v>
      </c>
      <c r="Z270" s="35" t="str">
        <f t="shared" ca="1" si="35"/>
        <v xml:space="preserve"> </v>
      </c>
      <c r="AA270" s="36" t="e">
        <f t="shared" ca="1" si="36"/>
        <v>#VALUE!</v>
      </c>
    </row>
    <row r="271" spans="1:27" x14ac:dyDescent="0.25">
      <c r="A271" s="26">
        <v>40569</v>
      </c>
      <c r="B271">
        <v>47.2</v>
      </c>
      <c r="C271">
        <v>46.49</v>
      </c>
      <c r="D271">
        <v>46.8</v>
      </c>
      <c r="E271" s="5">
        <v>42.71</v>
      </c>
      <c r="F271" s="5">
        <v>41.85</v>
      </c>
      <c r="G271" s="5">
        <v>42.2</v>
      </c>
      <c r="H271" s="3">
        <v>1</v>
      </c>
      <c r="I271" s="3">
        <v>1</v>
      </c>
      <c r="J271" s="8">
        <f ca="1">(D271-MIN(OFFSET(C271,-$J$3+1,0):C271))/(MAX(OFFSET(B271,-$J$3+1,0):B271)-MIN(OFFSET(C271,-$J$3+1,0):C271))</f>
        <v>0.54106280193236589</v>
      </c>
      <c r="K271" s="8">
        <f ca="1">(G271-MIN(OFFSET(F271,-$J$3+1,0):F271))/(MAX(OFFSET(E271,-$J$3+1,0):E271)-MIN(OFFSET(F271,-$J$3+1,0):F271))</f>
        <v>0.84684684684684741</v>
      </c>
      <c r="L271" s="8">
        <f ca="1">J271-K271</f>
        <v>-0.30578404491448152</v>
      </c>
      <c r="M271" s="34">
        <f ca="1">100*(L271-MIN(OFFSET(L271,-$J$3+1,0):L271))/(MAX(OFFSET(L271,-$J$3+1,0):L271)-MIN(OFFSET(L271,-$J$3+1,0):L271))</f>
        <v>7.4428428331771475</v>
      </c>
      <c r="N271" s="12">
        <f>MAX(B271-C271,B271-D270,D270-C271)</f>
        <v>0.71000000000000085</v>
      </c>
      <c r="O271" s="12">
        <f>MAX(E271-F271,E271-G270,G270-F271)</f>
        <v>0.85999999999999943</v>
      </c>
      <c r="P271" s="33">
        <f ca="1">AVERAGE(N271:OFFSET(N271,-$P$3+1,0))*$P$4</f>
        <v>0.8133333333333338</v>
      </c>
      <c r="Q271" s="33">
        <f ca="1">AVERAGE(O271:OFFSET(O271,-$P$3+1,0))*$Q$4</f>
        <v>1.0449999999999982</v>
      </c>
      <c r="R271" s="16" t="str">
        <f t="shared" ca="1" si="29"/>
        <v>Buy</v>
      </c>
      <c r="S271" s="16" t="str">
        <f t="shared" ca="1" si="30"/>
        <v xml:space="preserve"> </v>
      </c>
      <c r="T271" s="5">
        <f t="shared" ca="1" si="31"/>
        <v>10</v>
      </c>
      <c r="U271" s="21">
        <f t="shared" ca="1" si="32"/>
        <v>-6.2378976486860456</v>
      </c>
      <c r="V271" s="5">
        <f ca="1">IF(AND($R271="Buy",$R270=" "),D271,IF(AND($R271="Buy",$R270="Exit"),D271,IF(AND($S271="Sell",V270=" "),D271,IF(OR($R270="Buy",S270="Sell"),V270," "))))</f>
        <v>47</v>
      </c>
      <c r="W271" s="5">
        <f ca="1">IF(AND($R271="Buy",$R270=" "),G271,IF(AND($S271="Sell",W270=" "),G271,IF(OR($R270="Buy",S270="Sell"),W270," ")))</f>
        <v>41.91</v>
      </c>
      <c r="X271" s="35">
        <f t="shared" ca="1" si="33"/>
        <v>-2.0000000000000284</v>
      </c>
      <c r="Y271" s="35">
        <f t="shared" ca="1" si="34"/>
        <v>-1.8089903181189921</v>
      </c>
      <c r="Z271" s="35">
        <f t="shared" ca="1" si="35"/>
        <v>-3.8089903181190206</v>
      </c>
      <c r="AA271" s="36" t="e">
        <f t="shared" ca="1" si="36"/>
        <v>#VALUE!</v>
      </c>
    </row>
    <row r="272" spans="1:27" x14ac:dyDescent="0.25">
      <c r="A272" s="26">
        <v>40570</v>
      </c>
      <c r="B272">
        <v>46.9</v>
      </c>
      <c r="C272">
        <v>46.5</v>
      </c>
      <c r="D272">
        <v>46.66</v>
      </c>
      <c r="E272" s="5">
        <v>42.69</v>
      </c>
      <c r="F272" s="5">
        <v>41.94</v>
      </c>
      <c r="G272" s="5">
        <v>42.39</v>
      </c>
      <c r="H272" s="3">
        <v>1</v>
      </c>
      <c r="I272" s="3">
        <v>1</v>
      </c>
      <c r="J272" s="8">
        <f ca="1">(D272-MIN(OFFSET(C272,-$J$3+1,0):C272))/(MAX(OFFSET(B272,-$J$3+1,0):B272)-MIN(OFFSET(C272,-$J$3+1,0):C272))</f>
        <v>0.47342995169081969</v>
      </c>
      <c r="K272" s="8">
        <f ca="1">(G272-MIN(OFFSET(F272,-$J$3+1,0):F272))/(MAX(OFFSET(E272,-$J$3+1,0):E272)-MIN(OFFSET(F272,-$J$3+1,0):F272))</f>
        <v>0.90390390390390374</v>
      </c>
      <c r="L272" s="8">
        <f ca="1">J272-K272</f>
        <v>-0.43047395221308404</v>
      </c>
      <c r="M272" s="34">
        <f ca="1">100*(L272-MIN(OFFSET(L272,-$J$3+1,0):L272))/(MAX(OFFSET(L272,-$J$3+1,0):L272)-MIN(OFFSET(L272,-$J$3+1,0):L272))</f>
        <v>0</v>
      </c>
      <c r="N272" s="12">
        <f>MAX(B272-C272,B272-D271,D271-C272)</f>
        <v>0.39999999999999858</v>
      </c>
      <c r="O272" s="12">
        <f>MAX(E272-F272,E272-G271,G271-F272)</f>
        <v>0.75</v>
      </c>
      <c r="P272" s="33">
        <f ca="1">AVERAGE(N272:OFFSET(N272,-$P$3+1,0))*$P$4</f>
        <v>0.8133333333333338</v>
      </c>
      <c r="Q272" s="33">
        <f ca="1">AVERAGE(O272:OFFSET(O272,-$P$3+1,0))*$Q$4</f>
        <v>1.0333333333333314</v>
      </c>
      <c r="R272" s="16" t="str">
        <f t="shared" ca="1" si="29"/>
        <v>Buy</v>
      </c>
      <c r="S272" s="16" t="str">
        <f t="shared" ca="1" si="30"/>
        <v xml:space="preserve"> </v>
      </c>
      <c r="T272" s="5">
        <f t="shared" ca="1" si="31"/>
        <v>10</v>
      </c>
      <c r="U272" s="21">
        <f t="shared" ca="1" si="32"/>
        <v>-6.2378976486860456</v>
      </c>
      <c r="V272" s="5">
        <f ca="1">IF(AND($R272="Buy",$R271=" "),D272,IF(AND($R272="Buy",$R271="Exit"),D272,IF(AND($S272="Sell",V271=" "),D272,IF(OR($R271="Buy",S271="Sell"),V271," "))))</f>
        <v>47</v>
      </c>
      <c r="W272" s="5">
        <f ca="1">IF(AND($R272="Buy",$R271=" "),G272,IF(AND($S272="Sell",W271=" "),G272,IF(OR($R271="Buy",S271="Sell"),W271," ")))</f>
        <v>41.91</v>
      </c>
      <c r="X272" s="35">
        <f t="shared" ca="1" si="33"/>
        <v>-1.4000000000000057</v>
      </c>
      <c r="Y272" s="35">
        <f t="shared" ca="1" si="34"/>
        <v>-1.1852005532503345</v>
      </c>
      <c r="Z272" s="35">
        <f t="shared" ca="1" si="35"/>
        <v>-2.5852005532503401</v>
      </c>
      <c r="AA272" s="36" t="e">
        <f t="shared" ca="1" si="36"/>
        <v>#VALUE!</v>
      </c>
    </row>
    <row r="273" spans="1:27" x14ac:dyDescent="0.25">
      <c r="A273" s="26">
        <v>40571</v>
      </c>
      <c r="B273">
        <v>46.61</v>
      </c>
      <c r="C273">
        <v>45.28</v>
      </c>
      <c r="D273">
        <v>45.43</v>
      </c>
      <c r="E273" s="5">
        <v>43.38</v>
      </c>
      <c r="F273" s="5">
        <v>42.21</v>
      </c>
      <c r="G273" s="5">
        <v>43.31</v>
      </c>
      <c r="H273" s="3">
        <v>1</v>
      </c>
      <c r="I273" s="3">
        <v>1</v>
      </c>
      <c r="J273" s="8">
        <f ca="1">(D273-MIN(OFFSET(C273,-$J$3+1,0):C273))/(MAX(OFFSET(B273,-$J$3+1,0):B273)-MIN(OFFSET(C273,-$J$3+1,0):C273))</f>
        <v>6.0728744939270711E-2</v>
      </c>
      <c r="K273" s="8">
        <f ca="1">(G273-MIN(OFFSET(F273,-$J$3+1,0):F273))/(MAX(OFFSET(E273,-$J$3+1,0):E273)-MIN(OFFSET(F273,-$J$3+1,0):F273))</f>
        <v>0.97658862876254171</v>
      </c>
      <c r="L273" s="8">
        <f ca="1">J273-K273</f>
        <v>-0.91585988382327099</v>
      </c>
      <c r="M273" s="34">
        <f ca="1">100*(L273-MIN(OFFSET(L273,-$J$3+1,0):L273))/(MAX(OFFSET(L273,-$J$3+1,0):L273)-MIN(OFFSET(L273,-$J$3+1,0):L273))</f>
        <v>0</v>
      </c>
      <c r="N273" s="12">
        <f>MAX(B273-C273,B273-D272,D272-C273)</f>
        <v>1.3799999999999955</v>
      </c>
      <c r="O273" s="12">
        <f>MAX(E273-F273,E273-G272,G272-F273)</f>
        <v>1.1700000000000017</v>
      </c>
      <c r="P273" s="33">
        <f ca="1">AVERAGE(N273:OFFSET(N273,-$P$3+1,0))*$P$4</f>
        <v>0.87166666666666615</v>
      </c>
      <c r="Q273" s="33">
        <f ca="1">AVERAGE(O273:OFFSET(O273,-$P$3+1,0))*$Q$4</f>
        <v>0.88999999999999935</v>
      </c>
      <c r="R273" s="16" t="str">
        <f t="shared" ca="1" si="29"/>
        <v>Buy</v>
      </c>
      <c r="S273" s="16" t="str">
        <f t="shared" ca="1" si="30"/>
        <v xml:space="preserve"> </v>
      </c>
      <c r="T273" s="5">
        <f t="shared" ca="1" si="31"/>
        <v>10</v>
      </c>
      <c r="U273" s="21">
        <f t="shared" ca="1" si="32"/>
        <v>-6.2378976486860456</v>
      </c>
      <c r="V273" s="5">
        <f ca="1">IF(AND($R273="Buy",$R272=" "),D273,IF(AND($R273="Buy",$R272="Exit"),D273,IF(AND($S273="Sell",V272=" "),D273,IF(OR($R272="Buy",S272="Sell"),V272," "))))</f>
        <v>47</v>
      </c>
      <c r="W273" s="5">
        <f ca="1">IF(AND($R273="Buy",$R272=" "),G273,IF(AND($S273="Sell",W272=" "),G273,IF(OR($R272="Buy",S272="Sell"),W272," ")))</f>
        <v>41.91</v>
      </c>
      <c r="X273" s="35">
        <f t="shared" ca="1" si="33"/>
        <v>-12.299999999999969</v>
      </c>
      <c r="Y273" s="35">
        <f t="shared" ca="1" si="34"/>
        <v>-5.7388658367911729</v>
      </c>
      <c r="Z273" s="35">
        <f t="shared" ca="1" si="35"/>
        <v>-18.038865836791143</v>
      </c>
      <c r="AA273" s="36" t="e">
        <f t="shared" ca="1" si="36"/>
        <v>#VALUE!</v>
      </c>
    </row>
    <row r="274" spans="1:27" x14ac:dyDescent="0.25">
      <c r="A274" s="26">
        <v>40574</v>
      </c>
      <c r="B274">
        <v>45.64</v>
      </c>
      <c r="C274">
        <v>45.05</v>
      </c>
      <c r="D274">
        <v>45.61</v>
      </c>
      <c r="E274" s="5">
        <v>43.61</v>
      </c>
      <c r="F274" s="5">
        <v>42.19</v>
      </c>
      <c r="G274" s="5">
        <v>42.3</v>
      </c>
      <c r="H274" s="3">
        <v>1</v>
      </c>
      <c r="I274" s="3">
        <v>1</v>
      </c>
      <c r="J274" s="8">
        <f ca="1">(D274-MIN(OFFSET(C274,-$J$3+1,0):C274))/(MAX(OFFSET(B274,-$J$3+1,0):B274)-MIN(OFFSET(C274,-$J$3+1,0):C274))</f>
        <v>0.20740740740740804</v>
      </c>
      <c r="K274" s="8">
        <f ca="1">(G274-MIN(OFFSET(F274,-$J$3+1,0):F274))/(MAX(OFFSET(E274,-$J$3+1,0):E274)-MIN(OFFSET(F274,-$J$3+1,0):F274))</f>
        <v>0.59316770186335321</v>
      </c>
      <c r="L274" s="8">
        <f ca="1">J274-K274</f>
        <v>-0.38576029445594517</v>
      </c>
      <c r="M274" s="34">
        <f ca="1">100*(L274-MIN(OFFSET(L274,-$J$3+1,0):L274))/(MAX(OFFSET(L274,-$J$3+1,0):L274)-MIN(OFFSET(L274,-$J$3+1,0):L274))</f>
        <v>49.510670926900055</v>
      </c>
      <c r="N274" s="12">
        <f>MAX(B274-C274,B274-D273,D273-C274)</f>
        <v>0.59000000000000341</v>
      </c>
      <c r="O274" s="12">
        <f>MAX(E274-F274,E274-G273,G273-F274)</f>
        <v>1.4200000000000017</v>
      </c>
      <c r="P274" s="33">
        <f ca="1">AVERAGE(N274:OFFSET(N274,-$P$3+1,0))*$P$4</f>
        <v>0.82666666666666677</v>
      </c>
      <c r="Q274" s="33">
        <f ca="1">AVERAGE(O274:OFFSET(O274,-$P$3+1,0))*$Q$4</f>
        <v>1.0266666666666662</v>
      </c>
      <c r="R274" s="16" t="str">
        <f t="shared" ca="1" si="29"/>
        <v>Buy</v>
      </c>
      <c r="S274" s="16" t="str">
        <f t="shared" ca="1" si="30"/>
        <v xml:space="preserve"> </v>
      </c>
      <c r="T274" s="5">
        <f t="shared" ca="1" si="31"/>
        <v>10</v>
      </c>
      <c r="U274" s="21">
        <f t="shared" ca="1" si="32"/>
        <v>-6.2378976486860456</v>
      </c>
      <c r="V274" s="5">
        <f ca="1">IF(AND($R274="Buy",$R273=" "),D274,IF(AND($R274="Buy",$R273="Exit"),D274,IF(AND($S274="Sell",V273=" "),D274,IF(OR($R273="Buy",S273="Sell"),V273," "))))</f>
        <v>47</v>
      </c>
      <c r="W274" s="5">
        <f ca="1">IF(AND($R274="Buy",$R273=" "),G274,IF(AND($S274="Sell",W273=" "),G274,IF(OR($R273="Buy",S273="Sell"),W273," ")))</f>
        <v>41.91</v>
      </c>
      <c r="X274" s="35">
        <f t="shared" ca="1" si="33"/>
        <v>1.7999999999999972</v>
      </c>
      <c r="Y274" s="35">
        <f t="shared" ca="1" si="34"/>
        <v>6.3002766251729376</v>
      </c>
      <c r="Z274" s="35">
        <f t="shared" ca="1" si="35"/>
        <v>8.1002766251729348</v>
      </c>
      <c r="AA274" s="36" t="e">
        <f t="shared" ca="1" si="36"/>
        <v>#VALUE!</v>
      </c>
    </row>
    <row r="275" spans="1:27" x14ac:dyDescent="0.25">
      <c r="A275" s="26">
        <v>40575</v>
      </c>
      <c r="B275">
        <v>46.52</v>
      </c>
      <c r="C275">
        <v>45.82</v>
      </c>
      <c r="D275">
        <v>46.44</v>
      </c>
      <c r="E275" s="5">
        <v>43.3</v>
      </c>
      <c r="F275" s="5">
        <v>42.38</v>
      </c>
      <c r="G275" s="5">
        <v>43.07</v>
      </c>
      <c r="H275" s="3">
        <v>1</v>
      </c>
      <c r="I275" s="3">
        <v>1</v>
      </c>
      <c r="J275" s="8">
        <f ca="1">(D275-MIN(OFFSET(C275,-$J$3+1,0):C275))/(MAX(OFFSET(B275,-$J$3+1,0):B275)-MIN(OFFSET(C275,-$J$3+1,0):C275))</f>
        <v>0.5148148148148145</v>
      </c>
      <c r="K275" s="8">
        <f ca="1">(G275-MIN(OFFSET(F275,-$J$3+1,0):F275))/(MAX(OFFSET(E275,-$J$3+1,0):E275)-MIN(OFFSET(F275,-$J$3+1,0):F275))</f>
        <v>0.80918727915194366</v>
      </c>
      <c r="L275" s="8">
        <f ca="1">J275-K275</f>
        <v>-0.29437246433712916</v>
      </c>
      <c r="M275" s="34">
        <f ca="1">100*(L275-MIN(OFFSET(L275,-$J$3+1,0):L275))/(MAX(OFFSET(L275,-$J$3+1,0):L275)-MIN(OFFSET(L275,-$J$3+1,0):L275))</f>
        <v>100</v>
      </c>
      <c r="N275" s="12">
        <f>MAX(B275-C275,B275-D274,D274-C275)</f>
        <v>0.91000000000000369</v>
      </c>
      <c r="O275" s="12">
        <f>MAX(E275-F275,E275-G274,G274-F275)</f>
        <v>1</v>
      </c>
      <c r="P275" s="33">
        <f ca="1">AVERAGE(N275:OFFSET(N275,-$P$3+1,0))*$P$4</f>
        <v>0.82333333333333414</v>
      </c>
      <c r="Q275" s="33">
        <f ca="1">AVERAGE(O275:OFFSET(O275,-$P$3+1,0))*$Q$4</f>
        <v>1.0549999999999997</v>
      </c>
      <c r="R275" s="16" t="str">
        <f ca="1">IF(M275&lt;$R$3,"Buy",IF(AND(R274="Buy",M275&lt;50),"Buy",IF(AND(R274="Buy",M275&gt;=50),"Exit"," ")))</f>
        <v>Exit</v>
      </c>
      <c r="S275" s="16" t="str">
        <f ca="1">IF($M275&gt;$S$3,"Sell",IF(AND(S274="Sell",$M275&gt;50),"Sell",IF(AND(S274="Sell",$M275&lt;=50),"Exit"," ")))</f>
        <v>Sell</v>
      </c>
      <c r="T275" s="5">
        <f t="shared" ca="1" si="31"/>
        <v>-10</v>
      </c>
      <c r="U275" s="21">
        <f t="shared" ca="1" si="32"/>
        <v>7.8041074249605149</v>
      </c>
      <c r="V275" s="5">
        <f ca="1">IF(AND($R275="Buy",$R274=" "),D275,IF(AND($R275="Buy",$R274="Exit"),D275,IF(AND($S275="Sell",V274=" "),D275,IF(OR($R274="Buy",S274="Sell"),V274," "))))</f>
        <v>47</v>
      </c>
      <c r="W275" s="5">
        <f ca="1">IF(AND($R275="Buy",$R274=" "),G275,IF(AND($S275="Sell",W274=" "),G275,IF(OR($R274="Buy",S274="Sell"),W274," ")))</f>
        <v>41.91</v>
      </c>
      <c r="X275" s="35">
        <f t="shared" ca="1" si="33"/>
        <v>-8.2999999999999829</v>
      </c>
      <c r="Y275" s="35">
        <f t="shared" ca="1" si="34"/>
        <v>-4.8031811894882743</v>
      </c>
      <c r="Z275" s="35">
        <f t="shared" ca="1" si="35"/>
        <v>-13.103181189488257</v>
      </c>
      <c r="AA275" s="36" t="e">
        <f t="shared" ca="1" si="36"/>
        <v>#VALUE!</v>
      </c>
    </row>
    <row r="276" spans="1:27" x14ac:dyDescent="0.25">
      <c r="A276" s="26">
        <v>40576</v>
      </c>
      <c r="B276">
        <v>46.97</v>
      </c>
      <c r="C276">
        <v>46.35</v>
      </c>
      <c r="D276">
        <v>46.81</v>
      </c>
      <c r="E276" s="5">
        <v>43.56</v>
      </c>
      <c r="F276" s="5">
        <v>42.75</v>
      </c>
      <c r="G276" s="5">
        <v>43.04</v>
      </c>
      <c r="H276" s="3">
        <v>1</v>
      </c>
      <c r="I276" s="3">
        <v>1</v>
      </c>
      <c r="J276" s="8">
        <f ca="1">(D276-MIN(OFFSET(C276,-$J$3+1,0):C276))/(MAX(OFFSET(B276,-$J$3+1,0):B276)-MIN(OFFSET(C276,-$J$3+1,0):C276))</f>
        <v>0.81860465116279091</v>
      </c>
      <c r="K276" s="8">
        <f ca="1">(G276-MIN(OFFSET(F276,-$J$3+1,0):F276))/(MAX(OFFSET(E276,-$J$3+1,0):E276)-MIN(OFFSET(F276,-$J$3+1,0):F276))</f>
        <v>0.67613636363636309</v>
      </c>
      <c r="L276" s="8">
        <f ca="1">J276-K276</f>
        <v>0.14246828752642782</v>
      </c>
      <c r="M276" s="34">
        <f ca="1">100*(L276-MIN(OFFSET(L276,-$J$3+1,0):L276))/(MAX(OFFSET(L276,-$J$3+1,0):L276)-MIN(OFFSET(L276,-$J$3+1,0):L276))</f>
        <v>100</v>
      </c>
      <c r="N276" s="12">
        <f>MAX(B276-C276,B276-D275,D275-C276)</f>
        <v>0.61999999999999744</v>
      </c>
      <c r="O276" s="12">
        <f>MAX(E276-F276,E276-G275,G275-F276)</f>
        <v>0.81000000000000227</v>
      </c>
      <c r="P276" s="33">
        <f ca="1">AVERAGE(N276:OFFSET(N276,-$P$3+1,0))*$P$4</f>
        <v>0.7683333333333332</v>
      </c>
      <c r="Q276" s="33">
        <f ca="1">AVERAGE(O276:OFFSET(O276,-$P$3+1,0))*$Q$4</f>
        <v>1.0016666666666676</v>
      </c>
      <c r="R276" s="16" t="str">
        <f ca="1">IF(M276&lt;$R$3,"Buy",IF(AND(R275="Buy",M276&lt;50),"Buy",IF(AND(R275="Buy",M276&gt;=50),"Exit"," ")))</f>
        <v xml:space="preserve"> </v>
      </c>
      <c r="S276" s="16" t="str">
        <f ca="1">IF($M276&gt;$S$3,"Sell",IF(AND(S275="Sell",$M276&gt;50),"Sell",IF(AND(S275="Sell",$M276&lt;=50),"Exit"," ")))</f>
        <v>Sell</v>
      </c>
      <c r="T276" s="5">
        <f t="shared" ca="1" si="31"/>
        <v>-10</v>
      </c>
      <c r="U276" s="21">
        <f t="shared" ca="1" si="32"/>
        <v>7.8041074249605149</v>
      </c>
      <c r="V276" s="5">
        <f ca="1">IF(AND($R276="Buy",$R275=" "),D276,IF(AND($R276="Buy",$R275="Exit"),D276,IF(AND($S276="Sell",V275=" "),D276,IF(OR($R275="Buy",S275="Sell"),V275," "))))</f>
        <v>47</v>
      </c>
      <c r="W276" s="5">
        <f ca="1">IF(AND($R276="Buy",$R275=" "),G276,IF(AND($S276="Sell",W275=" "),G276,IF(OR($R275="Buy",S275="Sell"),W275," ")))</f>
        <v>41.91</v>
      </c>
      <c r="X276" s="35">
        <f t="shared" ca="1" si="33"/>
        <v>-3.7000000000000455</v>
      </c>
      <c r="Y276" s="35">
        <f t="shared" ca="1" si="34"/>
        <v>-0.23412322274882433</v>
      </c>
      <c r="Z276" s="35">
        <f t="shared" ca="1" si="35"/>
        <v>-3.9341232227488696</v>
      </c>
      <c r="AA276" s="36" t="e">
        <f t="shared" ca="1" si="36"/>
        <v>#VALUE!</v>
      </c>
    </row>
    <row r="277" spans="1:27" x14ac:dyDescent="0.25">
      <c r="A277" s="26">
        <v>40577</v>
      </c>
      <c r="B277">
        <v>47.4</v>
      </c>
      <c r="C277">
        <v>46.39</v>
      </c>
      <c r="D277">
        <v>47.24</v>
      </c>
      <c r="E277" s="5">
        <v>43.6</v>
      </c>
      <c r="F277" s="5">
        <v>42.41</v>
      </c>
      <c r="G277" s="5">
        <v>43.47</v>
      </c>
      <c r="H277" s="3">
        <v>1</v>
      </c>
      <c r="I277" s="3">
        <v>1</v>
      </c>
      <c r="J277" s="8">
        <f ca="1">(D277-MIN(OFFSET(C277,-$J$3+1,0):C277))/(MAX(OFFSET(B277,-$J$3+1,0):B277)-MIN(OFFSET(C277,-$J$3+1,0):C277))</f>
        <v>0.93191489361702273</v>
      </c>
      <c r="K277" s="8">
        <f ca="1">(G277-MIN(OFFSET(F277,-$J$3+1,0):F277))/(MAX(OFFSET(E277,-$J$3+1,0):E277)-MIN(OFFSET(F277,-$J$3+1,0):F277))</f>
        <v>0.91616766467065847</v>
      </c>
      <c r="L277" s="8">
        <f ca="1">J277-K277</f>
        <v>1.5747228946364267E-2</v>
      </c>
      <c r="M277" s="34">
        <f ca="1">100*(L277-MIN(OFFSET(L277,-$J$3+1,0):L277))/(MAX(OFFSET(L277,-$J$3+1,0):L277)-MIN(OFFSET(L277,-$J$3+1,0):L277))</f>
        <v>88.026298268290958</v>
      </c>
      <c r="N277" s="12">
        <f>MAX(B277-C277,B277-D276,D276-C277)</f>
        <v>1.009999999999998</v>
      </c>
      <c r="O277" s="12">
        <f>MAX(E277-F277,E277-G276,G276-F277)</f>
        <v>1.1900000000000048</v>
      </c>
      <c r="P277" s="33">
        <f ca="1">AVERAGE(N277:OFFSET(N277,-$P$3+1,0))*$P$4</f>
        <v>0.8183333333333328</v>
      </c>
      <c r="Q277" s="33">
        <f ca="1">AVERAGE(O277:OFFSET(O277,-$P$3+1,0))*$Q$4</f>
        <v>1.0566666666666684</v>
      </c>
      <c r="R277" s="16" t="str">
        <f ca="1">IF(M277&lt;$R$3,"Buy",IF(AND(R276="Buy",M277&lt;50),"Buy",IF(AND(R276="Buy",M277&gt;=50),"Exit"," ")))</f>
        <v xml:space="preserve"> </v>
      </c>
      <c r="S277" s="16" t="str">
        <f ca="1">IF($M277&gt;$S$3,"Sell",IF(AND(S276="Sell",$M277&gt;50),"Sell",IF(AND(S276="Sell",$M277&lt;=50),"Exit"," ")))</f>
        <v>Sell</v>
      </c>
      <c r="T277" s="5">
        <f t="shared" ca="1" si="31"/>
        <v>-10</v>
      </c>
      <c r="U277" s="21">
        <f t="shared" ca="1" si="32"/>
        <v>7.8041074249605149</v>
      </c>
      <c r="V277" s="5">
        <f ca="1">IF(AND($R277="Buy",$R276=" "),D277,IF(AND($R277="Buy",$R276="Exit"),D277,IF(AND($S277="Sell",V276=" "),D277,IF(OR($R276="Buy",S276="Sell"),V276," "))))</f>
        <v>47</v>
      </c>
      <c r="W277" s="5">
        <f ca="1">IF(AND($R277="Buy",$R276=" "),G277,IF(AND($S277="Sell",W276=" "),G277,IF(OR($R276="Buy",S276="Sell"),W276," ")))</f>
        <v>41.91</v>
      </c>
      <c r="X277" s="35">
        <f t="shared" ca="1" si="33"/>
        <v>-4.2999999999999972</v>
      </c>
      <c r="Y277" s="35">
        <f t="shared" ca="1" si="34"/>
        <v>3.3557661927330193</v>
      </c>
      <c r="Z277" s="35">
        <f t="shared" ca="1" si="35"/>
        <v>-0.94423380726697781</v>
      </c>
      <c r="AA277" s="36" t="e">
        <f t="shared" ca="1" si="36"/>
        <v>#VALUE!</v>
      </c>
    </row>
    <row r="278" spans="1:27" x14ac:dyDescent="0.25">
      <c r="A278" s="26">
        <v>40578</v>
      </c>
      <c r="B278">
        <v>47.45</v>
      </c>
      <c r="C278">
        <v>47</v>
      </c>
      <c r="D278">
        <v>47.35</v>
      </c>
      <c r="E278" s="5">
        <v>43.17</v>
      </c>
      <c r="F278" s="5">
        <v>40.86</v>
      </c>
      <c r="G278" s="5">
        <v>42.21</v>
      </c>
      <c r="H278" s="3">
        <v>1</v>
      </c>
      <c r="I278" s="3">
        <v>1</v>
      </c>
      <c r="J278" s="8">
        <f ca="1">(D278-MIN(OFFSET(C278,-$J$3+1,0):C278))/(MAX(OFFSET(B278,-$J$3+1,0):B278)-MIN(OFFSET(C278,-$J$3+1,0):C278))</f>
        <v>0.95833333333333282</v>
      </c>
      <c r="K278" s="8">
        <f ca="1">(G278-MIN(OFFSET(F278,-$J$3+1,0):F278))/(MAX(OFFSET(E278,-$J$3+1,0):E278)-MIN(OFFSET(F278,-$J$3+1,0):F278))</f>
        <v>0.49090909090909141</v>
      </c>
      <c r="L278" s="8">
        <f ca="1">J278-K278</f>
        <v>0.46742424242424141</v>
      </c>
      <c r="M278" s="34">
        <f ca="1">100*(L278-MIN(OFFSET(L278,-$J$3+1,0):L278))/(MAX(OFFSET(L278,-$J$3+1,0):L278)-MIN(OFFSET(L278,-$J$3+1,0):L278))</f>
        <v>100.00000000000001</v>
      </c>
      <c r="N278" s="12">
        <f>MAX(B278-C278,B278-D277,D277-C278)</f>
        <v>0.45000000000000284</v>
      </c>
      <c r="O278" s="12">
        <f>MAX(E278-F278,E278-G277,G277-F278)</f>
        <v>2.6099999999999994</v>
      </c>
      <c r="P278" s="33">
        <f ca="1">AVERAGE(N278:OFFSET(N278,-$P$3+1,0))*$P$4</f>
        <v>0.82666666666666677</v>
      </c>
      <c r="Q278" s="33">
        <f ca="1">AVERAGE(O278:OFFSET(O278,-$P$3+1,0))*$Q$4</f>
        <v>1.3666666666666683</v>
      </c>
      <c r="R278" s="16" t="str">
        <f ca="1">IF(M278&lt;$R$3,"Buy",IF(AND(R277="Buy",M278&lt;50),"Buy",IF(AND(R277="Buy",M278&gt;=50),"Exit"," ")))</f>
        <v xml:space="preserve"> </v>
      </c>
      <c r="S278" s="16" t="str">
        <f ca="1">IF($M278&gt;$S$3,"Sell",IF(AND(S277="Sell",$M278&gt;50),"Sell",IF(AND(S277="Sell",$M278&lt;=50),"Exit"," ")))</f>
        <v>Sell</v>
      </c>
      <c r="T278" s="5">
        <f t="shared" ca="1" si="31"/>
        <v>-10</v>
      </c>
      <c r="U278" s="21">
        <f t="shared" ca="1" si="32"/>
        <v>7.8041074249605149</v>
      </c>
      <c r="V278" s="5">
        <f ca="1">IF(AND($R278="Buy",$R277=" "),D278,IF(AND($R278="Buy",$R277="Exit"),D278,IF(AND($S278="Sell",V277=" "),D278,IF(OR($R277="Buy",S277="Sell"),V277," "))))</f>
        <v>47</v>
      </c>
      <c r="W278" s="5">
        <f ca="1">IF(AND($R278="Buy",$R277=" "),G278,IF(AND($S278="Sell",W277=" "),G278,IF(OR($R277="Buy",S277="Sell"),W277," ")))</f>
        <v>41.91</v>
      </c>
      <c r="X278" s="35">
        <f t="shared" ca="1" si="33"/>
        <v>-1.0999999999999943</v>
      </c>
      <c r="Y278" s="35">
        <f t="shared" ca="1" si="34"/>
        <v>-9.8331753554502335</v>
      </c>
      <c r="Z278" s="35">
        <f t="shared" ca="1" si="35"/>
        <v>-10.933175355450228</v>
      </c>
      <c r="AA278" s="36" t="e">
        <f t="shared" ca="1" si="36"/>
        <v>#VALUE!</v>
      </c>
    </row>
    <row r="279" spans="1:27" x14ac:dyDescent="0.25">
      <c r="A279" s="26">
        <v>40581</v>
      </c>
      <c r="B279">
        <v>48.34</v>
      </c>
      <c r="C279">
        <v>47.53</v>
      </c>
      <c r="D279">
        <v>48.06</v>
      </c>
      <c r="E279" s="5">
        <v>43.16</v>
      </c>
      <c r="F279" s="5">
        <v>41.88</v>
      </c>
      <c r="G279" s="5">
        <v>41.95</v>
      </c>
      <c r="H279" s="3">
        <v>1</v>
      </c>
      <c r="I279" s="3">
        <v>1</v>
      </c>
      <c r="J279" s="8">
        <f ca="1">(D279-MIN(OFFSET(C279,-$J$3+1,0):C279))/(MAX(OFFSET(B279,-$J$3+1,0):B279)-MIN(OFFSET(C279,-$J$3+1,0):C279))</f>
        <v>0.91489361702127636</v>
      </c>
      <c r="K279" s="8">
        <f ca="1">(G279-MIN(OFFSET(F279,-$J$3+1,0):F279))/(MAX(OFFSET(E279,-$J$3+1,0):E279)-MIN(OFFSET(F279,-$J$3+1,0):F279))</f>
        <v>0.39636363636363758</v>
      </c>
      <c r="L279" s="8">
        <f ca="1">J279-K279</f>
        <v>0.51852998065763878</v>
      </c>
      <c r="M279" s="34">
        <f ca="1">100*(L279-MIN(OFFSET(L279,-$J$3+1,0):L279))/(MAX(OFFSET(L279,-$J$3+1,0):L279)-MIN(OFFSET(L279,-$J$3+1,0):L279))</f>
        <v>100</v>
      </c>
      <c r="N279" s="12">
        <f>MAX(B279-C279,B279-D278,D278-C279)</f>
        <v>0.99000000000000199</v>
      </c>
      <c r="O279" s="12">
        <f>MAX(E279-F279,E279-G278,G278-F279)</f>
        <v>1.279999999999994</v>
      </c>
      <c r="P279" s="33">
        <f ca="1">AVERAGE(N279:OFFSET(N279,-$P$3+1,0))*$P$4</f>
        <v>0.76166666666666794</v>
      </c>
      <c r="Q279" s="33">
        <f ca="1">AVERAGE(O279:OFFSET(O279,-$P$3+1,0))*$Q$4</f>
        <v>1.3850000000000005</v>
      </c>
      <c r="R279" s="16" t="str">
        <f ca="1">IF(M279&lt;$R$3,"Buy",IF(AND(R278="Buy",M279&lt;50),"Buy",IF(AND(R278="Buy",M279&gt;=50),"Exit"," ")))</f>
        <v xml:space="preserve"> </v>
      </c>
      <c r="S279" s="16" t="str">
        <f ca="1">IF($M279&gt;$S$3,"Sell",IF(AND(S278="Sell",$M279&gt;50),"Sell",IF(AND(S278="Sell",$M279&lt;=50),"Exit"," ")))</f>
        <v>Sell</v>
      </c>
      <c r="T279" s="5">
        <f t="shared" ca="1" si="31"/>
        <v>-10</v>
      </c>
      <c r="U279" s="21">
        <f t="shared" ca="1" si="32"/>
        <v>7.8041074249605149</v>
      </c>
      <c r="V279" s="5">
        <f ca="1">IF(AND($R279="Buy",$R278=" "),D279,IF(AND($R279="Buy",$R278="Exit"),D279,IF(AND($S279="Sell",V278=" "),D279,IF(OR($R278="Buy",S278="Sell"),V278," "))))</f>
        <v>47</v>
      </c>
      <c r="W279" s="5">
        <f ca="1">IF(AND($R279="Buy",$R278=" "),G279,IF(AND($S279="Sell",W278=" "),G279,IF(OR($R278="Buy",S278="Sell"),W278," ")))</f>
        <v>41.91</v>
      </c>
      <c r="X279" s="35">
        <f t="shared" ca="1" si="33"/>
        <v>-7.1000000000000085</v>
      </c>
      <c r="Y279" s="35">
        <f t="shared" ca="1" si="34"/>
        <v>-2.0290679304897186</v>
      </c>
      <c r="Z279" s="35">
        <f t="shared" ca="1" si="35"/>
        <v>-9.1290679304897271</v>
      </c>
      <c r="AA279" s="36" t="e">
        <f t="shared" ca="1" si="36"/>
        <v>#VALUE!</v>
      </c>
    </row>
    <row r="280" spans="1:27" x14ac:dyDescent="0.25">
      <c r="A280" s="26">
        <v>40582</v>
      </c>
      <c r="B280">
        <v>48.16</v>
      </c>
      <c r="C280">
        <v>47.68</v>
      </c>
      <c r="D280">
        <v>48.06</v>
      </c>
      <c r="E280" s="5">
        <v>42.52</v>
      </c>
      <c r="F280" s="5">
        <v>41.18</v>
      </c>
      <c r="G280" s="5">
        <v>42.5</v>
      </c>
      <c r="H280" s="3">
        <v>1</v>
      </c>
      <c r="I280" s="3">
        <v>1</v>
      </c>
      <c r="J280" s="8">
        <f ca="1">(D280-MIN(OFFSET(C280,-$J$3+1,0):C280))/(MAX(OFFSET(B280,-$J$3+1,0):B280)-MIN(OFFSET(C280,-$J$3+1,0):C280))</f>
        <v>0.88888888888888862</v>
      </c>
      <c r="K280" s="8">
        <f ca="1">(G280-MIN(OFFSET(F280,-$J$3+1,0):F280))/(MAX(OFFSET(E280,-$J$3+1,0):E280)-MIN(OFFSET(F280,-$J$3+1,0):F280))</f>
        <v>0.59854014598540128</v>
      </c>
      <c r="L280" s="8">
        <f ca="1">J280-K280</f>
        <v>0.29034874290348733</v>
      </c>
      <c r="M280" s="34">
        <f ca="1">100*(L280-MIN(OFFSET(L280,-$J$3+1,0):L280))/(MAX(OFFSET(L280,-$J$3+1,0):L280)-MIN(OFFSET(L280,-$J$3+1,0):L280))</f>
        <v>71.930058870025903</v>
      </c>
      <c r="N280" s="12">
        <f>MAX(B280-C280,B280-D279,D279-C280)</f>
        <v>0.47999999999999687</v>
      </c>
      <c r="O280" s="12">
        <f>MAX(E280-F280,E280-G279,G279-F280)</f>
        <v>1.3400000000000034</v>
      </c>
      <c r="P280" s="33">
        <f ca="1">AVERAGE(N280:OFFSET(N280,-$P$3+1,0))*$P$4</f>
        <v>0.74333333333333351</v>
      </c>
      <c r="Q280" s="33">
        <f ca="1">AVERAGE(O280:OFFSET(O280,-$P$3+1,0))*$Q$4</f>
        <v>1.3716666666666673</v>
      </c>
      <c r="R280" s="16" t="str">
        <f ca="1">IF(M280&lt;$R$3,"Buy",IF(AND(R279="Buy",M280&lt;50),"Buy",IF(AND(R279="Buy",M280&gt;=50),"Exit"," ")))</f>
        <v xml:space="preserve"> </v>
      </c>
      <c r="S280" s="16" t="str">
        <f ca="1">IF($M280&gt;$S$3,"Sell",IF(AND(S279="Sell",$M280&gt;50),"Sell",IF(AND(S279="Sell",$M280&lt;=50),"Exit"," ")))</f>
        <v>Sell</v>
      </c>
      <c r="T280" s="5">
        <f t="shared" ca="1" si="31"/>
        <v>-10</v>
      </c>
      <c r="U280" s="21">
        <f t="shared" ca="1" si="32"/>
        <v>7.8041074249605149</v>
      </c>
      <c r="V280" s="5">
        <f ca="1">IF(AND($R280="Buy",$R279=" "),D280,IF(AND($R280="Buy",$R279="Exit"),D280,IF(AND($S280="Sell",V279=" "),D280,IF(OR($R279="Buy",S279="Sell"),V279," "))))</f>
        <v>47</v>
      </c>
      <c r="W280" s="5">
        <f ca="1">IF(AND($R280="Buy",$R279=" "),G280,IF(AND($S280="Sell",W279=" "),G280,IF(OR($R279="Buy",S279="Sell"),W279," ")))</f>
        <v>41.91</v>
      </c>
      <c r="X280" s="35">
        <f t="shared" ca="1" si="33"/>
        <v>0</v>
      </c>
      <c r="Y280" s="35">
        <f t="shared" ca="1" si="34"/>
        <v>4.2922590837282613</v>
      </c>
      <c r="Z280" s="35">
        <f t="shared" ca="1" si="35"/>
        <v>4.2922590837282613</v>
      </c>
      <c r="AA280" s="36" t="e">
        <f t="shared" ca="1" si="36"/>
        <v>#VALUE!</v>
      </c>
    </row>
    <row r="281" spans="1:27" x14ac:dyDescent="0.25">
      <c r="A281" s="26">
        <v>40583</v>
      </c>
      <c r="B281">
        <v>48.86</v>
      </c>
      <c r="C281">
        <v>47.91</v>
      </c>
      <c r="D281">
        <v>48.86</v>
      </c>
      <c r="E281" s="5">
        <v>42.34</v>
      </c>
      <c r="F281" s="5">
        <v>41.46</v>
      </c>
      <c r="G281" s="5">
        <v>41.9</v>
      </c>
      <c r="H281" s="3">
        <v>1</v>
      </c>
      <c r="I281" s="3">
        <v>1</v>
      </c>
      <c r="J281" s="8">
        <f ca="1">(D281-MIN(OFFSET(C281,-$J$3+1,0):C281))/(MAX(OFFSET(B281,-$J$3+1,0):B281)-MIN(OFFSET(C281,-$J$3+1,0):C281))</f>
        <v>1</v>
      </c>
      <c r="K281" s="8">
        <f ca="1">(G281-MIN(OFFSET(F281,-$J$3+1,0):F281))/(MAX(OFFSET(E281,-$J$3+1,0):E281)-MIN(OFFSET(F281,-$J$3+1,0):F281))</f>
        <v>0.37956204379561986</v>
      </c>
      <c r="L281" s="8">
        <f ca="1">J281-K281</f>
        <v>0.62043795620438014</v>
      </c>
      <c r="M281" s="34">
        <f ca="1">100*(L281-MIN(OFFSET(L281,-$J$3+1,0):L281))/(MAX(OFFSET(L281,-$J$3+1,0):L281)-MIN(OFFSET(L281,-$J$3+1,0):L281))</f>
        <v>100</v>
      </c>
      <c r="N281" s="12">
        <f>MAX(B281-C281,B281-D280,D280-C281)</f>
        <v>0.95000000000000284</v>
      </c>
      <c r="O281" s="12">
        <f>MAX(E281-F281,E281-G280,G280-F281)</f>
        <v>1.0399999999999991</v>
      </c>
      <c r="P281" s="33">
        <f ca="1">AVERAGE(N281:OFFSET(N281,-$P$3+1,0))*$P$4</f>
        <v>0.75</v>
      </c>
      <c r="Q281" s="33">
        <f ca="1">AVERAGE(O281:OFFSET(O281,-$P$3+1,0))*$Q$4</f>
        <v>1.3783333333333339</v>
      </c>
      <c r="R281" s="16" t="str">
        <f ca="1">IF(M281&lt;$R$3,"Buy",IF(AND(R280="Buy",M281&lt;50),"Buy",IF(AND(R280="Buy",M281&gt;=50),"Exit"," ")))</f>
        <v xml:space="preserve"> </v>
      </c>
      <c r="S281" s="16" t="str">
        <f ca="1">IF($M281&gt;$S$3,"Sell",IF(AND(S280="Sell",$M281&gt;50),"Sell",IF(AND(S280="Sell",$M281&lt;=50),"Exit"," ")))</f>
        <v>Sell</v>
      </c>
      <c r="T281" s="5">
        <f ca="1">IF(AND($R281="Buy",$R280=" "),T$3,IF(AND($R281="Buy",$R280="Exit"),T$3,IF(AND($S281="Sell",$S280=" "),-T$3,IF(OR($R280="Buy",S280="Sell"),T280," "))))</f>
        <v>-10</v>
      </c>
      <c r="U281" s="21">
        <f ca="1">IF(AND($R281="Buy",$R280=" "),-T$3*P281/Q281,IF(AND($R281="Buy",$R280="Exit"),-T$3*P281/Q281,IF(AND($S281="Sell",S280=" "),T$3*P281/Q281,IF(OR($R280="Buy",$S280="Sell"),U280," "))))</f>
        <v>7.8041074249605149</v>
      </c>
      <c r="V281" s="5">
        <f ca="1">IF(AND($R281="Buy",$R280=" "),D281,IF(AND($R281="Buy",$R280="Exit"),D281,IF(AND($S281="Sell",V280=" "),D281,IF(OR($R280="Buy",S280="Sell"),V280," "))))</f>
        <v>47</v>
      </c>
      <c r="W281" s="5">
        <f ca="1">IF(AND($R281="Buy",$R280=" "),G281,IF(AND($S281="Sell",W280=" "),G281,IF(OR($R280="Buy",S280="Sell"),W280," ")))</f>
        <v>41.91</v>
      </c>
      <c r="X281" s="35">
        <f t="shared" ref="X281:X336" ca="1" si="37">IF(AND(T281&lt;&gt;0,T280&lt;&gt;" "),T281*(D281-D280)*$P$4," ")</f>
        <v>-7.9999999999999716</v>
      </c>
      <c r="Y281" s="35">
        <f t="shared" ca="1" si="34"/>
        <v>-4.6824644549763201</v>
      </c>
      <c r="Z281" s="35">
        <f t="shared" ca="1" si="35"/>
        <v>-12.682464454976291</v>
      </c>
      <c r="AA281" s="36" t="e">
        <f t="shared" ca="1" si="36"/>
        <v>#VALUE!</v>
      </c>
    </row>
    <row r="282" spans="1:27" x14ac:dyDescent="0.25">
      <c r="A282" s="26">
        <v>40584</v>
      </c>
      <c r="B282">
        <v>49.31</v>
      </c>
      <c r="C282">
        <v>48.07</v>
      </c>
      <c r="D282">
        <v>48.46</v>
      </c>
      <c r="E282" s="5">
        <v>42.38</v>
      </c>
      <c r="F282" s="5">
        <v>41.45</v>
      </c>
      <c r="G282" s="5">
        <v>42.38</v>
      </c>
      <c r="H282" s="3">
        <v>1</v>
      </c>
      <c r="I282" s="3">
        <v>1</v>
      </c>
      <c r="J282" s="8">
        <f ca="1">(D282-MIN(OFFSET(C282,-$J$3+1,0):C282))/(MAX(OFFSET(B282,-$J$3+1,0):B282)-MIN(OFFSET(C282,-$J$3+1,0):C282))</f>
        <v>0.70890410958904082</v>
      </c>
      <c r="K282" s="8">
        <f ca="1">(G282-MIN(OFFSET(F282,-$J$3+1,0):F282))/(MAX(OFFSET(E282,-$J$3+1,0):E282)-MIN(OFFSET(F282,-$J$3+1,0):F282))</f>
        <v>0.55474452554744602</v>
      </c>
      <c r="L282" s="8">
        <f ca="1">J282-K282</f>
        <v>0.1541595840415948</v>
      </c>
      <c r="M282" s="34">
        <f ca="1">100*(L282-MIN(OFFSET(L282,-$J$3+1,0):L282))/(MAX(OFFSET(L282,-$J$3+1,0):L282)-MIN(OFFSET(L282,-$J$3+1,0):L282))</f>
        <v>22.889776352758798</v>
      </c>
      <c r="N282" s="12">
        <f>MAX(B282-C282,B282-D281,D281-C282)</f>
        <v>1.240000000000002</v>
      </c>
      <c r="O282" s="12">
        <f>MAX(E282-F282,E282-G281,G281-F282)</f>
        <v>0.92999999999999972</v>
      </c>
      <c r="P282" s="33">
        <f ca="1">AVERAGE(N282:OFFSET(N282,-$P$3+1,0))*$P$4</f>
        <v>0.85333333333333405</v>
      </c>
      <c r="Q282" s="33">
        <f ca="1">AVERAGE(O282:OFFSET(O282,-$P$3+1,0))*$Q$4</f>
        <v>1.3983333333333334</v>
      </c>
      <c r="R282" s="16" t="str">
        <f ca="1">IF(M282&lt;$R$3,"Buy",IF(AND(R281="Buy",M282&lt;50),"Buy",IF(AND(R281="Buy",M282&gt;=50),"Exit"," ")))</f>
        <v xml:space="preserve"> </v>
      </c>
      <c r="S282" s="16" t="str">
        <f ca="1">IF($M282&gt;$S$3,"Sell",IF(AND(S281="Sell",$M282&gt;50),"Sell",IF(AND(S281="Sell",$M282&lt;=50),"Exit"," ")))</f>
        <v>Exit</v>
      </c>
      <c r="T282" s="5">
        <f ca="1">IF(AND($R282="Buy",$R281=" "),T$3,IF(AND($R282="Buy",$R281="Exit"),T$3,IF(AND($S282="Sell",$S281=" "),-T$3,IF(OR($R281="Buy",S281="Sell"),T281," "))))</f>
        <v>-10</v>
      </c>
      <c r="U282" s="21">
        <f ca="1">IF(AND($R282="Buy",$R281=" "),-T$3*P282/Q282,IF(AND($R282="Buy",$R281="Exit"),-T$3*P282/Q282,IF(AND($S282="Sell",S281=" "),T$3*P282/Q282,IF(OR($R281="Buy",$S281="Sell"),U281," "))))</f>
        <v>7.8041074249605149</v>
      </c>
      <c r="V282" s="5">
        <f ca="1">IF(AND($R282="Buy",$R281=" "),D282,IF(AND($R282="Buy",$R281="Exit"),D282,IF(AND($S282="Sell",V281=" "),D282,IF(OR($R281="Buy",S281="Sell"),V281," "))))</f>
        <v>47</v>
      </c>
      <c r="W282" s="5">
        <f ca="1">IF(AND($R282="Buy",$R281=" "),G282,IF(AND($S282="Sell",W281=" "),G282,IF(OR($R281="Buy",S281="Sell"),W281," ")))</f>
        <v>41.91</v>
      </c>
      <c r="X282" s="35">
        <f t="shared" ca="1" si="37"/>
        <v>3.9999999999999858</v>
      </c>
      <c r="Y282" s="35">
        <f t="shared" ref="Y282:Y336" ca="1" si="38">IF(AND(U282&lt;&gt;" ",U281&lt;&gt;" "),U281*(G282-G281)*$Q$4," ")</f>
        <v>3.7459715639810782</v>
      </c>
      <c r="Z282" s="35">
        <f t="shared" ref="Z282:Z336" ca="1" si="39">IF(X282&lt;&gt;" ",X282+Y282," ")</f>
        <v>7.7459715639810636</v>
      </c>
      <c r="AA282" s="36" t="e">
        <f t="shared" ca="1" si="36"/>
        <v>#VALUE!</v>
      </c>
    </row>
    <row r="283" spans="1:27" x14ac:dyDescent="0.25">
      <c r="A283" s="26">
        <v>40585</v>
      </c>
      <c r="B283">
        <v>48.73</v>
      </c>
      <c r="C283">
        <v>48.16</v>
      </c>
      <c r="D283">
        <v>48.56</v>
      </c>
      <c r="E283" s="5">
        <v>42.73</v>
      </c>
      <c r="F283" s="5">
        <v>41.95</v>
      </c>
      <c r="G283" s="5">
        <v>42.72</v>
      </c>
      <c r="H283" s="3">
        <v>1</v>
      </c>
      <c r="I283" s="3">
        <v>1</v>
      </c>
      <c r="J283" s="8">
        <f ca="1">(D283-MIN(OFFSET(C283,-$J$3+1,0):C283))/(MAX(OFFSET(B283,-$J$3+1,0):B283)-MIN(OFFSET(C283,-$J$3+1,0):C283))</f>
        <v>0.67532467532467566</v>
      </c>
      <c r="K283" s="8">
        <f ca="1">(G283-MIN(OFFSET(F283,-$J$3+1,0):F283))/(MAX(OFFSET(E283,-$J$3+1,0):E283)-MIN(OFFSET(F283,-$J$3+1,0):F283))</f>
        <v>0.80519480519480413</v>
      </c>
      <c r="L283" s="8">
        <f ca="1">J283-K283</f>
        <v>-0.12987012987012847</v>
      </c>
      <c r="M283" s="34">
        <f ca="1">100*(L283-MIN(OFFSET(L283,-$J$3+1,0):L283))/(MAX(OFFSET(L283,-$J$3+1,0):L283)-MIN(OFFSET(L283,-$J$3+1,0):L283))</f>
        <v>0</v>
      </c>
      <c r="N283" s="12">
        <f>MAX(B283-C283,B283-D282,D282-C283)</f>
        <v>0.57000000000000028</v>
      </c>
      <c r="O283" s="12">
        <f>MAX(E283-F283,E283-G282,G282-F283)</f>
        <v>0.77999999999999403</v>
      </c>
      <c r="P283" s="33">
        <f ca="1">AVERAGE(N283:OFFSET(N283,-$P$3+1,0))*$P$4</f>
        <v>0.78000000000000114</v>
      </c>
      <c r="Q283" s="33">
        <f ca="1">AVERAGE(O283:OFFSET(O283,-$P$3+1,0))*$Q$4</f>
        <v>1.3299999999999983</v>
      </c>
      <c r="R283" s="16" t="str">
        <f ca="1">IF(M283&lt;$R$3,"Buy",IF(AND(R282="Buy",M283&lt;50),"Buy",IF(AND(R282="Buy",M283&gt;=50),"Exit"," ")))</f>
        <v>Buy</v>
      </c>
      <c r="S283" s="16" t="str">
        <f ca="1">IF($M283&gt;$S$3,"Sell",IF(AND(S282="Sell",$M283&gt;50),"Sell",IF(AND(S282="Sell",$M283&lt;=50),"Exit"," ")))</f>
        <v xml:space="preserve"> </v>
      </c>
      <c r="T283" s="5">
        <f ca="1">IF(AND($R283="Buy",$R282=" "),T$3,IF(AND($R283="Buy",$R282="Exit"),T$3,IF(AND($S283="Sell",$S282=" "),-T$3,IF(OR($R282="Buy",S282="Sell"),T282," "))))</f>
        <v>10</v>
      </c>
      <c r="U283" s="21">
        <f ca="1">IF(AND($R283="Buy",$R282=" "),-T$3*P283/Q283,IF(AND($R283="Buy",$R282="Exit"),-T$3*P283/Q283,IF(AND($S283="Sell",S282=" "),T$3*P283/Q283,IF(OR($R282="Buy",$S282="Sell"),U282," "))))</f>
        <v>-5.8646616541353547</v>
      </c>
      <c r="V283" s="5">
        <f ca="1">IF(AND($R283="Buy",$R282=" "),D283,IF(AND($R283="Buy",$R282="Exit"),D283,IF(AND($S283="Sell",V282=" "),D283,IF(OR($R282="Buy",S282="Sell"),V282," "))))</f>
        <v>48.56</v>
      </c>
      <c r="W283" s="5">
        <f ca="1">IF(AND($R283="Buy",$R282=" "),G283,IF(AND($S283="Sell",W282=" "),G283,IF(OR($R282="Buy",S282="Sell"),W282," ")))</f>
        <v>42.72</v>
      </c>
      <c r="X283" s="35">
        <f t="shared" ca="1" si="37"/>
        <v>1.0000000000000142</v>
      </c>
      <c r="Y283" s="35">
        <f t="shared" ca="1" si="38"/>
        <v>2.6533965244865461</v>
      </c>
      <c r="Z283" s="35">
        <f t="shared" ca="1" si="39"/>
        <v>3.6533965244865603</v>
      </c>
      <c r="AA283" s="36" t="e">
        <f t="shared" ca="1" si="36"/>
        <v>#VALUE!</v>
      </c>
    </row>
    <row r="284" spans="1:27" x14ac:dyDescent="0.25">
      <c r="A284" s="26">
        <v>40588</v>
      </c>
      <c r="B284">
        <v>48.6</v>
      </c>
      <c r="C284">
        <v>47.98</v>
      </c>
      <c r="D284">
        <v>48.23</v>
      </c>
      <c r="E284" s="5">
        <v>43.29</v>
      </c>
      <c r="F284" s="5">
        <v>42.32</v>
      </c>
      <c r="G284" s="5">
        <v>42.84</v>
      </c>
      <c r="H284" s="3">
        <v>1</v>
      </c>
      <c r="I284" s="3">
        <v>1</v>
      </c>
      <c r="J284" s="8">
        <f ca="1">(D284-MIN(OFFSET(C284,-$J$3+1,0):C284))/(MAX(OFFSET(B284,-$J$3+1,0):B284)-MIN(OFFSET(C284,-$J$3+1,0):C284))</f>
        <v>0.39325842696628949</v>
      </c>
      <c r="K284" s="8">
        <f ca="1">(G284-MIN(OFFSET(F284,-$J$3+1,0):F284))/(MAX(OFFSET(E284,-$J$3+1,0):E284)-MIN(OFFSET(F284,-$J$3+1,0):F284))</f>
        <v>0.78672985781990723</v>
      </c>
      <c r="L284" s="8">
        <f ca="1">J284-K284</f>
        <v>-0.39347143085361774</v>
      </c>
      <c r="M284" s="34">
        <f ca="1">100*(L284-MIN(OFFSET(L284,-$J$3+1,0):L284))/(MAX(OFFSET(L284,-$J$3+1,0):L284)-MIN(OFFSET(L284,-$J$3+1,0):L284))</f>
        <v>0</v>
      </c>
      <c r="N284" s="12">
        <f>MAX(B284-C284,B284-D283,D283-C284)</f>
        <v>0.62000000000000455</v>
      </c>
      <c r="O284" s="12">
        <f>MAX(E284-F284,E284-G283,G283-F284)</f>
        <v>0.96999999999999886</v>
      </c>
      <c r="P284" s="33">
        <f ca="1">AVERAGE(N284:OFFSET(N284,-$P$3+1,0))*$P$4</f>
        <v>0.80833333333333479</v>
      </c>
      <c r="Q284" s="33">
        <f ca="1">AVERAGE(O284:OFFSET(O284,-$P$3+1,0))*$Q$4</f>
        <v>1.0566666666666649</v>
      </c>
      <c r="R284" s="16" t="str">
        <f ca="1">IF(M284&lt;$R$3,"Buy",IF(AND(R283="Buy",M284&lt;50),"Buy",IF(AND(R283="Buy",M284&gt;=50),"Exit"," ")))</f>
        <v>Buy</v>
      </c>
      <c r="S284" s="16" t="str">
        <f ca="1">IF($M284&gt;$S$3,"Sell",IF(AND(S283="Sell",$M284&gt;50),"Sell",IF(AND(S283="Sell",$M284&lt;=50),"Exit"," ")))</f>
        <v xml:space="preserve"> </v>
      </c>
      <c r="T284" s="5">
        <f ca="1">IF(AND($R284="Buy",$R283=" "),T$3,IF(AND($R284="Buy",$R283="Exit"),T$3,IF(AND($S284="Sell",$S283=" "),-T$3,IF(OR($R283="Buy",S283="Sell"),T283," "))))</f>
        <v>10</v>
      </c>
      <c r="U284" s="21">
        <f ca="1">IF(AND($R284="Buy",$R283=" "),-T$3*P284/Q284,IF(AND($R284="Buy",$R283="Exit"),-T$3*P284/Q284,IF(AND($S284="Sell",S283=" "),T$3*P284/Q284,IF(OR($R283="Buy",$S283="Sell"),U283," "))))</f>
        <v>-5.8646616541353547</v>
      </c>
      <c r="V284" s="5">
        <f ca="1">IF(AND($R284="Buy",$R283=" "),D284,IF(AND($R284="Buy",$R283="Exit"),D284,IF(AND($S284="Sell",V283=" "),D284,IF(OR($R283="Buy",S283="Sell"),V283," "))))</f>
        <v>48.56</v>
      </c>
      <c r="W284" s="5">
        <f ca="1">IF(AND($R284="Buy",$R283=" "),G284,IF(AND($S284="Sell",W283=" "),G284,IF(OR($R283="Buy",S283="Sell"),W283," ")))</f>
        <v>42.72</v>
      </c>
      <c r="X284" s="35">
        <f t="shared" ca="1" si="37"/>
        <v>-3.300000000000054</v>
      </c>
      <c r="Y284" s="35">
        <f t="shared" ca="1" si="38"/>
        <v>-0.70375939849626923</v>
      </c>
      <c r="Z284" s="35">
        <f t="shared" ca="1" si="39"/>
        <v>-4.0037593984963236</v>
      </c>
      <c r="AA284" s="36" t="e">
        <f t="shared" ca="1" si="36"/>
        <v>#VALUE!</v>
      </c>
    </row>
    <row r="285" spans="1:27" x14ac:dyDescent="0.25">
      <c r="A285" s="26">
        <v>40589</v>
      </c>
      <c r="B285">
        <v>48.1</v>
      </c>
      <c r="C285">
        <v>47.46</v>
      </c>
      <c r="D285">
        <v>47.91</v>
      </c>
      <c r="E285" s="5">
        <v>43.19</v>
      </c>
      <c r="F285" s="5">
        <v>42.01</v>
      </c>
      <c r="G285" s="5">
        <v>42.34</v>
      </c>
      <c r="H285" s="3">
        <v>1</v>
      </c>
      <c r="I285" s="3">
        <v>1</v>
      </c>
      <c r="J285" s="8">
        <f ca="1">(D285-MIN(OFFSET(C285,-$J$3+1,0):C285))/(MAX(OFFSET(B285,-$J$3+1,0):B285)-MIN(OFFSET(C285,-$J$3+1,0):C285))</f>
        <v>0.24324324324324076</v>
      </c>
      <c r="K285" s="8">
        <f ca="1">(G285-MIN(OFFSET(F285,-$J$3+1,0):F285))/(MAX(OFFSET(E285,-$J$3+1,0):E285)-MIN(OFFSET(F285,-$J$3+1,0):F285))</f>
        <v>0.54976303317535735</v>
      </c>
      <c r="L285" s="8">
        <f ca="1">J285-K285</f>
        <v>-0.30651978993211659</v>
      </c>
      <c r="M285" s="34">
        <f ca="1">100*(L285-MIN(OFFSET(L285,-$J$3+1,0):L285))/(MAX(OFFSET(L285,-$J$3+1,0):L285)-MIN(OFFSET(L285,-$J$3+1,0):L285))</f>
        <v>8.5758788735356024</v>
      </c>
      <c r="N285" s="12">
        <f>MAX(B285-C285,B285-D284,D284-C285)</f>
        <v>0.76999999999999602</v>
      </c>
      <c r="O285" s="12">
        <f>MAX(E285-F285,E285-G284,G284-F285)</f>
        <v>1.1799999999999997</v>
      </c>
      <c r="P285" s="33">
        <f ca="1">AVERAGE(N285:OFFSET(N285,-$P$3+1,0))*$P$4</f>
        <v>0.77166666666666706</v>
      </c>
      <c r="Q285" s="33">
        <f ca="1">AVERAGE(O285:OFFSET(O285,-$P$3+1,0))*$Q$4</f>
        <v>1.0399999999999991</v>
      </c>
      <c r="R285" s="16" t="str">
        <f ca="1">IF(M285&lt;$R$3,"Buy",IF(AND(R284="Buy",M285&lt;50),"Buy",IF(AND(R284="Buy",M285&gt;=50),"Exit"," ")))</f>
        <v>Buy</v>
      </c>
      <c r="S285" s="16" t="str">
        <f ca="1">IF($M285&gt;$S$3,"Sell",IF(AND(S284="Sell",$M285&gt;50),"Sell",IF(AND(S284="Sell",$M285&lt;=50),"Exit"," ")))</f>
        <v xml:space="preserve"> </v>
      </c>
      <c r="T285" s="5">
        <f ca="1">IF(AND($R285="Buy",$R284=" "),T$3,IF(AND($R285="Buy",$R284="Exit"),T$3,IF(AND($S285="Sell",$S284=" "),-T$3,IF(OR($R284="Buy",S284="Sell"),T284," "))))</f>
        <v>10</v>
      </c>
      <c r="U285" s="21">
        <f ca="1">IF(AND($R285="Buy",$R284=" "),-T$3*P285/Q285,IF(AND($R285="Buy",$R284="Exit"),-T$3*P285/Q285,IF(AND($S285="Sell",S284=" "),T$3*P285/Q285,IF(OR($R284="Buy",$S284="Sell"),U284," "))))</f>
        <v>-5.8646616541353547</v>
      </c>
      <c r="V285" s="5">
        <f ca="1">IF(AND($R285="Buy",$R284=" "),D285,IF(AND($R285="Buy",$R284="Exit"),D285,IF(AND($S285="Sell",V284=" "),D285,IF(OR($R284="Buy",S284="Sell"),V284," "))))</f>
        <v>48.56</v>
      </c>
      <c r="W285" s="5">
        <f ca="1">IF(AND($R285="Buy",$R284=" "),G285,IF(AND($S285="Sell",W284=" "),G285,IF(OR($R284="Buy",S284="Sell"),W284," ")))</f>
        <v>42.72</v>
      </c>
      <c r="X285" s="35">
        <f t="shared" ca="1" si="37"/>
        <v>-3.2000000000000028</v>
      </c>
      <c r="Y285" s="35">
        <f t="shared" ca="1" si="38"/>
        <v>2.9323308270676773</v>
      </c>
      <c r="Z285" s="35">
        <f t="shared" ca="1" si="39"/>
        <v>-0.26766917293232551</v>
      </c>
      <c r="AA285" s="36" t="e">
        <f t="shared" ca="1" si="36"/>
        <v>#VALUE!</v>
      </c>
    </row>
    <row r="286" spans="1:27" x14ac:dyDescent="0.25">
      <c r="A286" s="26">
        <v>40590</v>
      </c>
      <c r="B286">
        <v>49.04</v>
      </c>
      <c r="C286">
        <v>48.28</v>
      </c>
      <c r="D286">
        <v>48.91</v>
      </c>
      <c r="E286" s="5">
        <v>43.21</v>
      </c>
      <c r="F286" s="5">
        <v>42.51</v>
      </c>
      <c r="G286" s="5">
        <v>42.71</v>
      </c>
      <c r="H286" s="3">
        <v>1</v>
      </c>
      <c r="I286" s="3">
        <v>1</v>
      </c>
      <c r="J286" s="8">
        <f ca="1">(D286-MIN(OFFSET(C286,-$J$3+1,0):C286))/(MAX(OFFSET(B286,-$J$3+1,0):B286)-MIN(OFFSET(C286,-$J$3+1,0):C286))</f>
        <v>0.78378378378378089</v>
      </c>
      <c r="K286" s="8">
        <f ca="1">(G286-MIN(OFFSET(F286,-$J$3+1,0):F286))/(MAX(OFFSET(E286,-$J$3+1,0):E286)-MIN(OFFSET(F286,-$J$3+1,0):F286))</f>
        <v>0.68478260869565244</v>
      </c>
      <c r="L286" s="8">
        <f ca="1">J286-K286</f>
        <v>9.9001175088128446E-2</v>
      </c>
      <c r="M286" s="34">
        <f ca="1">100*(L286-MIN(OFFSET(L286,-$J$3+1,0):L286))/(MAX(OFFSET(L286,-$J$3+1,0):L286)-MIN(OFFSET(L286,-$J$3+1,0):L286))</f>
        <v>48.571658594731574</v>
      </c>
      <c r="N286" s="12">
        <f>MAX(B286-C286,B286-D285,D285-C286)</f>
        <v>1.1300000000000026</v>
      </c>
      <c r="O286" s="12">
        <f>MAX(E286-F286,E286-G285,G285-F286)</f>
        <v>0.86999999999999744</v>
      </c>
      <c r="P286" s="33">
        <f ca="1">AVERAGE(N286:OFFSET(N286,-$P$3+1,0))*$P$4</f>
        <v>0.88000000000000134</v>
      </c>
      <c r="Q286" s="33">
        <f ca="1">AVERAGE(O286:OFFSET(O286,-$P$3+1,0))*$Q$4</f>
        <v>0.96166666666666478</v>
      </c>
      <c r="R286" s="16" t="str">
        <f ca="1">IF(M286&lt;$R$3,"Buy",IF(AND(R285="Buy",M286&lt;50),"Buy",IF(AND(R285="Buy",M286&gt;=50),"Exit"," ")))</f>
        <v>Buy</v>
      </c>
      <c r="S286" s="16" t="str">
        <f ca="1">IF($M286&gt;$S$3,"Sell",IF(AND(S285="Sell",$M286&gt;50),"Sell",IF(AND(S285="Sell",$M286&lt;=50),"Exit"," ")))</f>
        <v xml:space="preserve"> </v>
      </c>
      <c r="T286" s="5">
        <f ca="1">IF(AND($R286="Buy",$R285=" "),T$3,IF(AND($R286="Buy",$R285="Exit"),T$3,IF(AND($S286="Sell",$S285=" "),-T$3,IF(OR($R285="Buy",S285="Sell"),T285," "))))</f>
        <v>10</v>
      </c>
      <c r="U286" s="21">
        <f ca="1">IF(AND($R286="Buy",$R285=" "),-T$3*P286/Q286,IF(AND($R286="Buy",$R285="Exit"),-T$3*P286/Q286,IF(AND($S286="Sell",S285=" "),T$3*P286/Q286,IF(OR($R285="Buy",$S285="Sell"),U285," "))))</f>
        <v>-5.8646616541353547</v>
      </c>
      <c r="V286" s="5">
        <f ca="1">IF(AND($R286="Buy",$R285=" "),D286,IF(AND($R286="Buy",$R285="Exit"),D286,IF(AND($S286="Sell",V285=" "),D286,IF(OR($R285="Buy",S285="Sell"),V285," "))))</f>
        <v>48.56</v>
      </c>
      <c r="W286" s="5">
        <f ca="1">IF(AND($R286="Buy",$R285=" "),G286,IF(AND($S286="Sell",W285=" "),G286,IF(OR($R285="Buy",S285="Sell"),W285," ")))</f>
        <v>42.72</v>
      </c>
      <c r="X286" s="35">
        <f t="shared" ca="1" si="37"/>
        <v>10</v>
      </c>
      <c r="Y286" s="35">
        <f t="shared" ca="1" si="38"/>
        <v>-2.1699248120300663</v>
      </c>
      <c r="Z286" s="35">
        <f t="shared" ca="1" si="39"/>
        <v>7.8300751879699337</v>
      </c>
      <c r="AA286" s="36" t="e">
        <f t="shared" ca="1" si="36"/>
        <v>#VALUE!</v>
      </c>
    </row>
    <row r="287" spans="1:27" x14ac:dyDescent="0.25">
      <c r="A287" s="26">
        <v>40591</v>
      </c>
      <c r="B287">
        <v>48.71</v>
      </c>
      <c r="C287">
        <v>48.19</v>
      </c>
      <c r="D287">
        <v>48.54</v>
      </c>
      <c r="E287" s="5">
        <v>43.47</v>
      </c>
      <c r="F287" s="5">
        <v>42.58</v>
      </c>
      <c r="G287" s="5">
        <v>42.92</v>
      </c>
      <c r="H287" s="3">
        <v>1</v>
      </c>
      <c r="I287" s="3">
        <v>1</v>
      </c>
      <c r="J287" s="8">
        <f ca="1">(D287-MIN(OFFSET(C287,-$J$3+1,0):C287))/(MAX(OFFSET(B287,-$J$3+1,0):B287)-MIN(OFFSET(C287,-$J$3+1,0):C287))</f>
        <v>0.58378378378378237</v>
      </c>
      <c r="K287" s="8">
        <f ca="1">(G287-MIN(OFFSET(F287,-$J$3+1,0):F287))/(MAX(OFFSET(E287,-$J$3+1,0):E287)-MIN(OFFSET(F287,-$J$3+1,0):F287))</f>
        <v>0.72772277227722859</v>
      </c>
      <c r="L287" s="8">
        <f ca="1">J287-K287</f>
        <v>-0.14393898849344622</v>
      </c>
      <c r="M287" s="34">
        <f ca="1">100*(L287-MIN(OFFSET(L287,-$J$3+1,0):L287))/(MAX(OFFSET(L287,-$J$3+1,0):L287)-MIN(OFFSET(L287,-$J$3+1,0):L287))</f>
        <v>45.565798059833909</v>
      </c>
      <c r="N287" s="12">
        <f>MAX(B287-C287,B287-D286,D286-C287)</f>
        <v>0.71999999999999886</v>
      </c>
      <c r="O287" s="12">
        <f>MAX(E287-F287,E287-G286,G286-F287)</f>
        <v>0.89000000000000057</v>
      </c>
      <c r="P287" s="33">
        <f ca="1">AVERAGE(N287:OFFSET(N287,-$P$3+1,0))*$P$4</f>
        <v>0.84166666666666734</v>
      </c>
      <c r="Q287" s="33">
        <f ca="1">AVERAGE(O287:OFFSET(O287,-$P$3+1,0))*$Q$4</f>
        <v>0.93666666666666509</v>
      </c>
      <c r="R287" s="16" t="str">
        <f ca="1">IF(M287&lt;$R$3,"Buy",IF(AND(R286="Buy",M287&lt;50),"Buy",IF(AND(R286="Buy",M287&gt;=50),"Exit"," ")))</f>
        <v>Buy</v>
      </c>
      <c r="S287" s="16" t="str">
        <f ca="1">IF($M287&gt;$S$3,"Sell",IF(AND(S286="Sell",$M287&gt;50),"Sell",IF(AND(S286="Sell",$M287&lt;=50),"Exit"," ")))</f>
        <v xml:space="preserve"> </v>
      </c>
      <c r="T287" s="5">
        <f ca="1">IF(AND($R287="Buy",$R286=" "),T$3,IF(AND($R287="Buy",$R286="Exit"),T$3,IF(AND($S287="Sell",$S286=" "),-T$3,IF(OR($R286="Buy",S286="Sell"),T286," "))))</f>
        <v>10</v>
      </c>
      <c r="U287" s="21">
        <f ca="1">IF(AND($R287="Buy",$R286=" "),-T$3*P287/Q287,IF(AND($R287="Buy",$R286="Exit"),-T$3*P287/Q287,IF(AND($S287="Sell",S286=" "),T$3*P287/Q287,IF(OR($R286="Buy",$S286="Sell"),U286," "))))</f>
        <v>-5.8646616541353547</v>
      </c>
      <c r="V287" s="5">
        <f ca="1">IF(AND($R287="Buy",$R286=" "),D287,IF(AND($R287="Buy",$R286="Exit"),D287,IF(AND($S287="Sell",V286=" "),D287,IF(OR($R286="Buy",S286="Sell"),V286," "))))</f>
        <v>48.56</v>
      </c>
      <c r="W287" s="5">
        <f ca="1">IF(AND($R287="Buy",$R286=" "),G287,IF(AND($S287="Sell",W286=" "),G287,IF(OR($R286="Buy",S286="Sell"),W286," ")))</f>
        <v>42.72</v>
      </c>
      <c r="X287" s="35">
        <f t="shared" ca="1" si="37"/>
        <v>-3.6999999999999744</v>
      </c>
      <c r="Y287" s="35">
        <f t="shared" ca="1" si="38"/>
        <v>-1.2315789473684295</v>
      </c>
      <c r="Z287" s="35">
        <f t="shared" ca="1" si="39"/>
        <v>-4.9315789473684042</v>
      </c>
      <c r="AA287" s="36" t="e">
        <f t="shared" ca="1" si="36"/>
        <v>#VALUE!</v>
      </c>
    </row>
    <row r="288" spans="1:27" x14ac:dyDescent="0.25">
      <c r="A288" s="26">
        <v>40592</v>
      </c>
      <c r="B288">
        <v>48.72</v>
      </c>
      <c r="C288">
        <v>48.27</v>
      </c>
      <c r="D288">
        <v>48.59</v>
      </c>
      <c r="E288" s="5">
        <v>44.44</v>
      </c>
      <c r="F288" s="5">
        <v>42.58</v>
      </c>
      <c r="G288" s="5">
        <v>43.75</v>
      </c>
      <c r="H288" s="3">
        <v>1</v>
      </c>
      <c r="I288" s="3">
        <v>1</v>
      </c>
      <c r="J288" s="8">
        <f ca="1">(D288-MIN(OFFSET(C288,-$J$3+1,0):C288))/(MAX(OFFSET(B288,-$J$3+1,0):B288)-MIN(OFFSET(C288,-$J$3+1,0):C288))</f>
        <v>0.71518987341772389</v>
      </c>
      <c r="K288" s="8">
        <f ca="1">(G288-MIN(OFFSET(F288,-$J$3+1,0):F288))/(MAX(OFFSET(E288,-$J$3+1,0):E288)-MIN(OFFSET(F288,-$J$3+1,0):F288))</f>
        <v>0.72289156626506057</v>
      </c>
      <c r="L288" s="8">
        <f ca="1">J288-K288</f>
        <v>-7.701692847336683E-3</v>
      </c>
      <c r="M288" s="34">
        <f ca="1">100*(L288-MIN(OFFSET(L288,-$J$3+1,0):L288))/(MAX(OFFSET(L288,-$J$3+1,0):L288)-MIN(OFFSET(L288,-$J$3+1,0):L288))</f>
        <v>78.333237900325599</v>
      </c>
      <c r="N288" s="12">
        <f>MAX(B288-C288,B288-D287,D287-C288)</f>
        <v>0.44999999999999574</v>
      </c>
      <c r="O288" s="12">
        <f>MAX(E288-F288,E288-G287,G287-F288)</f>
        <v>1.8599999999999994</v>
      </c>
      <c r="P288" s="33">
        <f ca="1">AVERAGE(N288:OFFSET(N288,-$P$3+1,0))*$P$4</f>
        <v>0.70999999999999963</v>
      </c>
      <c r="Q288" s="33">
        <f ca="1">AVERAGE(O288:OFFSET(O288,-$P$3+1,0))*$Q$4</f>
        <v>1.091666666666665</v>
      </c>
      <c r="R288" s="16" t="str">
        <f ca="1">IF(M288&lt;$R$3,"Buy",IF(AND(R287="Buy",M288&lt;50),"Buy",IF(AND(R287="Buy",M288&gt;=50),"Exit"," ")))</f>
        <v>Exit</v>
      </c>
      <c r="S288" s="16" t="str">
        <f ca="1">IF($M288&gt;$S$3,"Sell",IF(AND(S287="Sell",$M288&gt;50),"Sell",IF(AND(S287="Sell",$M288&lt;=50),"Exit"," ")))</f>
        <v xml:space="preserve"> </v>
      </c>
      <c r="T288" s="5">
        <f ca="1">IF(AND($R288="Buy",$R287=" "),T$3,IF(AND($R288="Buy",$R287="Exit"),T$3,IF(AND($S288="Sell",$S287=" "),-T$3,IF(OR($R287="Buy",S287="Sell"),T287," "))))</f>
        <v>10</v>
      </c>
      <c r="U288" s="21">
        <f ca="1">IF(AND($R288="Buy",$R287=" "),-T$3*P288/Q288,IF(AND($R288="Buy",$R287="Exit"),-T$3*P288/Q288,IF(AND($S288="Sell",S287=" "),T$3*P288/Q288,IF(OR($R287="Buy",$S287="Sell"),U287," "))))</f>
        <v>-5.8646616541353547</v>
      </c>
      <c r="V288" s="5">
        <f ca="1">IF(AND($R288="Buy",$R287=" "),D288,IF(AND($R288="Buy",$R287="Exit"),D288,IF(AND($S288="Sell",V287=" "),D288,IF(OR($R287="Buy",S287="Sell"),V287," "))))</f>
        <v>48.56</v>
      </c>
      <c r="W288" s="5">
        <f ca="1">IF(AND($R288="Buy",$R287=" "),G288,IF(AND($S288="Sell",W287=" "),G288,IF(OR($R287="Buy",S287="Sell"),W287," ")))</f>
        <v>42.72</v>
      </c>
      <c r="X288" s="35">
        <f t="shared" ca="1" si="37"/>
        <v>0.50000000000004263</v>
      </c>
      <c r="Y288" s="35">
        <f t="shared" ca="1" si="38"/>
        <v>-4.8676691729323345</v>
      </c>
      <c r="Z288" s="35">
        <f t="shared" ca="1" si="39"/>
        <v>-4.3676691729322918</v>
      </c>
      <c r="AA288" s="36" t="e">
        <f t="shared" ref="AA288:AA336" ca="1" si="40">IF(Z288&lt;&gt;" ",AA287+Z288,AA287)</f>
        <v>#VALUE!</v>
      </c>
    </row>
    <row r="289" spans="1:27" x14ac:dyDescent="0.25">
      <c r="A289" s="26">
        <v>40596</v>
      </c>
      <c r="B289">
        <v>48.47</v>
      </c>
      <c r="C289">
        <v>47.19</v>
      </c>
      <c r="D289">
        <v>48.15</v>
      </c>
      <c r="E289" s="5">
        <v>44.38</v>
      </c>
      <c r="F289" s="5">
        <v>42.55</v>
      </c>
      <c r="G289" s="5">
        <v>42.91</v>
      </c>
      <c r="H289" s="3">
        <v>1</v>
      </c>
      <c r="I289" s="3">
        <v>1</v>
      </c>
      <c r="J289" s="8">
        <f ca="1">(D289-MIN(OFFSET(C289,-$J$3+1,0):C289))/(MAX(OFFSET(B289,-$J$3+1,0):B289)-MIN(OFFSET(C289,-$J$3+1,0):C289))</f>
        <v>0.51891891891891895</v>
      </c>
      <c r="K289" s="8">
        <f ca="1">(G289-MIN(OFFSET(F289,-$J$3+1,0):F289))/(MAX(OFFSET(E289,-$J$3+1,0):E289)-MIN(OFFSET(F289,-$J$3+1,0):F289))</f>
        <v>0.37037037037036985</v>
      </c>
      <c r="L289" s="8">
        <f ca="1">J289-K289</f>
        <v>0.1485485485485491</v>
      </c>
      <c r="M289" s="34">
        <f ca="1">100*(L289-MIN(OFFSET(L289,-$J$3+1,0):L289))/(MAX(OFFSET(L289,-$J$3+1,0):L289)-MIN(OFFSET(L289,-$J$3+1,0):L289))</f>
        <v>100</v>
      </c>
      <c r="N289" s="12">
        <f>MAX(B289-C289,B289-D288,D288-C289)</f>
        <v>1.4000000000000057</v>
      </c>
      <c r="O289" s="12">
        <f>MAX(E289-F289,E289-G288,G288-F289)</f>
        <v>1.8300000000000054</v>
      </c>
      <c r="P289" s="33">
        <f ca="1">AVERAGE(N289:OFFSET(N289,-$P$3+1,0))*$P$4</f>
        <v>0.84833333333333394</v>
      </c>
      <c r="Q289" s="33">
        <f ca="1">AVERAGE(O289:OFFSET(O289,-$P$3+1,0))*$Q$4</f>
        <v>1.2666666666666668</v>
      </c>
      <c r="R289" s="16" t="str">
        <f ca="1">IF(M289&lt;$R$3,"Buy",IF(AND(R288="Buy",M289&lt;50),"Buy",IF(AND(R288="Buy",M289&gt;=50),"Exit"," ")))</f>
        <v xml:space="preserve"> </v>
      </c>
      <c r="S289" s="16" t="str">
        <f ca="1">IF($M289&gt;$S$3,"Sell",IF(AND(S288="Sell",$M289&gt;50),"Sell",IF(AND(S288="Sell",$M289&lt;=50),"Exit"," ")))</f>
        <v>Sell</v>
      </c>
      <c r="T289" s="5">
        <f ca="1">IF(AND($R289="Buy",$R288=" "),T$3,IF(AND($R289="Buy",$R288="Exit"),T$3,IF(AND($S289="Sell",$S288=" "),-T$3,IF(OR($R288="Buy",S288="Sell"),T288," "))))</f>
        <v>-10</v>
      </c>
      <c r="U289" s="21">
        <f ca="1">IF(AND($R289="Buy",$R288=" "),-T$3*P289/Q289,IF(AND($R289="Buy",$R288="Exit"),-T$3*P289/Q289,IF(AND($S289="Sell",S288=" "),T$3*P289/Q289,IF(OR($R288="Buy",$S288="Sell"),U288," "))))</f>
        <v>6.6973684210526354</v>
      </c>
      <c r="V289" s="5" t="str">
        <f ca="1">IF(AND($R289="Buy",$R288=" "),D289,IF(AND($R289="Buy",$R288="Exit"),D289,IF(AND($S289="Sell",V288=" "),D289,IF(OR($R288="Buy",S288="Sell"),V288," "))))</f>
        <v xml:space="preserve"> </v>
      </c>
      <c r="W289" s="5" t="str">
        <f ca="1">IF(AND($R289="Buy",$R288=" "),G289,IF(AND($S289="Sell",W288=" "),G289,IF(OR($R288="Buy",S288="Sell"),W288," ")))</f>
        <v xml:space="preserve"> </v>
      </c>
      <c r="X289" s="35">
        <f t="shared" ca="1" si="37"/>
        <v>4.4000000000000483</v>
      </c>
      <c r="Y289" s="35">
        <f t="shared" ca="1" si="38"/>
        <v>4.9263157894737182</v>
      </c>
      <c r="Z289" s="35">
        <f t="shared" ca="1" si="39"/>
        <v>9.3263157894737674</v>
      </c>
      <c r="AA289" s="36" t="e">
        <f t="shared" ca="1" si="40"/>
        <v>#VALUE!</v>
      </c>
    </row>
    <row r="290" spans="1:27" x14ac:dyDescent="0.25">
      <c r="A290" s="26">
        <v>40597</v>
      </c>
      <c r="B290">
        <v>43.64</v>
      </c>
      <c r="C290">
        <v>42.49</v>
      </c>
      <c r="D290">
        <v>43.51</v>
      </c>
      <c r="E290" s="5">
        <v>43.75</v>
      </c>
      <c r="F290" s="5">
        <v>42.72</v>
      </c>
      <c r="G290" s="5">
        <v>43.02</v>
      </c>
      <c r="H290" s="3">
        <v>1</v>
      </c>
      <c r="I290" s="3">
        <v>1</v>
      </c>
      <c r="J290" s="8">
        <f ca="1">(D290-MIN(OFFSET(C290,-$J$3+1,0):C290))/(MAX(OFFSET(B290,-$J$3+1,0):B290)-MIN(OFFSET(C290,-$J$3+1,0):C290))</f>
        <v>0.15572519083969411</v>
      </c>
      <c r="K290" s="8">
        <f ca="1">(G290-MIN(OFFSET(F290,-$J$3+1,0):F290))/(MAX(OFFSET(E290,-$J$3+1,0):E290)-MIN(OFFSET(F290,-$J$3+1,0):F290))</f>
        <v>0.41563786008230669</v>
      </c>
      <c r="L290" s="8">
        <f ca="1">J290-K290</f>
        <v>-0.25991266924261258</v>
      </c>
      <c r="M290" s="34">
        <f ca="1">100*(L290-MIN(OFFSET(L290,-$J$3+1,0):L290))/(MAX(OFFSET(L290,-$J$3+1,0):L290)-MIN(OFFSET(L290,-$J$3+1,0):L290))</f>
        <v>10.241784969068814</v>
      </c>
      <c r="N290" s="12">
        <f>MAX(B290-C290,B290-D289,D289-C290)</f>
        <v>5.6599999999999966</v>
      </c>
      <c r="O290" s="12">
        <f>MAX(E290-F290,E290-G289,G289-F290)</f>
        <v>1.0300000000000011</v>
      </c>
      <c r="P290" s="33">
        <f ca="1">AVERAGE(N290:OFFSET(N290,-$P$3+1,0))*$P$4</f>
        <v>1.6883333333333326</v>
      </c>
      <c r="Q290" s="33">
        <f ca="1">AVERAGE(O290:OFFSET(O290,-$P$3+1,0))*$Q$4</f>
        <v>1.2766666666666673</v>
      </c>
      <c r="R290" s="16" t="str">
        <f ca="1">IF(M290&lt;$R$3,"Buy",IF(AND(R289="Buy",M290&lt;50),"Buy",IF(AND(R289="Buy",M290&gt;=50),"Exit"," ")))</f>
        <v xml:space="preserve"> </v>
      </c>
      <c r="S290" s="16" t="str">
        <f ca="1">IF($M290&gt;$S$3,"Sell",IF(AND(S289="Sell",$M290&gt;50),"Sell",IF(AND(S289="Sell",$M290&lt;=50),"Exit"," ")))</f>
        <v>Exit</v>
      </c>
      <c r="T290" s="5">
        <f ca="1">IF(AND($R290="Buy",$R289=" "),T$3,IF(AND($R290="Buy",$R289="Exit"),T$3,IF(AND($S290="Sell",$S289=" "),-T$3,IF(OR($R289="Buy",S289="Sell"),T289," "))))</f>
        <v>-10</v>
      </c>
      <c r="U290" s="21">
        <f ca="1">IF(AND($R290="Buy",$R289=" "),-T$3*P290/Q290,IF(AND($R290="Buy",$R289="Exit"),-T$3*P290/Q290,IF(AND($S290="Sell",S289=" "),T$3*P290/Q290,IF(OR($R289="Buy",$S289="Sell"),U289," "))))</f>
        <v>6.6973684210526354</v>
      </c>
      <c r="V290" s="5" t="str">
        <f ca="1">IF(AND($R290="Buy",$R289=" "),D290,IF(AND($R290="Buy",$R289="Exit"),D290,IF(AND($S290="Sell",V289=" "),D290,IF(OR($R289="Buy",S289="Sell"),V289," "))))</f>
        <v xml:space="preserve"> </v>
      </c>
      <c r="W290" s="5" t="str">
        <f ca="1">IF(AND($R290="Buy",$R289=" "),G290,IF(AND($S290="Sell",W289=" "),G290,IF(OR($R289="Buy",S289="Sell"),W289," ")))</f>
        <v xml:space="preserve"> </v>
      </c>
      <c r="X290" s="35">
        <f t="shared" ca="1" si="37"/>
        <v>46.400000000000006</v>
      </c>
      <c r="Y290" s="35">
        <f t="shared" ca="1" si="38"/>
        <v>0.73671052631583367</v>
      </c>
      <c r="Z290" s="35">
        <f t="shared" ca="1" si="39"/>
        <v>47.136710526315838</v>
      </c>
      <c r="AA290" s="36" t="e">
        <f t="shared" ca="1" si="40"/>
        <v>#VALUE!</v>
      </c>
    </row>
    <row r="291" spans="1:27" x14ac:dyDescent="0.25">
      <c r="A291" s="26">
        <v>40598</v>
      </c>
      <c r="B291">
        <v>43.17</v>
      </c>
      <c r="C291">
        <v>42</v>
      </c>
      <c r="D291">
        <v>42.09</v>
      </c>
      <c r="E291" s="5">
        <v>43.51</v>
      </c>
      <c r="F291" s="5">
        <v>41.24</v>
      </c>
      <c r="G291" s="5">
        <v>41.3</v>
      </c>
      <c r="H291" s="3">
        <v>1</v>
      </c>
      <c r="I291" s="3">
        <v>1</v>
      </c>
      <c r="J291" s="8">
        <f ca="1">(D291-MIN(OFFSET(C291,-$J$3+1,0):C291))/(MAX(OFFSET(B291,-$J$3+1,0):B291)-MIN(OFFSET(C291,-$J$3+1,0):C291))</f>
        <v>1.2784090909091396E-2</v>
      </c>
      <c r="K291" s="8">
        <f ca="1">(G291-MIN(OFFSET(F291,-$J$3+1,0):F291))/(MAX(OFFSET(E291,-$J$3+1,0):E291)-MIN(OFFSET(F291,-$J$3+1,0):F291))</f>
        <v>1.8749999999998514E-2</v>
      </c>
      <c r="L291" s="8">
        <f ca="1">J291-K291</f>
        <v>-5.9659090909071188E-3</v>
      </c>
      <c r="M291" s="34">
        <f ca="1">100*(L291-MIN(OFFSET(L291,-$J$3+1,0):L291))/(MAX(OFFSET(L291,-$J$3+1,0):L291)-MIN(OFFSET(L291,-$J$3+1,0):L291))</f>
        <v>62.171572009938906</v>
      </c>
      <c r="N291" s="12">
        <f>MAX(B291-C291,B291-D290,D290-C291)</f>
        <v>1.509999999999998</v>
      </c>
      <c r="O291" s="12">
        <f>MAX(E291-F291,E291-G290,G290-F291)</f>
        <v>2.269999999999996</v>
      </c>
      <c r="P291" s="33">
        <f ca="1">AVERAGE(N291:OFFSET(N291,-$P$3+1,0))*$P$4</f>
        <v>1.8116666666666663</v>
      </c>
      <c r="Q291" s="33">
        <f ca="1">AVERAGE(O291:OFFSET(O291,-$P$3+1,0))*$Q$4</f>
        <v>1.4583333333333333</v>
      </c>
      <c r="R291" s="16" t="str">
        <f ca="1">IF(M291&lt;$R$3,"Buy",IF(AND(R290="Buy",M291&lt;50),"Buy",IF(AND(R290="Buy",M291&gt;=50),"Exit"," ")))</f>
        <v xml:space="preserve"> </v>
      </c>
      <c r="S291" s="16" t="str">
        <f ca="1">IF($M291&gt;$S$3,"Sell",IF(AND(S290="Sell",$M291&gt;50),"Sell",IF(AND(S290="Sell",$M291&lt;=50),"Exit"," ")))</f>
        <v xml:space="preserve"> </v>
      </c>
      <c r="T291" s="5" t="str">
        <f ca="1">IF(AND($R291="Buy",$R290=" "),T$3,IF(AND($R291="Buy",$R290="Exit"),T$3,IF(AND($S291="Sell",$S290=" "),-T$3,IF(OR($R290="Buy",S290="Sell"),T290," "))))</f>
        <v xml:space="preserve"> </v>
      </c>
      <c r="U291" s="21" t="str">
        <f ca="1">IF(AND($R291="Buy",$R290=" "),-T$3*P291/Q291,IF(AND($R291="Buy",$R290="Exit"),-T$3*P291/Q291,IF(AND($S291="Sell",S290=" "),T$3*P291/Q291,IF(OR($R290="Buy",$S290="Sell"),U290," "))))</f>
        <v xml:space="preserve"> </v>
      </c>
      <c r="V291" s="5" t="str">
        <f ca="1">IF(AND($R291="Buy",$R290=" "),D291,IF(AND($R291="Buy",$R290="Exit"),D291,IF(AND($S291="Sell",V290=" "),D291,IF(OR($R290="Buy",S290="Sell"),V290," "))))</f>
        <v xml:space="preserve"> </v>
      </c>
      <c r="W291" s="5" t="str">
        <f ca="1">IF(AND($R291="Buy",$R290=" "),G291,IF(AND($S291="Sell",W290=" "),G291,IF(OR($R290="Buy",S290="Sell"),W290," ")))</f>
        <v xml:space="preserve"> </v>
      </c>
      <c r="X291" s="35" t="e">
        <f t="shared" ca="1" si="37"/>
        <v>#VALUE!</v>
      </c>
      <c r="Y291" s="35" t="str">
        <f t="shared" ca="1" si="38"/>
        <v xml:space="preserve"> </v>
      </c>
      <c r="Z291" s="35" t="e">
        <f t="shared" ca="1" si="39"/>
        <v>#VALUE!</v>
      </c>
      <c r="AA291" s="36" t="e">
        <f t="shared" ca="1" si="40"/>
        <v>#VALUE!</v>
      </c>
    </row>
    <row r="292" spans="1:27" x14ac:dyDescent="0.25">
      <c r="A292" s="26">
        <v>40599</v>
      </c>
      <c r="B292">
        <v>42.72</v>
      </c>
      <c r="C292">
        <v>42.22</v>
      </c>
      <c r="D292">
        <v>42.6</v>
      </c>
      <c r="E292" s="5">
        <v>42.28</v>
      </c>
      <c r="F292" s="5">
        <v>41.36</v>
      </c>
      <c r="G292" s="5">
        <v>42.18</v>
      </c>
      <c r="H292" s="3">
        <v>1</v>
      </c>
      <c r="I292" s="3">
        <v>1</v>
      </c>
      <c r="J292" s="8">
        <f ca="1">(D292-MIN(OFFSET(C292,-$J$3+1,0):C292))/(MAX(OFFSET(B292,-$J$3+1,0):B292)-MIN(OFFSET(C292,-$J$3+1,0):C292))</f>
        <v>8.928571428571451E-2</v>
      </c>
      <c r="K292" s="8">
        <f ca="1">(G292-MIN(OFFSET(F292,-$J$3+1,0):F292))/(MAX(OFFSET(E292,-$J$3+1,0):E292)-MIN(OFFSET(F292,-$J$3+1,0):F292))</f>
        <v>0.29374999999999968</v>
      </c>
      <c r="L292" s="8">
        <f ca="1">J292-K292</f>
        <v>-0.20446428571428515</v>
      </c>
      <c r="M292" s="34">
        <f ca="1">100*(L292-MIN(OFFSET(L292,-$J$3+1,0):L292))/(MAX(OFFSET(L292,-$J$3+1,0):L292)-MIN(OFFSET(L292,-$J$3+1,0):L292))</f>
        <v>13.574944477758747</v>
      </c>
      <c r="N292" s="12">
        <f>MAX(B292-C292,B292-D291,D291-C292)</f>
        <v>0.62999999999999545</v>
      </c>
      <c r="O292" s="12">
        <f>MAX(E292-F292,E292-G291,G291-F292)</f>
        <v>0.98000000000000398</v>
      </c>
      <c r="P292" s="33">
        <f ca="1">AVERAGE(N292:OFFSET(N292,-$P$3+1,0))*$P$4</f>
        <v>1.7283333333333317</v>
      </c>
      <c r="Q292" s="33">
        <f ca="1">AVERAGE(O292:OFFSET(O292,-$P$3+1,0))*$Q$4</f>
        <v>1.4766666666666677</v>
      </c>
      <c r="R292" s="16" t="str">
        <f ca="1">IF(M292&lt;$R$3,"Buy",IF(AND(R291="Buy",M292&lt;50),"Buy",IF(AND(R291="Buy",M292&gt;=50),"Exit"," ")))</f>
        <v xml:space="preserve"> </v>
      </c>
      <c r="S292" s="16" t="str">
        <f ca="1">IF($M292&gt;$S$3,"Sell",IF(AND(S291="Sell",$M292&gt;50),"Sell",IF(AND(S291="Sell",$M292&lt;=50),"Exit"," ")))</f>
        <v xml:space="preserve"> </v>
      </c>
      <c r="T292" s="5" t="str">
        <f ca="1">IF(AND($R292="Buy",$R291=" "),T$3,IF(AND($R292="Buy",$R291="Exit"),T$3,IF(AND($S292="Sell",$S291=" "),-T$3,IF(OR($R291="Buy",S291="Sell"),T291," "))))</f>
        <v xml:space="preserve"> </v>
      </c>
      <c r="U292" s="21" t="str">
        <f ca="1">IF(AND($R292="Buy",$R291=" "),-T$3*P292/Q292,IF(AND($R292="Buy",$R291="Exit"),-T$3*P292/Q292,IF(AND($S292="Sell",S291=" "),T$3*P292/Q292,IF(OR($R291="Buy",$S291="Sell"),U291," "))))</f>
        <v xml:space="preserve"> </v>
      </c>
      <c r="V292" s="5" t="str">
        <f ca="1">IF(AND($R292="Buy",$R291=" "),D292,IF(AND($R292="Buy",$R291="Exit"),D292,IF(AND($S292="Sell",V291=" "),D292,IF(OR($R291="Buy",S291="Sell"),V291," "))))</f>
        <v xml:space="preserve"> </v>
      </c>
      <c r="W292" s="5" t="str">
        <f ca="1">IF(AND($R292="Buy",$R291=" "),G292,IF(AND($S292="Sell",W291=" "),G292,IF(OR($R291="Buy",S291="Sell"),W291," ")))</f>
        <v xml:space="preserve"> </v>
      </c>
      <c r="X292" s="35" t="str">
        <f t="shared" ca="1" si="37"/>
        <v xml:space="preserve"> </v>
      </c>
      <c r="Y292" s="35" t="str">
        <f t="shared" ca="1" si="38"/>
        <v xml:space="preserve"> </v>
      </c>
      <c r="Z292" s="35" t="str">
        <f t="shared" ca="1" si="39"/>
        <v xml:space="preserve"> </v>
      </c>
      <c r="AA292" s="36" t="e">
        <f t="shared" ca="1" si="40"/>
        <v>#VALUE!</v>
      </c>
    </row>
    <row r="293" spans="1:27" x14ac:dyDescent="0.25">
      <c r="A293" s="26">
        <v>40602</v>
      </c>
      <c r="B293">
        <v>43.75</v>
      </c>
      <c r="C293">
        <v>42.87</v>
      </c>
      <c r="D293">
        <v>43.55</v>
      </c>
      <c r="E293" s="5">
        <v>42.64</v>
      </c>
      <c r="F293" s="5">
        <v>41.56</v>
      </c>
      <c r="G293" s="5">
        <v>41.86</v>
      </c>
      <c r="H293" s="3">
        <v>1</v>
      </c>
      <c r="I293" s="3">
        <v>1</v>
      </c>
      <c r="J293" s="8">
        <f ca="1">(D293-MIN(OFFSET(C293,-$J$3+1,0):C293))/(MAX(OFFSET(B293,-$J$3+1,0):B293)-MIN(OFFSET(C293,-$J$3+1,0):C293))</f>
        <v>0.23065476190476153</v>
      </c>
      <c r="K293" s="8">
        <f ca="1">(G293-MIN(OFFSET(F293,-$J$3+1,0):F293))/(MAX(OFFSET(E293,-$J$3+1,0):E293)-MIN(OFFSET(F293,-$J$3+1,0):F293))</f>
        <v>0.19374999999999945</v>
      </c>
      <c r="L293" s="8">
        <f ca="1">J293-K293</f>
        <v>3.6904761904762079E-2</v>
      </c>
      <c r="M293" s="34">
        <f ca="1">100*(L293-MIN(OFFSET(L293,-$J$3+1,0):L293))/(MAX(OFFSET(L293,-$J$3+1,0):L293)-MIN(OFFSET(L293,-$J$3+1,0):L293))</f>
        <v>72.667224749628915</v>
      </c>
      <c r="N293" s="12">
        <f>MAX(B293-C293,B293-D292,D292-C293)</f>
        <v>1.1499999999999986</v>
      </c>
      <c r="O293" s="12">
        <f>MAX(E293-F293,E293-G292,G292-F293)</f>
        <v>1.0799999999999983</v>
      </c>
      <c r="P293" s="33">
        <f ca="1">AVERAGE(N293:OFFSET(N293,-$P$3+1,0))*$P$4</f>
        <v>1.7999999999999983</v>
      </c>
      <c r="Q293" s="33">
        <f ca="1">AVERAGE(O293:OFFSET(O293,-$P$3+1,0))*$Q$4</f>
        <v>1.508333333333334</v>
      </c>
      <c r="R293" s="16" t="str">
        <f ca="1">IF(M293&lt;$R$3,"Buy",IF(AND(R292="Buy",M293&lt;50),"Buy",IF(AND(R292="Buy",M293&gt;=50),"Exit"," ")))</f>
        <v xml:space="preserve"> </v>
      </c>
      <c r="S293" s="16" t="str">
        <f ca="1">IF($M293&gt;$S$3,"Sell",IF(AND(S292="Sell",$M293&gt;50),"Sell",IF(AND(S292="Sell",$M293&lt;=50),"Exit"," ")))</f>
        <v xml:space="preserve"> </v>
      </c>
      <c r="T293" s="5" t="str">
        <f ca="1">IF(AND($R293="Buy",$R292=" "),T$3,IF(AND($R293="Buy",$R292="Exit"),T$3,IF(AND($S293="Sell",$S292=" "),-T$3,IF(OR($R292="Buy",S292="Sell"),T292," "))))</f>
        <v xml:space="preserve"> </v>
      </c>
      <c r="U293" s="21" t="str">
        <f ca="1">IF(AND($R293="Buy",$R292=" "),-T$3*P293/Q293,IF(AND($R293="Buy",$R292="Exit"),-T$3*P293/Q293,IF(AND($S293="Sell",S292=" "),T$3*P293/Q293,IF(OR($R292="Buy",$S292="Sell"),U292," "))))</f>
        <v xml:space="preserve"> </v>
      </c>
      <c r="V293" s="5" t="str">
        <f ca="1">IF(AND($R293="Buy",$R292=" "),D293,IF(AND($R293="Buy",$R292="Exit"),D293,IF(AND($S293="Sell",V292=" "),D293,IF(OR($R292="Buy",S292="Sell"),V292," "))))</f>
        <v xml:space="preserve"> </v>
      </c>
      <c r="W293" s="5" t="str">
        <f ca="1">IF(AND($R293="Buy",$R292=" "),G293,IF(AND($S293="Sell",W292=" "),G293,IF(OR($R292="Buy",S292="Sell"),W292," ")))</f>
        <v xml:space="preserve"> </v>
      </c>
      <c r="X293" s="35" t="str">
        <f t="shared" ca="1" si="37"/>
        <v xml:space="preserve"> </v>
      </c>
      <c r="Y293" s="35" t="str">
        <f t="shared" ca="1" si="38"/>
        <v xml:space="preserve"> </v>
      </c>
      <c r="Z293" s="35" t="str">
        <f t="shared" ca="1" si="39"/>
        <v xml:space="preserve"> </v>
      </c>
      <c r="AA293" s="36" t="e">
        <f t="shared" ca="1" si="40"/>
        <v>#VALUE!</v>
      </c>
    </row>
    <row r="294" spans="1:27" x14ac:dyDescent="0.25">
      <c r="A294" s="26">
        <v>40603</v>
      </c>
      <c r="B294">
        <v>43.76</v>
      </c>
      <c r="C294">
        <v>42.76</v>
      </c>
      <c r="D294">
        <v>42.83</v>
      </c>
      <c r="E294" s="5">
        <v>42.31</v>
      </c>
      <c r="F294" s="5">
        <v>41.1</v>
      </c>
      <c r="G294" s="5">
        <v>41.46</v>
      </c>
      <c r="H294" s="3">
        <v>1</v>
      </c>
      <c r="I294" s="3">
        <v>1</v>
      </c>
      <c r="J294" s="8">
        <f ca="1">(D294-MIN(OFFSET(C294,-$J$3+1,0):C294))/(MAX(OFFSET(B294,-$J$3+1,0):B294)-MIN(OFFSET(C294,-$J$3+1,0):C294))</f>
        <v>0.12828438948995338</v>
      </c>
      <c r="K294" s="8">
        <f ca="1">(G294-MIN(OFFSET(F294,-$J$3+1,0):F294))/(MAX(OFFSET(E294,-$J$3+1,0):E294)-MIN(OFFSET(F294,-$J$3+1,0):F294))</f>
        <v>0.1097560975609754</v>
      </c>
      <c r="L294" s="8">
        <f ca="1">J294-K294</f>
        <v>1.852829192897798E-2</v>
      </c>
      <c r="M294" s="34">
        <f ca="1">100*(L294-MIN(OFFSET(L294,-$J$3+1,0):L294))/(MAX(OFFSET(L294,-$J$3+1,0):L294)-MIN(OFFSET(L294,-$J$3+1,0):L294))</f>
        <v>68.168273765944662</v>
      </c>
      <c r="N294" s="12">
        <f>MAX(B294-C294,B294-D293,D293-C294)</f>
        <v>1</v>
      </c>
      <c r="O294" s="12">
        <f>MAX(E294-F294,E294-G293,G293-F294)</f>
        <v>1.2100000000000009</v>
      </c>
      <c r="P294" s="33">
        <f ca="1">AVERAGE(N294:OFFSET(N294,-$P$3+1,0))*$P$4</f>
        <v>1.8916666666666657</v>
      </c>
      <c r="Q294" s="33">
        <f ca="1">AVERAGE(O294:OFFSET(O294,-$P$3+1,0))*$Q$4</f>
        <v>1.400000000000001</v>
      </c>
      <c r="R294" s="16" t="str">
        <f ca="1">IF(M294&lt;$R$3,"Buy",IF(AND(R293="Buy",M294&lt;50),"Buy",IF(AND(R293="Buy",M294&gt;=50),"Exit"," ")))</f>
        <v xml:space="preserve"> </v>
      </c>
      <c r="S294" s="16" t="str">
        <f ca="1">IF($M294&gt;$S$3,"Sell",IF(AND(S293="Sell",$M294&gt;50),"Sell",IF(AND(S293="Sell",$M294&lt;=50),"Exit"," ")))</f>
        <v xml:space="preserve"> </v>
      </c>
      <c r="T294" s="5" t="str">
        <f ca="1">IF(AND($R294="Buy",$R293=" "),T$3,IF(AND($R294="Buy",$R293="Exit"),T$3,IF(AND($S294="Sell",$S293=" "),-T$3,IF(OR($R293="Buy",S293="Sell"),T293," "))))</f>
        <v xml:space="preserve"> </v>
      </c>
      <c r="U294" s="21" t="str">
        <f ca="1">IF(AND($R294="Buy",$R293=" "),-T$3*P294/Q294,IF(AND($R294="Buy",$R293="Exit"),-T$3*P294/Q294,IF(AND($S294="Sell",S293=" "),T$3*P294/Q294,IF(OR($R293="Buy",$S293="Sell"),U293," "))))</f>
        <v xml:space="preserve"> </v>
      </c>
      <c r="V294" s="5" t="str">
        <f ca="1">IF(AND($R294="Buy",$R293=" "),D294,IF(AND($R294="Buy",$R293="Exit"),D294,IF(AND($S294="Sell",V293=" "),D294,IF(OR($R293="Buy",S293="Sell"),V293," "))))</f>
        <v xml:space="preserve"> </v>
      </c>
      <c r="W294" s="5" t="str">
        <f ca="1">IF(AND($R294="Buy",$R293=" "),G294,IF(AND($S294="Sell",W293=" "),G294,IF(OR($R293="Buy",S293="Sell"),W293," ")))</f>
        <v xml:space="preserve"> </v>
      </c>
      <c r="X294" s="35" t="str">
        <f t="shared" ca="1" si="37"/>
        <v xml:space="preserve"> </v>
      </c>
      <c r="Y294" s="35" t="str">
        <f t="shared" ca="1" si="38"/>
        <v xml:space="preserve"> </v>
      </c>
      <c r="Z294" s="35" t="str">
        <f t="shared" ca="1" si="39"/>
        <v xml:space="preserve"> </v>
      </c>
      <c r="AA294" s="36" t="e">
        <f t="shared" ca="1" si="40"/>
        <v>#VALUE!</v>
      </c>
    </row>
    <row r="295" spans="1:27" x14ac:dyDescent="0.25">
      <c r="A295" s="26">
        <v>40604</v>
      </c>
      <c r="B295">
        <v>43.44</v>
      </c>
      <c r="C295">
        <v>42.7</v>
      </c>
      <c r="D295">
        <v>43.16</v>
      </c>
      <c r="E295" s="5">
        <v>41.9</v>
      </c>
      <c r="F295" s="5">
        <v>41.27</v>
      </c>
      <c r="G295" s="5">
        <v>41.67</v>
      </c>
      <c r="H295" s="3">
        <v>1</v>
      </c>
      <c r="I295" s="3">
        <v>1</v>
      </c>
      <c r="J295" s="8">
        <f ca="1">(D295-MIN(OFFSET(C295,-$J$3+1,0):C295))/(MAX(OFFSET(B295,-$J$3+1,0):B295)-MIN(OFFSET(C295,-$J$3+1,0):C295))</f>
        <v>0.65909090909090795</v>
      </c>
      <c r="K295" s="8">
        <f ca="1">(G295-MIN(OFFSET(F295,-$J$3+1,0):F295))/(MAX(OFFSET(E295,-$J$3+1,0):E295)-MIN(OFFSET(F295,-$J$3+1,0):F295))</f>
        <v>0.21509433962264174</v>
      </c>
      <c r="L295" s="8">
        <f ca="1">J295-K295</f>
        <v>0.44399656946826621</v>
      </c>
      <c r="M295" s="34">
        <f ca="1">100*(L295-MIN(OFFSET(L295,-$J$3+1,0):L295))/(MAX(OFFSET(L295,-$J$3+1,0):L295)-MIN(OFFSET(L295,-$J$3+1,0):L295))</f>
        <v>100</v>
      </c>
      <c r="N295" s="12">
        <f>MAX(B295-C295,B295-D294,D294-C295)</f>
        <v>0.73999999999999488</v>
      </c>
      <c r="O295" s="12">
        <f>MAX(E295-F295,E295-G294,G294-F295)</f>
        <v>0.62999999999999545</v>
      </c>
      <c r="P295" s="33">
        <f ca="1">AVERAGE(N295:OFFSET(N295,-$P$3+1,0))*$P$4</f>
        <v>1.7816666666666638</v>
      </c>
      <c r="Q295" s="33">
        <f ca="1">AVERAGE(O295:OFFSET(O295,-$P$3+1,0))*$Q$4</f>
        <v>1.1999999999999993</v>
      </c>
      <c r="R295" s="16" t="str">
        <f ca="1">IF(M295&lt;$R$3,"Buy",IF(AND(R294="Buy",M295&lt;50),"Buy",IF(AND(R294="Buy",M295&gt;=50),"Exit"," ")))</f>
        <v xml:space="preserve"> </v>
      </c>
      <c r="S295" s="16" t="str">
        <f ca="1">IF($M295&gt;$S$3,"Sell",IF(AND(S294="Sell",$M295&gt;50),"Sell",IF(AND(S294="Sell",$M295&lt;=50),"Exit"," ")))</f>
        <v>Sell</v>
      </c>
      <c r="T295" s="5">
        <f ca="1">IF(AND($R295="Buy",$R294=" "),T$3,IF(AND($R295="Buy",$R294="Exit"),T$3,IF(AND($S295="Sell",$S294=" "),-T$3,IF(OR($R294="Buy",S294="Sell"),T294," "))))</f>
        <v>-10</v>
      </c>
      <c r="U295" s="21">
        <f ca="1">IF(AND($R295="Buy",$R294=" "),-T$3*P295/Q295,IF(AND($R295="Buy",$R294="Exit"),-T$3*P295/Q295,IF(AND($S295="Sell",S294=" "),T$3*P295/Q295,IF(OR($R294="Buy",$S294="Sell"),U294," "))))</f>
        <v>14.847222222222207</v>
      </c>
      <c r="V295" s="5">
        <f ca="1">IF(AND($R295="Buy",$R294=" "),D295,IF(AND($R295="Buy",$R294="Exit"),D295,IF(AND($S295="Sell",V294=" "),D295,IF(OR($R294="Buy",S294="Sell"),V294," "))))</f>
        <v>43.16</v>
      </c>
      <c r="W295" s="5">
        <f ca="1">IF(AND($R295="Buy",$R294=" "),G295,IF(AND($S295="Sell",W294=" "),G295,IF(OR($R294="Buy",S294="Sell"),W294," ")))</f>
        <v>41.67</v>
      </c>
      <c r="X295" s="35" t="str">
        <f t="shared" ca="1" si="37"/>
        <v xml:space="preserve"> </v>
      </c>
      <c r="Y295" s="35" t="str">
        <f t="shared" ca="1" si="38"/>
        <v xml:space="preserve"> </v>
      </c>
      <c r="Z295" s="35" t="str">
        <f t="shared" ca="1" si="39"/>
        <v xml:space="preserve"> </v>
      </c>
      <c r="AA295" s="36" t="e">
        <f t="shared" ca="1" si="40"/>
        <v>#VALUE!</v>
      </c>
    </row>
    <row r="296" spans="1:27" x14ac:dyDescent="0.25">
      <c r="A296" s="26">
        <v>40605</v>
      </c>
      <c r="B296">
        <v>43.78</v>
      </c>
      <c r="C296">
        <v>43.04</v>
      </c>
      <c r="D296">
        <v>43.12</v>
      </c>
      <c r="E296" s="5">
        <v>42.43</v>
      </c>
      <c r="F296" s="5">
        <v>41.91</v>
      </c>
      <c r="G296" s="5">
        <v>42.23</v>
      </c>
      <c r="H296" s="3">
        <v>1</v>
      </c>
      <c r="I296" s="3">
        <v>1</v>
      </c>
      <c r="J296" s="8">
        <f ca="1">(D296-MIN(OFFSET(C296,-$J$3+1,0):C296))/(MAX(OFFSET(B296,-$J$3+1,0):B296)-MIN(OFFSET(C296,-$J$3+1,0):C296))</f>
        <v>0.62921348314606562</v>
      </c>
      <c r="K296" s="8">
        <f ca="1">(G296-MIN(OFFSET(F296,-$J$3+1,0):F296))/(MAX(OFFSET(E296,-$J$3+1,0):E296)-MIN(OFFSET(F296,-$J$3+1,0):F296))</f>
        <v>0.46887966804979131</v>
      </c>
      <c r="L296" s="8">
        <f ca="1">J296-K296</f>
        <v>0.16033381509627431</v>
      </c>
      <c r="M296" s="34">
        <f ca="1">100*(L296-MIN(OFFSET(L296,-$J$3+1,0):L296))/(MAX(OFFSET(L296,-$J$3+1,0):L296)-MIN(OFFSET(L296,-$J$3+1,0):L296))</f>
        <v>56.255994158331013</v>
      </c>
      <c r="N296" s="12">
        <f>MAX(B296-C296,B296-D295,D295-C296)</f>
        <v>0.74000000000000199</v>
      </c>
      <c r="O296" s="12">
        <f>MAX(E296-F296,E296-G295,G295-F296)</f>
        <v>0.75999999999999801</v>
      </c>
      <c r="P296" s="33">
        <f ca="1">AVERAGE(N296:OFFSET(N296,-$P$3+1,0))*$P$4</f>
        <v>0.96166666666666478</v>
      </c>
      <c r="Q296" s="33">
        <f ca="1">AVERAGE(O296:OFFSET(O296,-$P$3+1,0))*$Q$4</f>
        <v>1.1549999999999987</v>
      </c>
      <c r="R296" s="16" t="str">
        <f ca="1">IF(M296&lt;$R$3,"Buy",IF(AND(R295="Buy",M296&lt;50),"Buy",IF(AND(R295="Buy",M296&gt;=50),"Exit"," ")))</f>
        <v xml:space="preserve"> </v>
      </c>
      <c r="S296" s="16" t="str">
        <f ca="1">IF($M296&gt;$S$3,"Sell",IF(AND(S295="Sell",$M296&gt;50),"Sell",IF(AND(S295="Sell",$M296&lt;=50),"Exit"," ")))</f>
        <v>Sell</v>
      </c>
      <c r="T296" s="5">
        <f ca="1">IF(AND($R296="Buy",$R295=" "),T$3,IF(AND($R296="Buy",$R295="Exit"),T$3,IF(AND($S296="Sell",$S295=" "),-T$3,IF(OR($R295="Buy",S295="Sell"),T295," "))))</f>
        <v>-10</v>
      </c>
      <c r="U296" s="21">
        <f ca="1">IF(AND($R296="Buy",$R295=" "),-T$3*P296/Q296,IF(AND($R296="Buy",$R295="Exit"),-T$3*P296/Q296,IF(AND($S296="Sell",S295=" "),T$3*P296/Q296,IF(OR($R295="Buy",$S295="Sell"),U295," "))))</f>
        <v>14.847222222222207</v>
      </c>
      <c r="V296" s="5">
        <f ca="1">IF(AND($R296="Buy",$R295=" "),D296,IF(AND($R296="Buy",$R295="Exit"),D296,IF(AND($S296="Sell",V295=" "),D296,IF(OR($R295="Buy",S295="Sell"),V295," "))))</f>
        <v>43.16</v>
      </c>
      <c r="W296" s="5">
        <f ca="1">IF(AND($R296="Buy",$R295=" "),G296,IF(AND($S296="Sell",W295=" "),G296,IF(OR($R295="Buy",S295="Sell"),W295," ")))</f>
        <v>41.67</v>
      </c>
      <c r="X296" s="35">
        <f t="shared" ca="1" si="37"/>
        <v>0.39999999999999147</v>
      </c>
      <c r="Y296" s="35">
        <f t="shared" ca="1" si="38"/>
        <v>8.3144444444443639</v>
      </c>
      <c r="Z296" s="35">
        <f t="shared" ca="1" si="39"/>
        <v>8.7144444444443554</v>
      </c>
      <c r="AA296" s="36" t="e">
        <f t="shared" ca="1" si="40"/>
        <v>#VALUE!</v>
      </c>
    </row>
    <row r="297" spans="1:27" x14ac:dyDescent="0.25">
      <c r="A297" s="26">
        <v>40606</v>
      </c>
      <c r="B297">
        <v>43.37</v>
      </c>
      <c r="C297">
        <v>41.98</v>
      </c>
      <c r="D297">
        <v>42.53</v>
      </c>
      <c r="E297" s="5">
        <v>42.58</v>
      </c>
      <c r="F297" s="5">
        <v>42.04</v>
      </c>
      <c r="G297" s="5">
        <v>42.38</v>
      </c>
      <c r="H297" s="3">
        <v>1</v>
      </c>
      <c r="I297" s="3">
        <v>1</v>
      </c>
      <c r="J297" s="8">
        <f ca="1">(D297-MIN(OFFSET(C297,-$J$3+1,0):C297))/(MAX(OFFSET(B297,-$J$3+1,0):B297)-MIN(OFFSET(C297,-$J$3+1,0):C297))</f>
        <v>0.30555555555555719</v>
      </c>
      <c r="K297" s="8">
        <f ca="1">(G297-MIN(OFFSET(F297,-$J$3+1,0):F297))/(MAX(OFFSET(E297,-$J$3+1,0):E297)-MIN(OFFSET(F297,-$J$3+1,0):F297))</f>
        <v>0.83116883116883233</v>
      </c>
      <c r="L297" s="8">
        <f ca="1">J297-K297</f>
        <v>-0.5256132756132752</v>
      </c>
      <c r="M297" s="34">
        <f ca="1">100*(L297-MIN(OFFSET(L297,-$J$3+1,0):L297))/(MAX(OFFSET(L297,-$J$3+1,0):L297)-MIN(OFFSET(L297,-$J$3+1,0):L297))</f>
        <v>0</v>
      </c>
      <c r="N297" s="12">
        <f>MAX(B297-C297,B297-D296,D296-C297)</f>
        <v>1.3900000000000006</v>
      </c>
      <c r="O297" s="12">
        <f>MAX(E297-F297,E297-G296,G296-F297)</f>
        <v>0.53999999999999915</v>
      </c>
      <c r="P297" s="33">
        <f ca="1">AVERAGE(N297:OFFSET(N297,-$P$3+1,0))*$P$4</f>
        <v>0.94166666666666521</v>
      </c>
      <c r="Q297" s="33">
        <f ca="1">AVERAGE(O297:OFFSET(O297,-$P$3+1,0))*$Q$4</f>
        <v>0.86666666666666592</v>
      </c>
      <c r="R297" s="16" t="str">
        <f ca="1">IF(M297&lt;$R$3,"Buy",IF(AND(R296="Buy",M297&lt;50),"Buy",IF(AND(R296="Buy",M297&gt;=50),"Exit"," ")))</f>
        <v>Buy</v>
      </c>
      <c r="S297" s="16" t="str">
        <f ca="1">IF($M297&gt;$S$3,"Sell",IF(AND(S296="Sell",$M297&gt;50),"Sell",IF(AND(S296="Sell",$M297&lt;=50),"Exit"," ")))</f>
        <v>Exit</v>
      </c>
      <c r="T297" s="5">
        <f ca="1">IF(AND($R297="Buy",$R296=" "),T$3,IF(AND($R297="Buy",$R296="Exit"),T$3,IF(AND($S297="Sell",$S296=" "),-T$3,IF(OR($R296="Buy",S296="Sell"),T296," "))))</f>
        <v>10</v>
      </c>
      <c r="U297" s="21">
        <f ca="1">IF(AND($R297="Buy",$R296=" "),-T$3*P297/Q297,IF(AND($R297="Buy",$R296="Exit"),-T$3*P297/Q297,IF(AND($S297="Sell",S296=" "),T$3*P297/Q297,IF(OR($R296="Buy",$S296="Sell"),U296," "))))</f>
        <v>-10.865384615384608</v>
      </c>
      <c r="V297" s="5">
        <f ca="1">IF(AND($R297="Buy",$R296=" "),D297,IF(AND($R297="Buy",$R296="Exit"),D297,IF(AND($S297="Sell",V296=" "),D297,IF(OR($R296="Buy",S296="Sell"),V296," "))))</f>
        <v>42.53</v>
      </c>
      <c r="W297" s="5">
        <f ca="1">IF(AND($R297="Buy",$R296=" "),G297,IF(AND($S297="Sell",W296=" "),G297,IF(OR($R296="Buy",S296="Sell"),W296," ")))</f>
        <v>42.38</v>
      </c>
      <c r="X297" s="35">
        <f t="shared" ca="1" si="37"/>
        <v>-5.8999999999999631</v>
      </c>
      <c r="Y297" s="35">
        <f t="shared" ca="1" si="38"/>
        <v>2.2270833333334155</v>
      </c>
      <c r="Z297" s="35">
        <f t="shared" ca="1" si="39"/>
        <v>-3.6729166666665476</v>
      </c>
      <c r="AA297" s="36" t="e">
        <f t="shared" ca="1" si="40"/>
        <v>#VALUE!</v>
      </c>
    </row>
    <row r="298" spans="1:27" x14ac:dyDescent="0.25">
      <c r="A298" s="26">
        <v>40609</v>
      </c>
      <c r="B298">
        <v>42.97</v>
      </c>
      <c r="C298">
        <v>41.86</v>
      </c>
      <c r="D298">
        <v>41.9</v>
      </c>
      <c r="E298" s="5">
        <v>42.86</v>
      </c>
      <c r="F298" s="5">
        <v>41.85</v>
      </c>
      <c r="G298" s="5">
        <v>42.16</v>
      </c>
      <c r="H298" s="3">
        <v>1</v>
      </c>
      <c r="I298" s="3">
        <v>1</v>
      </c>
      <c r="J298" s="8">
        <f ca="1">(D298-MIN(OFFSET(C298,-$J$3+1,0):C298))/(MAX(OFFSET(B298,-$J$3+1,0):B298)-MIN(OFFSET(C298,-$J$3+1,0):C298))</f>
        <v>2.0833333333332871E-2</v>
      </c>
      <c r="K298" s="8">
        <f ca="1">(G298-MIN(OFFSET(F298,-$J$3+1,0):F298))/(MAX(OFFSET(E298,-$J$3+1,0):E298)-MIN(OFFSET(F298,-$J$3+1,0):F298))</f>
        <v>0.60227272727272518</v>
      </c>
      <c r="L298" s="8">
        <f ca="1">J298-K298</f>
        <v>-0.58143939393939226</v>
      </c>
      <c r="M298" s="34">
        <f ca="1">100*(L298-MIN(OFFSET(L298,-$J$3+1,0):L298))/(MAX(OFFSET(L298,-$J$3+1,0):L298)-MIN(OFFSET(L298,-$J$3+1,0):L298))</f>
        <v>0</v>
      </c>
      <c r="N298" s="12">
        <f>MAX(B298-C298,B298-D297,D297-C298)</f>
        <v>1.1099999999999994</v>
      </c>
      <c r="O298" s="12">
        <f>MAX(E298-F298,E298-G297,G297-F298)</f>
        <v>1.009999999999998</v>
      </c>
      <c r="P298" s="33">
        <f ca="1">AVERAGE(N298:OFFSET(N298,-$P$3+1,0))*$P$4</f>
        <v>1.0216666666666658</v>
      </c>
      <c r="Q298" s="33">
        <f ca="1">AVERAGE(O298:OFFSET(O298,-$P$3+1,0))*$Q$4</f>
        <v>0.87166666666666492</v>
      </c>
      <c r="R298" s="16" t="str">
        <f ca="1">IF(M298&lt;$R$3,"Buy",IF(AND(R297="Buy",M298&lt;50),"Buy",IF(AND(R297="Buy",M298&gt;=50),"Exit"," ")))</f>
        <v>Buy</v>
      </c>
      <c r="S298" s="16" t="str">
        <f ca="1">IF($M298&gt;$S$3,"Sell",IF(AND(S297="Sell",$M298&gt;50),"Sell",IF(AND(S297="Sell",$M298&lt;=50),"Exit"," ")))</f>
        <v xml:space="preserve"> </v>
      </c>
      <c r="T298" s="5">
        <f ca="1">IF(AND($R298="Buy",$R297=" "),T$3,IF(AND($R298="Buy",$R297="Exit"),T$3,IF(AND($S298="Sell",$S297=" "),-T$3,IF(OR($R297="Buy",S297="Sell"),T297," "))))</f>
        <v>10</v>
      </c>
      <c r="U298" s="21">
        <f ca="1">IF(AND($R298="Buy",$R297=" "),-T$3*P298/Q298,IF(AND($R298="Buy",$R297="Exit"),-T$3*P298/Q298,IF(AND($S298="Sell",S297=" "),T$3*P298/Q298,IF(OR($R297="Buy",$S297="Sell"),U297," "))))</f>
        <v>-10.865384615384608</v>
      </c>
      <c r="V298" s="5">
        <f ca="1">IF(AND($R298="Buy",$R297=" "),D298,IF(AND($R298="Buy",$R297="Exit"),D298,IF(AND($S298="Sell",V297=" "),D298,IF(OR($R297="Buy",S297="Sell"),V297," "))))</f>
        <v>42.53</v>
      </c>
      <c r="W298" s="5">
        <f ca="1">IF(AND($R298="Buy",$R297=" "),G298,IF(AND($S298="Sell",W297=" "),G298,IF(OR($R297="Buy",S297="Sell"),W297," ")))</f>
        <v>42.38</v>
      </c>
      <c r="X298" s="35">
        <f t="shared" ca="1" si="37"/>
        <v>-6.3000000000000256</v>
      </c>
      <c r="Y298" s="35">
        <f t="shared" ca="1" si="38"/>
        <v>2.3903846153846784</v>
      </c>
      <c r="Z298" s="35">
        <f t="shared" ca="1" si="39"/>
        <v>-3.9096153846153472</v>
      </c>
      <c r="AA298" s="36" t="e">
        <f t="shared" ca="1" si="40"/>
        <v>#VALUE!</v>
      </c>
    </row>
    <row r="299" spans="1:27" x14ac:dyDescent="0.25">
      <c r="A299" s="26">
        <v>40610</v>
      </c>
      <c r="B299">
        <v>42.63</v>
      </c>
      <c r="C299">
        <v>41.87</v>
      </c>
      <c r="D299">
        <v>42.32</v>
      </c>
      <c r="E299" s="5">
        <v>42.29</v>
      </c>
      <c r="F299" s="5">
        <v>41.07</v>
      </c>
      <c r="G299" s="5">
        <v>41.66</v>
      </c>
      <c r="H299" s="3">
        <v>1</v>
      </c>
      <c r="I299" s="3">
        <v>1</v>
      </c>
      <c r="J299" s="8">
        <f ca="1">(D299-MIN(OFFSET(C299,-$J$3+1,0):C299))/(MAX(OFFSET(B299,-$J$3+1,0):B299)-MIN(OFFSET(C299,-$J$3+1,0):C299))</f>
        <v>0.23958333333333356</v>
      </c>
      <c r="K299" s="8">
        <f ca="1">(G299-MIN(OFFSET(F299,-$J$3+1,0):F299))/(MAX(OFFSET(E299,-$J$3+1,0):E299)-MIN(OFFSET(F299,-$J$3+1,0):F299))</f>
        <v>0.32960893854748413</v>
      </c>
      <c r="L299" s="8">
        <f ca="1">J299-K299</f>
        <v>-9.0025605214150567E-2</v>
      </c>
      <c r="M299" s="34">
        <f ca="1">100*(L299-MIN(OFFSET(L299,-$J$3+1,0):L299))/(MAX(OFFSET(L299,-$J$3+1,0):L299)-MIN(OFFSET(L299,-$J$3+1,0):L299))</f>
        <v>47.922425803383085</v>
      </c>
      <c r="N299" s="12">
        <f>MAX(B299-C299,B299-D298,D298-C299)</f>
        <v>0.76000000000000512</v>
      </c>
      <c r="O299" s="12">
        <f>MAX(E299-F299,E299-G298,G298-F299)</f>
        <v>1.2199999999999989</v>
      </c>
      <c r="P299" s="33">
        <f ca="1">AVERAGE(N299:OFFSET(N299,-$P$3+1,0))*$P$4</f>
        <v>0.956666666666667</v>
      </c>
      <c r="Q299" s="33">
        <f ca="1">AVERAGE(O299:OFFSET(O299,-$P$3+1,0))*$Q$4</f>
        <v>0.89499999999999835</v>
      </c>
      <c r="R299" s="16" t="str">
        <f ca="1">IF(M299&lt;$R$3,"Buy",IF(AND(R298="Buy",M299&lt;50),"Buy",IF(AND(R298="Buy",M299&gt;=50),"Exit"," ")))</f>
        <v>Buy</v>
      </c>
      <c r="S299" s="16" t="str">
        <f ca="1">IF($M299&gt;$S$3,"Sell",IF(AND(S298="Sell",$M299&gt;50),"Sell",IF(AND(S298="Sell",$M299&lt;=50),"Exit"," ")))</f>
        <v xml:space="preserve"> </v>
      </c>
      <c r="T299" s="5">
        <f ca="1">IF(AND($R299="Buy",$R298=" "),T$3,IF(AND($R299="Buy",$R298="Exit"),T$3,IF(AND($S299="Sell",$S298=" "),-T$3,IF(OR($R298="Buy",S298="Sell"),T298," "))))</f>
        <v>10</v>
      </c>
      <c r="U299" s="21">
        <f ca="1">IF(AND($R299="Buy",$R298=" "),-T$3*P299/Q299,IF(AND($R299="Buy",$R298="Exit"),-T$3*P299/Q299,IF(AND($S299="Sell",S298=" "),T$3*P299/Q299,IF(OR($R298="Buy",$S298="Sell"),U298," "))))</f>
        <v>-10.865384615384608</v>
      </c>
      <c r="V299" s="5">
        <f ca="1">IF(AND($R299="Buy",$R298=" "),D299,IF(AND($R299="Buy",$R298="Exit"),D299,IF(AND($S299="Sell",V298=" "),D299,IF(OR($R298="Buy",S298="Sell"),V298," "))))</f>
        <v>42.53</v>
      </c>
      <c r="W299" s="5">
        <f ca="1">IF(AND($R299="Buy",$R298=" "),G299,IF(AND($S299="Sell",W298=" "),G299,IF(OR($R298="Buy",S298="Sell"),W298," ")))</f>
        <v>42.38</v>
      </c>
      <c r="X299" s="35">
        <f t="shared" ca="1" si="37"/>
        <v>4.2000000000000171</v>
      </c>
      <c r="Y299" s="35">
        <f t="shared" ca="1" si="38"/>
        <v>5.4326923076923039</v>
      </c>
      <c r="Z299" s="35">
        <f t="shared" ca="1" si="39"/>
        <v>9.6326923076923201</v>
      </c>
      <c r="AA299" s="36" t="e">
        <f t="shared" ca="1" si="40"/>
        <v>#VALUE!</v>
      </c>
    </row>
    <row r="300" spans="1:27" x14ac:dyDescent="0.25">
      <c r="A300" s="26">
        <v>40611</v>
      </c>
      <c r="B300">
        <v>42.32</v>
      </c>
      <c r="C300">
        <v>41.68</v>
      </c>
      <c r="D300">
        <v>41.97</v>
      </c>
      <c r="E300" s="5">
        <v>42.45</v>
      </c>
      <c r="F300" s="5">
        <v>41.37</v>
      </c>
      <c r="G300" s="5">
        <v>42.31</v>
      </c>
      <c r="H300" s="3">
        <v>1</v>
      </c>
      <c r="I300" s="3">
        <v>1</v>
      </c>
      <c r="J300" s="8">
        <f ca="1">(D300-MIN(OFFSET(C300,-$J$3+1,0):C300))/(MAX(OFFSET(B300,-$J$3+1,0):B300)-MIN(OFFSET(C300,-$J$3+1,0):C300))</f>
        <v>0.1380952380952376</v>
      </c>
      <c r="K300" s="8">
        <f ca="1">(G300-MIN(OFFSET(F300,-$J$3+1,0):F300))/(MAX(OFFSET(E300,-$J$3+1,0):E300)-MIN(OFFSET(F300,-$J$3+1,0):F300))</f>
        <v>0.69273743016759926</v>
      </c>
      <c r="L300" s="8">
        <f ca="1">J300-K300</f>
        <v>-0.55464219207236165</v>
      </c>
      <c r="M300" s="34">
        <f ca="1">100*(L300-MIN(OFFSET(L300,-$J$3+1,0):L300))/(MAX(OFFSET(L300,-$J$3+1,0):L300)-MIN(OFFSET(L300,-$J$3+1,0):L300))</f>
        <v>2.6132496638775944</v>
      </c>
      <c r="N300" s="12">
        <f>MAX(B300-C300,B300-D299,D299-C300)</f>
        <v>0.64000000000000057</v>
      </c>
      <c r="O300" s="12">
        <f>MAX(E300-F300,E300-G299,G299-F300)</f>
        <v>1.0800000000000054</v>
      </c>
      <c r="P300" s="33">
        <f ca="1">AVERAGE(N300:OFFSET(N300,-$P$3+1,0))*$P$4</f>
        <v>0.89666666666666706</v>
      </c>
      <c r="Q300" s="33">
        <f ca="1">AVERAGE(O300:OFFSET(O300,-$P$3+1,0))*$Q$4</f>
        <v>0.87333333333333252</v>
      </c>
      <c r="R300" s="16" t="str">
        <f ca="1">IF(M300&lt;$R$3,"Buy",IF(AND(R299="Buy",M300&lt;50),"Buy",IF(AND(R299="Buy",M300&gt;=50),"Exit"," ")))</f>
        <v>Buy</v>
      </c>
      <c r="S300" s="16" t="str">
        <f ca="1">IF($M300&gt;$S$3,"Sell",IF(AND(S299="Sell",$M300&gt;50),"Sell",IF(AND(S299="Sell",$M300&lt;=50),"Exit"," ")))</f>
        <v xml:space="preserve"> </v>
      </c>
      <c r="T300" s="5">
        <f ca="1">IF(AND($R300="Buy",$R299=" "),T$3,IF(AND($R300="Buy",$R299="Exit"),T$3,IF(AND($S300="Sell",$S299=" "),-T$3,IF(OR($R299="Buy",S299="Sell"),T299," "))))</f>
        <v>10</v>
      </c>
      <c r="U300" s="21">
        <f ca="1">IF(AND($R300="Buy",$R299=" "),-T$3*P300/Q300,IF(AND($R300="Buy",$R299="Exit"),-T$3*P300/Q300,IF(AND($S300="Sell",S299=" "),T$3*P300/Q300,IF(OR($R299="Buy",$S299="Sell"),U299," "))))</f>
        <v>-10.865384615384608</v>
      </c>
      <c r="V300" s="5">
        <f ca="1">IF(AND($R300="Buy",$R299=" "),D300,IF(AND($R300="Buy",$R299="Exit"),D300,IF(AND($S300="Sell",V299=" "),D300,IF(OR($R299="Buy",S299="Sell"),V299," "))))</f>
        <v>42.53</v>
      </c>
      <c r="W300" s="5">
        <f ca="1">IF(AND($R300="Buy",$R299=" "),G300,IF(AND($S300="Sell",W299=" "),G300,IF(OR($R299="Buy",S299="Sell"),W299," ")))</f>
        <v>42.38</v>
      </c>
      <c r="X300" s="35">
        <f t="shared" ca="1" si="37"/>
        <v>-3.5000000000000142</v>
      </c>
      <c r="Y300" s="35">
        <f t="shared" ca="1" si="38"/>
        <v>-7.0625000000000568</v>
      </c>
      <c r="Z300" s="35">
        <f t="shared" ca="1" si="39"/>
        <v>-10.562500000000071</v>
      </c>
      <c r="AA300" s="36" t="e">
        <f t="shared" ca="1" si="40"/>
        <v>#VALUE!</v>
      </c>
    </row>
    <row r="301" spans="1:27" x14ac:dyDescent="0.25">
      <c r="A301" s="26">
        <v>40612</v>
      </c>
      <c r="B301">
        <v>41.82</v>
      </c>
      <c r="C301">
        <v>41.18</v>
      </c>
      <c r="D301">
        <v>41.4</v>
      </c>
      <c r="E301" s="5">
        <v>41.93</v>
      </c>
      <c r="F301" s="5">
        <v>40.85</v>
      </c>
      <c r="G301" s="5">
        <v>41.76</v>
      </c>
      <c r="H301" s="3">
        <v>1</v>
      </c>
      <c r="I301" s="3">
        <v>1</v>
      </c>
      <c r="J301" s="8">
        <f ca="1">(D301-MIN(OFFSET(C301,-$J$3+1,0):C301))/(MAX(OFFSET(B301,-$J$3+1,0):B301)-MIN(OFFSET(C301,-$J$3+1,0):C301))</f>
        <v>8.4615384615384134E-2</v>
      </c>
      <c r="K301" s="8">
        <f ca="1">(G301-MIN(OFFSET(F301,-$J$3+1,0):F301))/(MAX(OFFSET(E301,-$J$3+1,0):E301)-MIN(OFFSET(F301,-$J$3+1,0):F301))</f>
        <v>0.45273631840795897</v>
      </c>
      <c r="L301" s="8">
        <f ca="1">J301-K301</f>
        <v>-0.36812093379257482</v>
      </c>
      <c r="M301" s="34">
        <f ca="1">100*(L301-MIN(OFFSET(L301,-$J$3+1,0):L301))/(MAX(OFFSET(L301,-$J$3+1,0):L301)-MIN(OFFSET(L301,-$J$3+1,0):L301))</f>
        <v>28.757908421111566</v>
      </c>
      <c r="N301" s="12">
        <f>MAX(B301-C301,B301-D300,D300-C301)</f>
        <v>0.78999999999999915</v>
      </c>
      <c r="O301" s="12">
        <f>MAX(E301-F301,E301-G300,G300-F301)</f>
        <v>1.4600000000000009</v>
      </c>
      <c r="P301" s="33">
        <f ca="1">AVERAGE(N301:OFFSET(N301,-$P$3+1,0))*$P$4</f>
        <v>0.90500000000000114</v>
      </c>
      <c r="Q301" s="33">
        <f ca="1">AVERAGE(O301:OFFSET(O301,-$P$3+1,0))*$Q$4</f>
        <v>1.0116666666666667</v>
      </c>
      <c r="R301" s="16" t="str">
        <f ca="1">IF(M301&lt;$R$3,"Buy",IF(AND(R300="Buy",M301&lt;50),"Buy",IF(AND(R300="Buy",M301&gt;=50),"Exit"," ")))</f>
        <v>Buy</v>
      </c>
      <c r="S301" s="16" t="str">
        <f ca="1">IF($M301&gt;$S$3,"Sell",IF(AND(S300="Sell",$M301&gt;50),"Sell",IF(AND(S300="Sell",$M301&lt;=50),"Exit"," ")))</f>
        <v xml:space="preserve"> </v>
      </c>
      <c r="T301" s="5">
        <f ca="1">IF(AND($R301="Buy",$R300=" "),T$3,IF(AND($R301="Buy",$R300="Exit"),T$3,IF(AND($S301="Sell",$S300=" "),-T$3,IF(OR($R300="Buy",S300="Sell"),T300," "))))</f>
        <v>10</v>
      </c>
      <c r="U301" s="21">
        <f ca="1">IF(AND($R301="Buy",$R300=" "),-T$3*P301/Q301,IF(AND($R301="Buy",$R300="Exit"),-T$3*P301/Q301,IF(AND($S301="Sell",S300=" "),T$3*P301/Q301,IF(OR($R300="Buy",$S300="Sell"),U300," "))))</f>
        <v>-10.865384615384608</v>
      </c>
      <c r="V301" s="5">
        <f ca="1">IF(AND($R301="Buy",$R300=" "),D301,IF(AND($R301="Buy",$R300="Exit"),D301,IF(AND($S301="Sell",V300=" "),D301,IF(OR($R300="Buy",S300="Sell"),V300," "))))</f>
        <v>42.53</v>
      </c>
      <c r="W301" s="5">
        <f ca="1">IF(AND($R301="Buy",$R300=" "),G301,IF(AND($S301="Sell",W300=" "),G301,IF(OR($R300="Buy",S300="Sell"),W300," ")))</f>
        <v>42.38</v>
      </c>
      <c r="X301" s="35">
        <f t="shared" ca="1" si="37"/>
        <v>-5.7000000000000028</v>
      </c>
      <c r="Y301" s="35">
        <f t="shared" ca="1" si="38"/>
        <v>5.975961538461581</v>
      </c>
      <c r="Z301" s="35">
        <f t="shared" ca="1" si="39"/>
        <v>0.27596153846157812</v>
      </c>
      <c r="AA301" s="36" t="e">
        <f t="shared" ca="1" si="40"/>
        <v>#VALUE!</v>
      </c>
    </row>
    <row r="302" spans="1:27" x14ac:dyDescent="0.25">
      <c r="A302" s="26">
        <v>40613</v>
      </c>
      <c r="B302">
        <v>41.79</v>
      </c>
      <c r="C302">
        <v>41.28</v>
      </c>
      <c r="D302">
        <v>41.65</v>
      </c>
      <c r="E302" s="5">
        <v>43.41</v>
      </c>
      <c r="F302" s="5">
        <v>41.24</v>
      </c>
      <c r="G302" s="5">
        <v>43.33</v>
      </c>
      <c r="H302" s="3">
        <v>1</v>
      </c>
      <c r="I302" s="3">
        <v>1</v>
      </c>
      <c r="J302" s="8">
        <f ca="1">(D302-MIN(OFFSET(C302,-$J$3+1,0):C302))/(MAX(OFFSET(B302,-$J$3+1,0):B302)-MIN(OFFSET(C302,-$J$3+1,0):C302))</f>
        <v>0.21461187214611843</v>
      </c>
      <c r="K302" s="8">
        <f ca="1">(G302-MIN(OFFSET(F302,-$J$3+1,0):F302))/(MAX(OFFSET(E302,-$J$3+1,0):E302)-MIN(OFFSET(F302,-$J$3+1,0):F302))</f>
        <v>0.96875000000000056</v>
      </c>
      <c r="L302" s="8">
        <f ca="1">J302-K302</f>
        <v>-0.75413812785388212</v>
      </c>
      <c r="M302" s="34">
        <f ca="1">100*(L302-MIN(OFFSET(L302,-$J$3+1,0):L302))/(MAX(OFFSET(L302,-$J$3+1,0):L302)-MIN(OFFSET(L302,-$J$3+1,0):L302))</f>
        <v>0</v>
      </c>
      <c r="N302" s="12">
        <f>MAX(B302-C302,B302-D301,D301-C302)</f>
        <v>0.50999999999999801</v>
      </c>
      <c r="O302" s="12">
        <f>MAX(E302-F302,E302-G301,G301-F302)</f>
        <v>2.1699999999999946</v>
      </c>
      <c r="P302" s="33">
        <f ca="1">AVERAGE(N302:OFFSET(N302,-$P$3+1,0))*$P$4</f>
        <v>0.86666666666666714</v>
      </c>
      <c r="Q302" s="33">
        <f ca="1">AVERAGE(O302:OFFSET(O302,-$P$3+1,0))*$Q$4</f>
        <v>1.2466666666666661</v>
      </c>
      <c r="R302" s="16" t="str">
        <f ca="1">IF(M302&lt;$R$3,"Buy",IF(AND(R301="Buy",M302&lt;50),"Buy",IF(AND(R301="Buy",M302&gt;=50),"Exit"," ")))</f>
        <v>Buy</v>
      </c>
      <c r="S302" s="16" t="str">
        <f ca="1">IF($M302&gt;$S$3,"Sell",IF(AND(S301="Sell",$M302&gt;50),"Sell",IF(AND(S301="Sell",$M302&lt;=50),"Exit"," ")))</f>
        <v xml:space="preserve"> </v>
      </c>
      <c r="T302" s="5">
        <f ca="1">IF(AND($R302="Buy",$R301=" "),T$3,IF(AND($R302="Buy",$R301="Exit"),T$3,IF(AND($S302="Sell",$S301=" "),-T$3,IF(OR($R301="Buy",S301="Sell"),T301," "))))</f>
        <v>10</v>
      </c>
      <c r="U302" s="21">
        <f ca="1">IF(AND($R302="Buy",$R301=" "),-T$3*P302/Q302,IF(AND($R302="Buy",$R301="Exit"),-T$3*P302/Q302,IF(AND($S302="Sell",S301=" "),T$3*P302/Q302,IF(OR($R301="Buy",$S301="Sell"),U301," "))))</f>
        <v>-10.865384615384608</v>
      </c>
      <c r="V302" s="5">
        <f ca="1">IF(AND($R302="Buy",$R301=" "),D302,IF(AND($R302="Buy",$R301="Exit"),D302,IF(AND($S302="Sell",V301=" "),D302,IF(OR($R301="Buy",S301="Sell"),V301," "))))</f>
        <v>42.53</v>
      </c>
      <c r="W302" s="5">
        <f ca="1">IF(AND($R302="Buy",$R301=" "),G302,IF(AND($S302="Sell",W301=" "),G302,IF(OR($R301="Buy",S301="Sell"),W301," ")))</f>
        <v>42.38</v>
      </c>
      <c r="X302" s="35">
        <f t="shared" ca="1" si="37"/>
        <v>2.5</v>
      </c>
      <c r="Y302" s="35">
        <f t="shared" ca="1" si="38"/>
        <v>-17.058653846153838</v>
      </c>
      <c r="Z302" s="35">
        <f t="shared" ca="1" si="39"/>
        <v>-14.558653846153838</v>
      </c>
      <c r="AA302" s="36" t="e">
        <f t="shared" ca="1" si="40"/>
        <v>#VALUE!</v>
      </c>
    </row>
    <row r="303" spans="1:27" x14ac:dyDescent="0.25">
      <c r="A303" s="26">
        <v>40616</v>
      </c>
      <c r="B303">
        <v>42.15</v>
      </c>
      <c r="C303">
        <v>41.28</v>
      </c>
      <c r="D303">
        <v>41.49</v>
      </c>
      <c r="E303" s="5">
        <v>44.72</v>
      </c>
      <c r="F303" s="5">
        <v>42.78</v>
      </c>
      <c r="G303" s="5">
        <v>43.85</v>
      </c>
      <c r="H303" s="3">
        <v>1</v>
      </c>
      <c r="I303" s="3">
        <v>1</v>
      </c>
      <c r="J303" s="8">
        <f ca="1">(D303-MIN(OFFSET(C303,-$J$3+1,0):C303))/(MAX(OFFSET(B303,-$J$3+1,0):B303)-MIN(OFFSET(C303,-$J$3+1,0):C303))</f>
        <v>0.17318435754190079</v>
      </c>
      <c r="K303" s="8">
        <f ca="1">(G303-MIN(OFFSET(F303,-$J$3+1,0):F303))/(MAX(OFFSET(E303,-$J$3+1,0):E303)-MIN(OFFSET(F303,-$J$3+1,0):F303))</f>
        <v>0.77519379844961289</v>
      </c>
      <c r="L303" s="8">
        <f ca="1">J303-K303</f>
        <v>-0.60200944090771213</v>
      </c>
      <c r="M303" s="34">
        <f ca="1">100*(L303-MIN(OFFSET(L303,-$J$3+1,0):L303))/(MAX(OFFSET(L303,-$J$3+1,0):L303)-MIN(OFFSET(L303,-$J$3+1,0):L303))</f>
        <v>22.90706495662587</v>
      </c>
      <c r="N303" s="12">
        <f>MAX(B303-C303,B303-D302,D302-C303)</f>
        <v>0.86999999999999744</v>
      </c>
      <c r="O303" s="12">
        <f>MAX(E303-F303,E303-G302,G302-F303)</f>
        <v>1.9399999999999977</v>
      </c>
      <c r="P303" s="33">
        <f ca="1">AVERAGE(N303:OFFSET(N303,-$P$3+1,0))*$P$4</f>
        <v>0.77999999999999992</v>
      </c>
      <c r="Q303" s="33">
        <f ca="1">AVERAGE(O303:OFFSET(O303,-$P$3+1,0))*$Q$4</f>
        <v>1.4799999999999993</v>
      </c>
      <c r="R303" s="16" t="str">
        <f ca="1">IF(M303&lt;$R$3,"Buy",IF(AND(R302="Buy",M303&lt;50),"Buy",IF(AND(R302="Buy",M303&gt;=50),"Exit"," ")))</f>
        <v>Buy</v>
      </c>
      <c r="S303" s="16" t="str">
        <f ca="1">IF($M303&gt;$S$3,"Sell",IF(AND(S302="Sell",$M303&gt;50),"Sell",IF(AND(S302="Sell",$M303&lt;=50),"Exit"," ")))</f>
        <v xml:space="preserve"> </v>
      </c>
      <c r="T303" s="5">
        <f ca="1">IF(AND($R303="Buy",$R302=" "),T$3,IF(AND($R303="Buy",$R302="Exit"),T$3,IF(AND($S303="Sell",$S302=" "),-T$3,IF(OR($R302="Buy",S302="Sell"),T302," "))))</f>
        <v>10</v>
      </c>
      <c r="U303" s="21">
        <f ca="1">IF(AND($R303="Buy",$R302=" "),-T$3*P303/Q303,IF(AND($R303="Buy",$R302="Exit"),-T$3*P303/Q303,IF(AND($S303="Sell",S302=" "),T$3*P303/Q303,IF(OR($R302="Buy",$S302="Sell"),U302," "))))</f>
        <v>-10.865384615384608</v>
      </c>
      <c r="V303" s="5">
        <f ca="1">IF(AND($R303="Buy",$R302=" "),D303,IF(AND($R303="Buy",$R302="Exit"),D303,IF(AND($S303="Sell",V302=" "),D303,IF(OR($R302="Buy",S302="Sell"),V302," "))))</f>
        <v>42.53</v>
      </c>
      <c r="W303" s="5">
        <f ca="1">IF(AND($R303="Buy",$R302=" "),G303,IF(AND($S303="Sell",W302=" "),G303,IF(OR($R302="Buy",S302="Sell"),W302," ")))</f>
        <v>42.38</v>
      </c>
      <c r="X303" s="35">
        <f t="shared" ca="1" si="37"/>
        <v>-1.5999999999999659</v>
      </c>
      <c r="Y303" s="35">
        <f t="shared" ca="1" si="38"/>
        <v>-5.6500000000000297</v>
      </c>
      <c r="Z303" s="35">
        <f t="shared" ca="1" si="39"/>
        <v>-7.2499999999999956</v>
      </c>
      <c r="AA303" s="36" t="e">
        <f t="shared" ca="1" si="40"/>
        <v>#VALUE!</v>
      </c>
    </row>
    <row r="304" spans="1:27" x14ac:dyDescent="0.25">
      <c r="A304" s="26">
        <v>40617</v>
      </c>
      <c r="B304">
        <v>41.19</v>
      </c>
      <c r="C304">
        <v>40.340000000000003</v>
      </c>
      <c r="D304">
        <v>40.93</v>
      </c>
      <c r="E304" s="5">
        <v>43.72</v>
      </c>
      <c r="F304" s="5">
        <v>42.21</v>
      </c>
      <c r="G304" s="5">
        <v>43.34</v>
      </c>
      <c r="H304" s="3">
        <v>1</v>
      </c>
      <c r="I304" s="3">
        <v>1</v>
      </c>
      <c r="J304" s="8">
        <f ca="1">(D304-MIN(OFFSET(C304,-$J$3+1,0):C304))/(MAX(OFFSET(B304,-$J$3+1,0):B304)-MIN(OFFSET(C304,-$J$3+1,0):C304))</f>
        <v>0.2576419213973784</v>
      </c>
      <c r="K304" s="8">
        <f ca="1">(G304-MIN(OFFSET(F304,-$J$3+1,0):F304))/(MAX(OFFSET(E304,-$J$3+1,0):E304)-MIN(OFFSET(F304,-$J$3+1,0):F304))</f>
        <v>0.64341085271317922</v>
      </c>
      <c r="L304" s="8">
        <f ca="1">J304-K304</f>
        <v>-0.38576893131580081</v>
      </c>
      <c r="M304" s="34">
        <f ca="1">100*(L304-MIN(OFFSET(L304,-$J$3+1,0):L304))/(MAX(OFFSET(L304,-$J$3+1,0):L304)-MIN(OFFSET(L304,-$J$3+1,0):L304))</f>
        <v>55.467888946571577</v>
      </c>
      <c r="N304" s="12">
        <f>MAX(B304-C304,B304-D303,D303-C304)</f>
        <v>1.1499999999999986</v>
      </c>
      <c r="O304" s="12">
        <f>MAX(E304-F304,E304-G303,G303-F304)</f>
        <v>1.6400000000000006</v>
      </c>
      <c r="P304" s="33">
        <f ca="1">AVERAGE(N304:OFFSET(N304,-$P$3+1,0))*$P$4</f>
        <v>0.78666666666666651</v>
      </c>
      <c r="Q304" s="33">
        <f ca="1">AVERAGE(O304:OFFSET(O304,-$P$3+1,0))*$Q$4</f>
        <v>1.5849999999999997</v>
      </c>
      <c r="R304" s="16" t="str">
        <f ca="1">IF(M304&lt;$R$3,"Buy",IF(AND(R303="Buy",M304&lt;50),"Buy",IF(AND(R303="Buy",M304&gt;=50),"Exit"," ")))</f>
        <v>Exit</v>
      </c>
      <c r="S304" s="16" t="str">
        <f ca="1">IF($M304&gt;$S$3,"Sell",IF(AND(S303="Sell",$M304&gt;50),"Sell",IF(AND(S303="Sell",$M304&lt;=50),"Exit"," ")))</f>
        <v xml:space="preserve"> </v>
      </c>
      <c r="T304" s="5">
        <f ca="1">IF(AND($R304="Buy",$R303=" "),T$3,IF(AND($R304="Buy",$R303="Exit"),T$3,IF(AND($S304="Sell",$S303=" "),-T$3,IF(OR($R303="Buy",S303="Sell"),T303," "))))</f>
        <v>10</v>
      </c>
      <c r="U304" s="21">
        <f ca="1">IF(AND($R304="Buy",$R303=" "),-T$3*P304/Q304,IF(AND($R304="Buy",$R303="Exit"),-T$3*P304/Q304,IF(AND($S304="Sell",S303=" "),T$3*P304/Q304,IF(OR($R303="Buy",$S303="Sell"),U303," "))))</f>
        <v>-10.865384615384608</v>
      </c>
      <c r="V304" s="5">
        <f ca="1">IF(AND($R304="Buy",$R303=" "),D304,IF(AND($R304="Buy",$R303="Exit"),D304,IF(AND($S304="Sell",V303=" "),D304,IF(OR($R303="Buy",S303="Sell"),V303," "))))</f>
        <v>42.53</v>
      </c>
      <c r="W304" s="5">
        <f ca="1">IF(AND($R304="Buy",$R303=" "),G304,IF(AND($S304="Sell",W303=" "),G304,IF(OR($R303="Buy",S303="Sell"),W303," ")))</f>
        <v>42.38</v>
      </c>
      <c r="X304" s="35">
        <f t="shared" ca="1" si="37"/>
        <v>-5.6000000000000227</v>
      </c>
      <c r="Y304" s="35">
        <f t="shared" ca="1" si="38"/>
        <v>5.5413461538461286</v>
      </c>
      <c r="Z304" s="35">
        <f t="shared" ca="1" si="39"/>
        <v>-5.8653846153894129E-2</v>
      </c>
      <c r="AA304" s="36" t="e">
        <f t="shared" ca="1" si="40"/>
        <v>#VALUE!</v>
      </c>
    </row>
    <row r="305" spans="1:27" x14ac:dyDescent="0.25">
      <c r="A305" s="26">
        <v>40618</v>
      </c>
      <c r="B305">
        <v>41.32</v>
      </c>
      <c r="C305">
        <v>40.1</v>
      </c>
      <c r="D305">
        <v>40.14</v>
      </c>
      <c r="E305" s="5">
        <v>43.64</v>
      </c>
      <c r="F305" s="5">
        <v>41.95</v>
      </c>
      <c r="G305" s="5">
        <v>42.5</v>
      </c>
      <c r="H305" s="3">
        <v>1</v>
      </c>
      <c r="I305" s="3">
        <v>1</v>
      </c>
      <c r="J305" s="8">
        <f ca="1">(D305-MIN(OFFSET(C305,-$J$3+1,0):C305))/(MAX(OFFSET(B305,-$J$3+1,0):B305)-MIN(OFFSET(C305,-$J$3+1,0):C305))</f>
        <v>1.8018018018017643E-2</v>
      </c>
      <c r="K305" s="8">
        <f ca="1">(G305-MIN(OFFSET(F305,-$J$3+1,0):F305))/(MAX(OFFSET(E305,-$J$3+1,0):E305)-MIN(OFFSET(F305,-$J$3+1,0):F305))</f>
        <v>0.42635658914728675</v>
      </c>
      <c r="L305" s="8">
        <f ca="1">J305-K305</f>
        <v>-0.40833857112926908</v>
      </c>
      <c r="M305" s="34">
        <f ca="1">100*(L305-MIN(OFFSET(L305,-$J$3+1,0):L305))/(MAX(OFFSET(L305,-$J$3+1,0):L305)-MIN(OFFSET(L305,-$J$3+1,0):L305))</f>
        <v>89.581387058549808</v>
      </c>
      <c r="N305" s="12">
        <f>MAX(B305-C305,B305-D304,D304-C305)</f>
        <v>1.2199999999999989</v>
      </c>
      <c r="O305" s="12">
        <f>MAX(E305-F305,E305-G304,G304-F305)</f>
        <v>1.6899999999999977</v>
      </c>
      <c r="P305" s="33">
        <f ca="1">AVERAGE(N305:OFFSET(N305,-$P$3+1,0))*$P$4</f>
        <v>0.86333333333333206</v>
      </c>
      <c r="Q305" s="33">
        <f ca="1">AVERAGE(O305:OFFSET(O305,-$P$3+1,0))*$Q$4</f>
        <v>1.6633333333333329</v>
      </c>
      <c r="R305" s="16" t="str">
        <f ca="1">IF(M305&lt;$R$3,"Buy",IF(AND(R304="Buy",M305&lt;50),"Buy",IF(AND(R304="Buy",M305&gt;=50),"Exit"," ")))</f>
        <v xml:space="preserve"> </v>
      </c>
      <c r="S305" s="16" t="str">
        <f ca="1">IF($M305&gt;$S$3,"Sell",IF(AND(S304="Sell",$M305&gt;50),"Sell",IF(AND(S304="Sell",$M305&lt;=50),"Exit"," ")))</f>
        <v xml:space="preserve"> </v>
      </c>
      <c r="T305" s="5" t="str">
        <f ca="1">IF(AND($R305="Buy",$R304=" "),T$3,IF(AND($R305="Buy",$R304="Exit"),T$3,IF(AND($S305="Sell",$S304=" "),-T$3,IF(OR($R304="Buy",S304="Sell"),T304," "))))</f>
        <v xml:space="preserve"> </v>
      </c>
      <c r="U305" s="21" t="str">
        <f ca="1">IF(AND($R305="Buy",$R304=" "),-T$3*P305/Q305,IF(AND($R305="Buy",$R304="Exit"),-T$3*P305/Q305,IF(AND($S305="Sell",S304=" "),T$3*P305/Q305,IF(OR($R304="Buy",$S304="Sell"),U304," "))))</f>
        <v xml:space="preserve"> </v>
      </c>
      <c r="V305" s="5" t="str">
        <f ca="1">IF(AND($R305="Buy",$R304=" "),D305,IF(AND($R305="Buy",$R304="Exit"),D305,IF(AND($S305="Sell",V304=" "),D305,IF(OR($R304="Buy",S304="Sell"),V304," "))))</f>
        <v xml:space="preserve"> </v>
      </c>
      <c r="W305" s="5" t="str">
        <f ca="1">IF(AND($R305="Buy",$R304=" "),G305,IF(AND($S305="Sell",W304=" "),G305,IF(OR($R304="Buy",S304="Sell"),W304," ")))</f>
        <v xml:space="preserve"> </v>
      </c>
      <c r="X305" s="35" t="e">
        <f t="shared" ca="1" si="37"/>
        <v>#VALUE!</v>
      </c>
      <c r="Y305" s="35" t="str">
        <f t="shared" ca="1" si="38"/>
        <v xml:space="preserve"> </v>
      </c>
      <c r="Z305" s="35" t="e">
        <f t="shared" ca="1" si="39"/>
        <v>#VALUE!</v>
      </c>
      <c r="AA305" s="36" t="e">
        <f t="shared" ca="1" si="40"/>
        <v>#VALUE!</v>
      </c>
    </row>
    <row r="306" spans="1:27" x14ac:dyDescent="0.25">
      <c r="A306" s="26">
        <v>40619</v>
      </c>
      <c r="B306">
        <v>41.83</v>
      </c>
      <c r="C306">
        <v>40.72</v>
      </c>
      <c r="D306">
        <v>41.43</v>
      </c>
      <c r="E306" s="5">
        <v>44.03</v>
      </c>
      <c r="F306" s="5">
        <v>43</v>
      </c>
      <c r="G306" s="5">
        <v>43.76</v>
      </c>
      <c r="H306" s="3">
        <v>1</v>
      </c>
      <c r="I306" s="3">
        <v>1</v>
      </c>
      <c r="J306" s="8">
        <f ca="1">(D306-MIN(OFFSET(C306,-$J$3+1,0):C306))/(MAX(OFFSET(B306,-$J$3+1,0):B306)-MIN(OFFSET(C306,-$J$3+1,0):C306))</f>
        <v>0.64878048780487807</v>
      </c>
      <c r="K306" s="8">
        <f ca="1">(G306-MIN(OFFSET(F306,-$J$3+1,0):F306))/(MAX(OFFSET(E306,-$J$3+1,0):E306)-MIN(OFFSET(F306,-$J$3+1,0):F306))</f>
        <v>0.7519379844961237</v>
      </c>
      <c r="L306" s="8">
        <f ca="1">J306-K306</f>
        <v>-0.10315749669124563</v>
      </c>
      <c r="M306" s="34">
        <f ca="1">100*(L306-MIN(OFFSET(L306,-$J$3+1,0):L306))/(MAX(OFFSET(L306,-$J$3+1,0):L306)-MIN(OFFSET(L306,-$J$3+1,0):L306))</f>
        <v>100</v>
      </c>
      <c r="N306" s="12">
        <f>MAX(B306-C306,B306-D305,D305-C306)</f>
        <v>1.6899999999999977</v>
      </c>
      <c r="O306" s="12">
        <f>MAX(E306-F306,E306-G305,G305-F306)</f>
        <v>1.5300000000000011</v>
      </c>
      <c r="P306" s="33">
        <f ca="1">AVERAGE(N306:OFFSET(N306,-$P$3+1,0))*$P$4</f>
        <v>1.0383333333333316</v>
      </c>
      <c r="Q306" s="33">
        <f ca="1">AVERAGE(O306:OFFSET(O306,-$P$3+1,0))*$Q$4</f>
        <v>1.7383333333333322</v>
      </c>
      <c r="R306" s="16" t="str">
        <f ca="1">IF(M306&lt;$R$3,"Buy",IF(AND(R305="Buy",M306&lt;50),"Buy",IF(AND(R305="Buy",M306&gt;=50),"Exit"," ")))</f>
        <v xml:space="preserve"> </v>
      </c>
      <c r="S306" s="16" t="str">
        <f ca="1">IF($M306&gt;$S$3,"Sell",IF(AND(S305="Sell",$M306&gt;50),"Sell",IF(AND(S305="Sell",$M306&lt;=50),"Exit"," ")))</f>
        <v>Sell</v>
      </c>
      <c r="T306" s="5">
        <f ca="1">IF(AND($R306="Buy",$R305=" "),T$3,IF(AND($R306="Buy",$R305="Exit"),T$3,IF(AND($S306="Sell",$S305=" "),-T$3,IF(OR($R305="Buy",S305="Sell"),T305," "))))</f>
        <v>-10</v>
      </c>
      <c r="U306" s="21">
        <f ca="1">IF(AND($R306="Buy",$R305=" "),-T$3*P306/Q306,IF(AND($R306="Buy",$R305="Exit"),-T$3*P306/Q306,IF(AND($S306="Sell",S305=" "),T$3*P306/Q306,IF(OR($R305="Buy",$S305="Sell"),U305," "))))</f>
        <v>5.9731543624161008</v>
      </c>
      <c r="V306" s="5">
        <f ca="1">IF(AND($R306="Buy",$R305=" "),D306,IF(AND($R306="Buy",$R305="Exit"),D306,IF(AND($S306="Sell",V305=" "),D306,IF(OR($R305="Buy",S305="Sell"),V305," "))))</f>
        <v>41.43</v>
      </c>
      <c r="W306" s="5">
        <f ca="1">IF(AND($R306="Buy",$R305=" "),G306,IF(AND($S306="Sell",W305=" "),G306,IF(OR($R305="Buy",S305="Sell"),W305," ")))</f>
        <v>43.76</v>
      </c>
      <c r="X306" s="35" t="str">
        <f t="shared" ca="1" si="37"/>
        <v xml:space="preserve"> </v>
      </c>
      <c r="Y306" s="35" t="str">
        <f t="shared" ca="1" si="38"/>
        <v xml:space="preserve"> </v>
      </c>
      <c r="Z306" s="35" t="str">
        <f t="shared" ca="1" si="39"/>
        <v xml:space="preserve"> </v>
      </c>
      <c r="AA306" s="36" t="e">
        <f t="shared" ca="1" si="40"/>
        <v>#VALUE!</v>
      </c>
    </row>
    <row r="307" spans="1:27" x14ac:dyDescent="0.25">
      <c r="A307" s="26">
        <v>40620</v>
      </c>
      <c r="B307">
        <v>42.13</v>
      </c>
      <c r="C307">
        <v>41.28</v>
      </c>
      <c r="D307">
        <v>41.32</v>
      </c>
      <c r="E307" s="5">
        <v>44.35</v>
      </c>
      <c r="F307" s="5">
        <v>43.38</v>
      </c>
      <c r="G307" s="5">
        <v>43.46</v>
      </c>
      <c r="H307" s="3">
        <v>1</v>
      </c>
      <c r="I307" s="3">
        <v>1</v>
      </c>
      <c r="J307" s="8">
        <f ca="1">(D307-MIN(OFFSET(C307,-$J$3+1,0):C307))/(MAX(OFFSET(B307,-$J$3+1,0):B307)-MIN(OFFSET(C307,-$J$3+1,0):C307))</f>
        <v>0.5951219512195125</v>
      </c>
      <c r="K307" s="8">
        <f ca="1">(G307-MIN(OFFSET(F307,-$J$3+1,0):F307))/(MAX(OFFSET(E307,-$J$3+1,0):E307)-MIN(OFFSET(F307,-$J$3+1,0):F307))</f>
        <v>0.6379310344827589</v>
      </c>
      <c r="L307" s="8">
        <f ca="1">J307-K307</f>
        <v>-4.2809083263246395E-2</v>
      </c>
      <c r="M307" s="34">
        <f ca="1">100*(L307-MIN(OFFSET(L307,-$J$3+1,0):L307))/(MAX(OFFSET(L307,-$J$3+1,0):L307)-MIN(OFFSET(L307,-$J$3+1,0):L307))</f>
        <v>99.999999999999986</v>
      </c>
      <c r="N307" s="12">
        <f>MAX(B307-C307,B307-D306,D306-C307)</f>
        <v>0.85000000000000142</v>
      </c>
      <c r="O307" s="12">
        <f>MAX(E307-F307,E307-G306,G306-F307)</f>
        <v>0.96999999999999886</v>
      </c>
      <c r="P307" s="33">
        <f ca="1">AVERAGE(N307:OFFSET(N307,-$P$3+1,0))*$P$4</f>
        <v>1.048333333333332</v>
      </c>
      <c r="Q307" s="33">
        <f ca="1">AVERAGE(O307:OFFSET(O307,-$P$3+1,0))*$Q$4</f>
        <v>1.6566666666666652</v>
      </c>
      <c r="R307" s="16" t="str">
        <f ca="1">IF(M307&lt;$R$3,"Buy",IF(AND(R306="Buy",M307&lt;50),"Buy",IF(AND(R306="Buy",M307&gt;=50),"Exit"," ")))</f>
        <v xml:space="preserve"> </v>
      </c>
      <c r="S307" s="16" t="str">
        <f ca="1">IF($M307&gt;$S$3,"Sell",IF(AND(S306="Sell",$M307&gt;50),"Sell",IF(AND(S306="Sell",$M307&lt;=50),"Exit"," ")))</f>
        <v>Sell</v>
      </c>
      <c r="T307" s="5">
        <f ca="1">IF(AND($R307="Buy",$R306=" "),T$3,IF(AND($R307="Buy",$R306="Exit"),T$3,IF(AND($S307="Sell",$S306=" "),-T$3,IF(OR($R306="Buy",S306="Sell"),T306," "))))</f>
        <v>-10</v>
      </c>
      <c r="U307" s="21">
        <f ca="1">IF(AND($R307="Buy",$R306=" "),-T$3*P307/Q307,IF(AND($R307="Buy",$R306="Exit"),-T$3*P307/Q307,IF(AND($S307="Sell",S306=" "),T$3*P307/Q307,IF(OR($R306="Buy",$S306="Sell"),U306," "))))</f>
        <v>5.9731543624161008</v>
      </c>
      <c r="V307" s="5">
        <f ca="1">IF(AND($R307="Buy",$R306=" "),D307,IF(AND($R307="Buy",$R306="Exit"),D307,IF(AND($S307="Sell",V306=" "),D307,IF(OR($R306="Buy",S306="Sell"),V306," "))))</f>
        <v>41.43</v>
      </c>
      <c r="W307" s="5">
        <f ca="1">IF(AND($R307="Buy",$R306=" "),G307,IF(AND($S307="Sell",W306=" "),G307,IF(OR($R306="Buy",S306="Sell"),W306," ")))</f>
        <v>43.76</v>
      </c>
      <c r="X307" s="35">
        <f t="shared" ca="1" si="37"/>
        <v>1.0999999999999943</v>
      </c>
      <c r="Y307" s="35">
        <f t="shared" ca="1" si="38"/>
        <v>-1.7919463087248133</v>
      </c>
      <c r="Z307" s="35">
        <f t="shared" ca="1" si="39"/>
        <v>-0.69194630872481899</v>
      </c>
      <c r="AA307" s="36" t="e">
        <f t="shared" ca="1" si="40"/>
        <v>#VALUE!</v>
      </c>
    </row>
    <row r="308" spans="1:27" x14ac:dyDescent="0.25">
      <c r="A308" s="26">
        <v>40623</v>
      </c>
      <c r="B308">
        <v>42.1</v>
      </c>
      <c r="C308">
        <v>41.65</v>
      </c>
      <c r="D308">
        <v>41.77</v>
      </c>
      <c r="E308" s="5">
        <v>44.67</v>
      </c>
      <c r="F308" s="5">
        <v>43.87</v>
      </c>
      <c r="G308" s="5">
        <v>44.55</v>
      </c>
      <c r="H308" s="3">
        <v>1</v>
      </c>
      <c r="I308" s="3">
        <v>1</v>
      </c>
      <c r="J308" s="8">
        <f ca="1">(D308-MIN(OFFSET(C308,-$J$3+1,0):C308))/(MAX(OFFSET(B308,-$J$3+1,0):B308)-MIN(OFFSET(C308,-$J$3+1,0):C308))</f>
        <v>0.81463414634146536</v>
      </c>
      <c r="K308" s="8">
        <f ca="1">(G308-MIN(OFFSET(F308,-$J$3+1,0):F308))/(MAX(OFFSET(E308,-$J$3+1,0):E308)-MIN(OFFSET(F308,-$J$3+1,0):F308))</f>
        <v>0.93862815884476469</v>
      </c>
      <c r="L308" s="8">
        <f ca="1">J308-K308</f>
        <v>-0.12399401250329933</v>
      </c>
      <c r="M308" s="34">
        <f ca="1">100*(L308-MIN(OFFSET(L308,-$J$3+1,0):L308))/(MAX(OFFSET(L308,-$J$3+1,0):L308)-MIN(OFFSET(L308,-$J$3+1,0):L308))</f>
        <v>85.481960422552234</v>
      </c>
      <c r="N308" s="12">
        <f>MAX(B308-C308,B308-D307,D307-C308)</f>
        <v>0.78000000000000114</v>
      </c>
      <c r="O308" s="12">
        <f>MAX(E308-F308,E308-G307,G307-F308)</f>
        <v>1.2100000000000009</v>
      </c>
      <c r="P308" s="33">
        <f ca="1">AVERAGE(N308:OFFSET(N308,-$P$3+1,0))*$P$4</f>
        <v>1.0933333333333326</v>
      </c>
      <c r="Q308" s="33">
        <f ca="1">AVERAGE(O308:OFFSET(O308,-$P$3+1,0))*$Q$4</f>
        <v>1.4966666666666661</v>
      </c>
      <c r="R308" s="16" t="str">
        <f ca="1">IF(M308&lt;$R$3,"Buy",IF(AND(R307="Buy",M308&lt;50),"Buy",IF(AND(R307="Buy",M308&gt;=50),"Exit"," ")))</f>
        <v xml:space="preserve"> </v>
      </c>
      <c r="S308" s="16" t="str">
        <f ca="1">IF($M308&gt;$S$3,"Sell",IF(AND(S307="Sell",$M308&gt;50),"Sell",IF(AND(S307="Sell",$M308&lt;=50),"Exit"," ")))</f>
        <v>Sell</v>
      </c>
      <c r="T308" s="5">
        <f ca="1">IF(AND($R308="Buy",$R307=" "),T$3,IF(AND($R308="Buy",$R307="Exit"),T$3,IF(AND($S308="Sell",$S307=" "),-T$3,IF(OR($R307="Buy",S307="Sell"),T307," "))))</f>
        <v>-10</v>
      </c>
      <c r="U308" s="21">
        <f ca="1">IF(AND($R308="Buy",$R307=" "),-T$3*P308/Q308,IF(AND($R308="Buy",$R307="Exit"),-T$3*P308/Q308,IF(AND($S308="Sell",S307=" "),T$3*P308/Q308,IF(OR($R307="Buy",$S307="Sell"),U307," "))))</f>
        <v>5.9731543624161008</v>
      </c>
      <c r="V308" s="5">
        <f ca="1">IF(AND($R308="Buy",$R307=" "),D308,IF(AND($R308="Buy",$R307="Exit"),D308,IF(AND($S308="Sell",V307=" "),D308,IF(OR($R307="Buy",S307="Sell"),V307," "))))</f>
        <v>41.43</v>
      </c>
      <c r="W308" s="5">
        <f ca="1">IF(AND($R308="Buy",$R307=" "),G308,IF(AND($S308="Sell",W307=" "),G308,IF(OR($R307="Buy",S307="Sell"),W307," ")))</f>
        <v>43.76</v>
      </c>
      <c r="X308" s="35">
        <f t="shared" ca="1" si="37"/>
        <v>-4.5000000000000284</v>
      </c>
      <c r="Y308" s="35">
        <f t="shared" ca="1" si="38"/>
        <v>6.5107382550335275</v>
      </c>
      <c r="Z308" s="35">
        <f t="shared" ca="1" si="39"/>
        <v>2.0107382550334991</v>
      </c>
      <c r="AA308" s="36" t="e">
        <f t="shared" ca="1" si="40"/>
        <v>#VALUE!</v>
      </c>
    </row>
    <row r="309" spans="1:27" x14ac:dyDescent="0.25">
      <c r="A309" s="26">
        <v>40624</v>
      </c>
      <c r="B309">
        <v>41.84</v>
      </c>
      <c r="C309">
        <v>41.35</v>
      </c>
      <c r="D309">
        <v>41.74</v>
      </c>
      <c r="E309" s="5">
        <v>44.83</v>
      </c>
      <c r="F309" s="5">
        <v>44.05</v>
      </c>
      <c r="G309" s="5">
        <v>44.27</v>
      </c>
      <c r="H309" s="3">
        <v>1</v>
      </c>
      <c r="I309" s="3">
        <v>1</v>
      </c>
      <c r="J309" s="8">
        <f ca="1">(D309-MIN(OFFSET(C309,-$J$3+1,0):C309))/(MAX(OFFSET(B309,-$J$3+1,0):B309)-MIN(OFFSET(C309,-$J$3+1,0):C309))</f>
        <v>0.80788177339901457</v>
      </c>
      <c r="K309" s="8">
        <f ca="1">(G309-MIN(OFFSET(F309,-$J$3+1,0):F309))/(MAX(OFFSET(E309,-$J$3+1,0):E309)-MIN(OFFSET(F309,-$J$3+1,0):F309))</f>
        <v>0.80555555555555691</v>
      </c>
      <c r="L309" s="8">
        <f ca="1">J309-K309</f>
        <v>2.3262178434576564E-3</v>
      </c>
      <c r="M309" s="34">
        <f ca="1">100*(L309-MIN(OFFSET(L309,-$J$3+1,0):L309))/(MAX(OFFSET(L309,-$J$3+1,0):L309)-MIN(OFFSET(L309,-$J$3+1,0):L309))</f>
        <v>100</v>
      </c>
      <c r="N309" s="12">
        <f>MAX(B309-C309,B309-D308,D308-C309)</f>
        <v>0.49000000000000199</v>
      </c>
      <c r="O309" s="12">
        <f>MAX(E309-F309,E309-G308,G308-F309)</f>
        <v>0.78000000000000114</v>
      </c>
      <c r="P309" s="33">
        <f ca="1">AVERAGE(N309:OFFSET(N309,-$P$3+1,0))*$P$4</f>
        <v>1.03</v>
      </c>
      <c r="Q309" s="33">
        <f ca="1">AVERAGE(O309:OFFSET(O309,-$P$3+1,0))*$Q$4</f>
        <v>1.3033333333333335</v>
      </c>
      <c r="R309" s="16" t="str">
        <f ca="1">IF(M309&lt;$R$3,"Buy",IF(AND(R308="Buy",M309&lt;50),"Buy",IF(AND(R308="Buy",M309&gt;=50),"Exit"," ")))</f>
        <v xml:space="preserve"> </v>
      </c>
      <c r="S309" s="16" t="str">
        <f ca="1">IF($M309&gt;$S$3,"Sell",IF(AND(S308="Sell",$M309&gt;50),"Sell",IF(AND(S308="Sell",$M309&lt;=50),"Exit"," ")))</f>
        <v>Sell</v>
      </c>
      <c r="T309" s="5">
        <f ca="1">IF(AND($R309="Buy",$R308=" "),T$3,IF(AND($R309="Buy",$R308="Exit"),T$3,IF(AND($S309="Sell",$S308=" "),-T$3,IF(OR($R308="Buy",S308="Sell"),T308," "))))</f>
        <v>-10</v>
      </c>
      <c r="U309" s="21">
        <f ca="1">IF(AND($R309="Buy",$R308=" "),-T$3*P309/Q309,IF(AND($R309="Buy",$R308="Exit"),-T$3*P309/Q309,IF(AND($S309="Sell",S308=" "),T$3*P309/Q309,IF(OR($R308="Buy",$S308="Sell"),U308," "))))</f>
        <v>5.9731543624161008</v>
      </c>
      <c r="V309" s="5">
        <f ca="1">IF(AND($R309="Buy",$R308=" "),D309,IF(AND($R309="Buy",$R308="Exit"),D309,IF(AND($S309="Sell",V308=" "),D309,IF(OR($R308="Buy",S308="Sell"),V308," "))))</f>
        <v>41.43</v>
      </c>
      <c r="W309" s="5">
        <f ca="1">IF(AND($R309="Buy",$R308=" "),G309,IF(AND($S309="Sell",W308=" "),G309,IF(OR($R308="Buy",S308="Sell"),W308," ")))</f>
        <v>43.76</v>
      </c>
      <c r="X309" s="35">
        <f t="shared" ca="1" si="37"/>
        <v>0.30000000000001137</v>
      </c>
      <c r="Y309" s="35">
        <f t="shared" ca="1" si="38"/>
        <v>-1.6724832214764727</v>
      </c>
      <c r="Z309" s="35">
        <f t="shared" ca="1" si="39"/>
        <v>-1.3724832214764613</v>
      </c>
      <c r="AA309" s="36" t="e">
        <f t="shared" ca="1" si="40"/>
        <v>#VALUE!</v>
      </c>
    </row>
    <row r="310" spans="1:27" x14ac:dyDescent="0.25">
      <c r="A310" s="26">
        <v>40625</v>
      </c>
      <c r="B310">
        <v>42.28</v>
      </c>
      <c r="C310">
        <v>41.51</v>
      </c>
      <c r="D310">
        <v>42.07</v>
      </c>
      <c r="E310" s="5">
        <v>44.68</v>
      </c>
      <c r="F310" s="5">
        <v>44</v>
      </c>
      <c r="G310" s="5">
        <v>44.52</v>
      </c>
      <c r="H310" s="3">
        <v>1</v>
      </c>
      <c r="I310" s="3">
        <v>1</v>
      </c>
      <c r="J310" s="8">
        <f ca="1">(D310-MIN(OFFSET(C310,-$J$3+1,0):C310))/(MAX(OFFSET(B310,-$J$3+1,0):B310)-MIN(OFFSET(C310,-$J$3+1,0):C310))</f>
        <v>0.90366972477064178</v>
      </c>
      <c r="K310" s="8">
        <f ca="1">(G310-MIN(OFFSET(F310,-$J$3+1,0):F310))/(MAX(OFFSET(E310,-$J$3+1,0):E310)-MIN(OFFSET(F310,-$J$3+1,0):F310))</f>
        <v>0.8923611111111126</v>
      </c>
      <c r="L310" s="8">
        <f ca="1">J310-K310</f>
        <v>1.1308613659529176E-2</v>
      </c>
      <c r="M310" s="34">
        <f ca="1">100*(L310-MIN(OFFSET(L310,-$J$3+1,0):L310))/(MAX(OFFSET(L310,-$J$3+1,0):L310)-MIN(OFFSET(L310,-$J$3+1,0):L310))</f>
        <v>100</v>
      </c>
      <c r="N310" s="12">
        <f>MAX(B310-C310,B310-D309,D309-C310)</f>
        <v>0.77000000000000313</v>
      </c>
      <c r="O310" s="12">
        <f>MAX(E310-F310,E310-G309,G309-F310)</f>
        <v>0.67999999999999972</v>
      </c>
      <c r="P310" s="33">
        <f ca="1">AVERAGE(N310:OFFSET(N310,-$P$3+1,0))*$P$4</f>
        <v>0.96666666666666734</v>
      </c>
      <c r="Q310" s="33">
        <f ca="1">AVERAGE(O310:OFFSET(O310,-$P$3+1,0))*$Q$4</f>
        <v>1.1433333333333333</v>
      </c>
      <c r="R310" s="16" t="str">
        <f ca="1">IF(M310&lt;$R$3,"Buy",IF(AND(R309="Buy",M310&lt;50),"Buy",IF(AND(R309="Buy",M310&gt;=50),"Exit"," ")))</f>
        <v xml:space="preserve"> </v>
      </c>
      <c r="S310" s="16" t="str">
        <f ca="1">IF($M310&gt;$S$3,"Sell",IF(AND(S309="Sell",$M310&gt;50),"Sell",IF(AND(S309="Sell",$M310&lt;=50),"Exit"," ")))</f>
        <v>Sell</v>
      </c>
      <c r="T310" s="5">
        <f ca="1">IF(AND($R310="Buy",$R309=" "),T$3,IF(AND($R310="Buy",$R309="Exit"),T$3,IF(AND($S310="Sell",$S309=" "),-T$3,IF(OR($R309="Buy",S309="Sell"),T309," "))))</f>
        <v>-10</v>
      </c>
      <c r="U310" s="21">
        <f ca="1">IF(AND($R310="Buy",$R309=" "),-T$3*P310/Q310,IF(AND($R310="Buy",$R309="Exit"),-T$3*P310/Q310,IF(AND($S310="Sell",S309=" "),T$3*P310/Q310,IF(OR($R309="Buy",$S309="Sell"),U309," "))))</f>
        <v>5.9731543624161008</v>
      </c>
      <c r="V310" s="5">
        <f ca="1">IF(AND($R310="Buy",$R309=" "),D310,IF(AND($R310="Buy",$R309="Exit"),D310,IF(AND($S310="Sell",V309=" "),D310,IF(OR($R309="Buy",S309="Sell"),V309," "))))</f>
        <v>41.43</v>
      </c>
      <c r="W310" s="5">
        <f ca="1">IF(AND($R310="Buy",$R309=" "),G310,IF(AND($S310="Sell",W309=" "),G310,IF(OR($R309="Buy",S309="Sell"),W309," ")))</f>
        <v>43.76</v>
      </c>
      <c r="X310" s="35">
        <f t="shared" ca="1" si="37"/>
        <v>-3.2999999999999829</v>
      </c>
      <c r="Y310" s="35">
        <f t="shared" ca="1" si="38"/>
        <v>1.4932885906040252</v>
      </c>
      <c r="Z310" s="35">
        <f t="shared" ca="1" si="39"/>
        <v>-1.8067114093959578</v>
      </c>
      <c r="AA310" s="36" t="e">
        <f t="shared" ca="1" si="40"/>
        <v>#VALUE!</v>
      </c>
    </row>
    <row r="311" spans="1:27" x14ac:dyDescent="0.25">
      <c r="A311" s="26">
        <v>40626</v>
      </c>
      <c r="B311">
        <v>43.14</v>
      </c>
      <c r="C311">
        <v>42.26</v>
      </c>
      <c r="D311">
        <v>43.1</v>
      </c>
      <c r="E311" s="5">
        <v>45.35</v>
      </c>
      <c r="F311" s="5">
        <v>44.23</v>
      </c>
      <c r="G311" s="5">
        <v>44.93</v>
      </c>
      <c r="H311" s="3">
        <v>1</v>
      </c>
      <c r="I311" s="3">
        <v>1</v>
      </c>
      <c r="J311" s="8">
        <f ca="1">(D311-MIN(OFFSET(C311,-$J$3+1,0):C311))/(MAX(OFFSET(B311,-$J$3+1,0):B311)-MIN(OFFSET(C311,-$J$3+1,0):C311))</f>
        <v>0.98347107438016568</v>
      </c>
      <c r="K311" s="8">
        <f ca="1">(G311-MIN(OFFSET(F311,-$J$3+1,0):F311))/(MAX(OFFSET(E311,-$J$3+1,0):E311)-MIN(OFFSET(F311,-$J$3+1,0):F311))</f>
        <v>0.82127659574468026</v>
      </c>
      <c r="L311" s="8">
        <f ca="1">J311-K311</f>
        <v>0.16219447863548542</v>
      </c>
      <c r="M311" s="34">
        <f ca="1">100*(L311-MIN(OFFSET(L311,-$J$3+1,0):L311))/(MAX(OFFSET(L311,-$J$3+1,0):L311)-MIN(OFFSET(L311,-$J$3+1,0):L311))</f>
        <v>100</v>
      </c>
      <c r="N311" s="12">
        <f>MAX(B311-C311,B311-D310,D310-C311)</f>
        <v>1.0700000000000003</v>
      </c>
      <c r="O311" s="12">
        <f>MAX(E311-F311,E311-G310,G310-F311)</f>
        <v>1.1200000000000045</v>
      </c>
      <c r="P311" s="33">
        <f ca="1">AVERAGE(N311:OFFSET(N311,-$P$3+1,0))*$P$4</f>
        <v>0.94166666666666765</v>
      </c>
      <c r="Q311" s="33">
        <f ca="1">AVERAGE(O311:OFFSET(O311,-$P$3+1,0))*$Q$4</f>
        <v>1.0483333333333344</v>
      </c>
      <c r="R311" s="16" t="str">
        <f ca="1">IF(M311&lt;$R$3,"Buy",IF(AND(R310="Buy",M311&lt;50),"Buy",IF(AND(R310="Buy",M311&gt;=50),"Exit"," ")))</f>
        <v xml:space="preserve"> </v>
      </c>
      <c r="S311" s="16" t="str">
        <f ca="1">IF($M311&gt;$S$3,"Sell",IF(AND(S310="Sell",$M311&gt;50),"Sell",IF(AND(S310="Sell",$M311&lt;=50),"Exit"," ")))</f>
        <v>Sell</v>
      </c>
      <c r="T311" s="5">
        <f ca="1">IF(AND($R311="Buy",$R310=" "),T$3,IF(AND($R311="Buy",$R310="Exit"),T$3,IF(AND($S311="Sell",$S310=" "),-T$3,IF(OR($R310="Buy",S310="Sell"),T310," "))))</f>
        <v>-10</v>
      </c>
      <c r="U311" s="21">
        <f ca="1">IF(AND($R311="Buy",$R310=" "),-T$3*P311/Q311,IF(AND($R311="Buy",$R310="Exit"),-T$3*P311/Q311,IF(AND($S311="Sell",S310=" "),T$3*P311/Q311,IF(OR($R310="Buy",$S310="Sell"),U310," "))))</f>
        <v>5.9731543624161008</v>
      </c>
      <c r="V311" s="5">
        <f ca="1">IF(AND($R311="Buy",$R310=" "),D311,IF(AND($R311="Buy",$R310="Exit"),D311,IF(AND($S311="Sell",V310=" "),D311,IF(OR($R310="Buy",S310="Sell"),V310," "))))</f>
        <v>41.43</v>
      </c>
      <c r="W311" s="5">
        <f ca="1">IF(AND($R311="Buy",$R310=" "),G311,IF(AND($S311="Sell",W310=" "),G311,IF(OR($R310="Buy",S310="Sell"),W310," ")))</f>
        <v>43.76</v>
      </c>
      <c r="X311" s="35">
        <f t="shared" ca="1" si="37"/>
        <v>-10.300000000000011</v>
      </c>
      <c r="Y311" s="35">
        <f t="shared" ca="1" si="38"/>
        <v>2.448993288590581</v>
      </c>
      <c r="Z311" s="35">
        <f t="shared" ca="1" si="39"/>
        <v>-7.8510067114094308</v>
      </c>
      <c r="AA311" s="36" t="e">
        <f t="shared" ca="1" si="40"/>
        <v>#VALUE!</v>
      </c>
    </row>
    <row r="312" spans="1:27" x14ac:dyDescent="0.25">
      <c r="A312" s="26">
        <v>40627</v>
      </c>
      <c r="B312">
        <v>43.28</v>
      </c>
      <c r="C312">
        <v>42.33</v>
      </c>
      <c r="D312">
        <v>42.53</v>
      </c>
      <c r="E312" s="5">
        <v>46.46</v>
      </c>
      <c r="F312" s="5">
        <v>45.09</v>
      </c>
      <c r="G312" s="5">
        <v>46.23</v>
      </c>
      <c r="H312" s="3">
        <v>1</v>
      </c>
      <c r="I312" s="3">
        <v>1</v>
      </c>
      <c r="J312" s="8">
        <f ca="1">(D312-MIN(OFFSET(C312,-$J$3+1,0):C312))/(MAX(OFFSET(B312,-$J$3+1,0):B312)-MIN(OFFSET(C312,-$J$3+1,0):C312))</f>
        <v>0.625</v>
      </c>
      <c r="K312" s="8">
        <f ca="1">(G312-MIN(OFFSET(F312,-$J$3+1,0):F312))/(MAX(OFFSET(E312,-$J$3+1,0):E312)-MIN(OFFSET(F312,-$J$3+1,0):F312))</f>
        <v>0.925324675324674</v>
      </c>
      <c r="L312" s="8">
        <f ca="1">J312-K312</f>
        <v>-0.300324675324674</v>
      </c>
      <c r="M312" s="34">
        <f ca="1">100*(L312-MIN(OFFSET(L312,-$J$3+1,0):L312))/(MAX(OFFSET(L312,-$J$3+1,0):L312)-MIN(OFFSET(L312,-$J$3+1,0):L312))</f>
        <v>0</v>
      </c>
      <c r="N312" s="12">
        <f>MAX(B312-C312,B312-D311,D311-C312)</f>
        <v>0.95000000000000284</v>
      </c>
      <c r="O312" s="12">
        <f>MAX(E312-F312,E312-G311,G311-F312)</f>
        <v>1.5300000000000011</v>
      </c>
      <c r="P312" s="33">
        <f ca="1">AVERAGE(N312:OFFSET(N312,-$P$3+1,0))*$P$4</f>
        <v>0.81833333333333513</v>
      </c>
      <c r="Q312" s="33">
        <f ca="1">AVERAGE(O312:OFFSET(O312,-$P$3+1,0))*$Q$4</f>
        <v>1.0483333333333344</v>
      </c>
      <c r="R312" s="16" t="str">
        <f ca="1">IF(M312&lt;$R$3,"Buy",IF(AND(R311="Buy",M312&lt;50),"Buy",IF(AND(R311="Buy",M312&gt;=50),"Exit"," ")))</f>
        <v>Buy</v>
      </c>
      <c r="S312" s="16" t="str">
        <f ca="1">IF($M312&gt;$S$3,"Sell",IF(AND(S311="Sell",$M312&gt;50),"Sell",IF(AND(S311="Sell",$M312&lt;=50),"Exit"," ")))</f>
        <v>Exit</v>
      </c>
      <c r="T312" s="5">
        <f ca="1">IF(AND($R312="Buy",$R311=" "),T$3,IF(AND($R312="Buy",$R311="Exit"),T$3,IF(AND($S312="Sell",$S311=" "),-T$3,IF(OR($R311="Buy",S311="Sell"),T311," "))))</f>
        <v>10</v>
      </c>
      <c r="U312" s="21">
        <f ca="1">IF(AND($R312="Buy",$R311=" "),-T$3*P312/Q312,IF(AND($R312="Buy",$R311="Exit"),-T$3*P312/Q312,IF(AND($S312="Sell",S311=" "),T$3*P312/Q312,IF(OR($R311="Buy",$S311="Sell"),U311," "))))</f>
        <v>-7.8060413354531093</v>
      </c>
      <c r="V312" s="5">
        <f ca="1">IF(AND($R312="Buy",$R311=" "),D312,IF(AND($R312="Buy",$R311="Exit"),D312,IF(AND($S312="Sell",V311=" "),D312,IF(OR($R311="Buy",S311="Sell"),V311," "))))</f>
        <v>42.53</v>
      </c>
      <c r="W312" s="5">
        <f ca="1">IF(AND($R312="Buy",$R311=" "),G312,IF(AND($S312="Sell",W311=" "),G312,IF(OR($R311="Buy",S311="Sell"),W311," ")))</f>
        <v>46.23</v>
      </c>
      <c r="X312" s="35">
        <f t="shared" ca="1" si="37"/>
        <v>-5.7000000000000028</v>
      </c>
      <c r="Y312" s="35">
        <f t="shared" ca="1" si="38"/>
        <v>7.7651006711409138</v>
      </c>
      <c r="Z312" s="35">
        <f t="shared" ca="1" si="39"/>
        <v>2.065100671140911</v>
      </c>
      <c r="AA312" s="36" t="e">
        <f t="shared" ca="1" si="40"/>
        <v>#VALUE!</v>
      </c>
    </row>
    <row r="313" spans="1:27" x14ac:dyDescent="0.25">
      <c r="A313" s="26">
        <v>40630</v>
      </c>
      <c r="B313">
        <v>42.83</v>
      </c>
      <c r="C313">
        <v>42.11</v>
      </c>
      <c r="D313">
        <v>42.14</v>
      </c>
      <c r="E313" s="5">
        <v>46.27</v>
      </c>
      <c r="F313" s="5">
        <v>45.5</v>
      </c>
      <c r="G313" s="5">
        <v>45.58</v>
      </c>
      <c r="H313" s="3">
        <v>1</v>
      </c>
      <c r="I313" s="3">
        <v>1</v>
      </c>
      <c r="J313" s="8">
        <f ca="1">(D313-MIN(OFFSET(C313,-$J$3+1,0):C313))/(MAX(OFFSET(B313,-$J$3+1,0):B313)-MIN(OFFSET(C313,-$J$3+1,0):C313))</f>
        <v>0.40932642487046594</v>
      </c>
      <c r="K313" s="8">
        <f ca="1">(G313-MIN(OFFSET(F313,-$J$3+1,0):F313))/(MAX(OFFSET(E313,-$J$3+1,0):E313)-MIN(OFFSET(F313,-$J$3+1,0):F313))</f>
        <v>0.66023166023165969</v>
      </c>
      <c r="L313" s="8">
        <f ca="1">J313-K313</f>
        <v>-0.25090523536119375</v>
      </c>
      <c r="M313" s="34">
        <f ca="1">100*(L313-MIN(OFFSET(L313,-$J$3+1,0):L313))/(MAX(OFFSET(L313,-$J$3+1,0):L313)-MIN(OFFSET(L313,-$J$3+1,0):L313))</f>
        <v>10.684841814732099</v>
      </c>
      <c r="N313" s="12">
        <f>MAX(B313-C313,B313-D312,D312-C313)</f>
        <v>0.71999999999999886</v>
      </c>
      <c r="O313" s="12">
        <f>MAX(E313-F313,E313-G312,G312-F313)</f>
        <v>0.77000000000000313</v>
      </c>
      <c r="P313" s="33">
        <f ca="1">AVERAGE(N313:OFFSET(N313,-$P$3+1,0))*$P$4</f>
        <v>0.79666666666666808</v>
      </c>
      <c r="Q313" s="33">
        <f ca="1">AVERAGE(O313:OFFSET(O313,-$P$3+1,0))*$Q$4</f>
        <v>1.0150000000000017</v>
      </c>
      <c r="R313" s="16" t="str">
        <f ca="1">IF(M313&lt;$R$3,"Buy",IF(AND(R312="Buy",M313&lt;50),"Buy",IF(AND(R312="Buy",M313&gt;=50),"Exit"," ")))</f>
        <v>Buy</v>
      </c>
      <c r="S313" s="16" t="str">
        <f ca="1">IF($M313&gt;$S$3,"Sell",IF(AND(S312="Sell",$M313&gt;50),"Sell",IF(AND(S312="Sell",$M313&lt;=50),"Exit"," ")))</f>
        <v xml:space="preserve"> </v>
      </c>
      <c r="T313" s="5">
        <f ca="1">IF(AND($R313="Buy",$R312=" "),T$3,IF(AND($R313="Buy",$R312="Exit"),T$3,IF(AND($S313="Sell",$S312=" "),-T$3,IF(OR($R312="Buy",S312="Sell"),T312," "))))</f>
        <v>10</v>
      </c>
      <c r="U313" s="21">
        <f ca="1">IF(AND($R313="Buy",$R312=" "),-T$3*P313/Q313,IF(AND($R313="Buy",$R312="Exit"),-T$3*P313/Q313,IF(AND($S313="Sell",S312=" "),T$3*P313/Q313,IF(OR($R312="Buy",$S312="Sell"),U312," "))))</f>
        <v>-7.8060413354531093</v>
      </c>
      <c r="V313" s="5">
        <f ca="1">IF(AND($R313="Buy",$R312=" "),D313,IF(AND($R313="Buy",$R312="Exit"),D313,IF(AND($S313="Sell",V312=" "),D313,IF(OR($R312="Buy",S312="Sell"),V312," "))))</f>
        <v>42.53</v>
      </c>
      <c r="W313" s="5">
        <f ca="1">IF(AND($R313="Buy",$R312=" "),G313,IF(AND($S313="Sell",W312=" "),G313,IF(OR($R312="Buy",S312="Sell"),W312," ")))</f>
        <v>46.23</v>
      </c>
      <c r="X313" s="35">
        <f t="shared" ca="1" si="37"/>
        <v>-3.9000000000000057</v>
      </c>
      <c r="Y313" s="35">
        <f t="shared" ca="1" si="38"/>
        <v>5.0739268680445102</v>
      </c>
      <c r="Z313" s="35">
        <f t="shared" ca="1" si="39"/>
        <v>1.1739268680445045</v>
      </c>
      <c r="AA313" s="36" t="e">
        <f t="shared" ca="1" si="40"/>
        <v>#VALUE!</v>
      </c>
    </row>
    <row r="314" spans="1:27" x14ac:dyDescent="0.25">
      <c r="A314" s="26">
        <v>40631</v>
      </c>
      <c r="B314">
        <v>42.01</v>
      </c>
      <c r="C314">
        <v>37.6</v>
      </c>
      <c r="D314">
        <v>41.11</v>
      </c>
      <c r="E314" s="5">
        <v>46.04</v>
      </c>
      <c r="F314" s="5">
        <v>45.01</v>
      </c>
      <c r="G314" s="5">
        <v>45.84</v>
      </c>
      <c r="H314" s="3">
        <v>1</v>
      </c>
      <c r="I314" s="3">
        <v>1</v>
      </c>
      <c r="J314" s="8">
        <f ca="1">(D314-MIN(OFFSET(C314,-$J$3+1,0):C314))/(MAX(OFFSET(B314,-$J$3+1,0):B314)-MIN(OFFSET(C314,-$J$3+1,0):C314))</f>
        <v>0.61795774647887292</v>
      </c>
      <c r="K314" s="8">
        <f ca="1">(G314-MIN(OFFSET(F314,-$J$3+1,0):F314))/(MAX(OFFSET(E314,-$J$3+1,0):E314)-MIN(OFFSET(F314,-$J$3+1,0):F314))</f>
        <v>0.74796747967479793</v>
      </c>
      <c r="L314" s="8">
        <f ca="1">J314-K314</f>
        <v>-0.13000973319592501</v>
      </c>
      <c r="M314" s="34">
        <f ca="1">100*(L314-MIN(OFFSET(L314,-$J$3+1,0):L314))/(MAX(OFFSET(L314,-$J$3+1,0):L314)-MIN(OFFSET(L314,-$J$3+1,0):L314))</f>
        <v>36.82332735206456</v>
      </c>
      <c r="N314" s="12">
        <f>MAX(B314-C314,B314-D313,D313-C314)</f>
        <v>4.5399999999999991</v>
      </c>
      <c r="O314" s="12">
        <f>MAX(E314-F314,E314-G313,G313-F314)</f>
        <v>1.0300000000000011</v>
      </c>
      <c r="P314" s="33">
        <f ca="1">AVERAGE(N314:OFFSET(N314,-$P$3+1,0))*$P$4</f>
        <v>1.4233333333333344</v>
      </c>
      <c r="Q314" s="33">
        <f ca="1">AVERAGE(O314:OFFSET(O314,-$P$3+1,0))*$Q$4</f>
        <v>0.98500000000000176</v>
      </c>
      <c r="R314" s="16" t="str">
        <f ca="1">IF(M314&lt;$R$3,"Buy",IF(AND(R313="Buy",M314&lt;50),"Buy",IF(AND(R313="Buy",M314&gt;=50),"Exit"," ")))</f>
        <v>Buy</v>
      </c>
      <c r="S314" s="16" t="str">
        <f ca="1">IF($M314&gt;$S$3,"Sell",IF(AND(S313="Sell",$M314&gt;50),"Sell",IF(AND(S313="Sell",$M314&lt;=50),"Exit"," ")))</f>
        <v xml:space="preserve"> </v>
      </c>
      <c r="T314" s="5">
        <f ca="1">IF(AND($R314="Buy",$R313=" "),T$3,IF(AND($R314="Buy",$R313="Exit"),T$3,IF(AND($S314="Sell",$S313=" "),-T$3,IF(OR($R313="Buy",S313="Sell"),T313," "))))</f>
        <v>10</v>
      </c>
      <c r="U314" s="21">
        <f ca="1">IF(AND($R314="Buy",$R313=" "),-T$3*P314/Q314,IF(AND($R314="Buy",$R313="Exit"),-T$3*P314/Q314,IF(AND($S314="Sell",S313=" "),T$3*P314/Q314,IF(OR($R313="Buy",$S313="Sell"),U313," "))))</f>
        <v>-7.8060413354531093</v>
      </c>
      <c r="V314" s="5">
        <f ca="1">IF(AND($R314="Buy",$R313=" "),D314,IF(AND($R314="Buy",$R313="Exit"),D314,IF(AND($S314="Sell",V313=" "),D314,IF(OR($R313="Buy",S313="Sell"),V313," "))))</f>
        <v>42.53</v>
      </c>
      <c r="W314" s="5">
        <f ca="1">IF(AND($R314="Buy",$R313=" "),G314,IF(AND($S314="Sell",W313=" "),G314,IF(OR($R313="Buy",S313="Sell"),W313," ")))</f>
        <v>46.23</v>
      </c>
      <c r="X314" s="35">
        <f t="shared" ca="1" si="37"/>
        <v>-10.300000000000011</v>
      </c>
      <c r="Y314" s="35">
        <f t="shared" ca="1" si="38"/>
        <v>-2.0295707472178481</v>
      </c>
      <c r="Z314" s="35">
        <f t="shared" ca="1" si="39"/>
        <v>-12.32957074721786</v>
      </c>
      <c r="AA314" s="36" t="e">
        <f t="shared" ca="1" si="40"/>
        <v>#VALUE!</v>
      </c>
    </row>
    <row r="315" spans="1:27" x14ac:dyDescent="0.25">
      <c r="A315" s="26">
        <v>40632</v>
      </c>
      <c r="B315">
        <v>41.48</v>
      </c>
      <c r="C315">
        <v>40.799999999999997</v>
      </c>
      <c r="D315">
        <v>41.3</v>
      </c>
      <c r="E315" s="5">
        <v>46.6</v>
      </c>
      <c r="F315" s="5">
        <v>45.53</v>
      </c>
      <c r="G315" s="5">
        <v>46.13</v>
      </c>
      <c r="H315" s="3">
        <v>1</v>
      </c>
      <c r="I315" s="3">
        <v>1</v>
      </c>
      <c r="J315" s="8">
        <f ca="1">(D315-MIN(OFFSET(C315,-$J$3+1,0):C315))/(MAX(OFFSET(B315,-$J$3+1,0):B315)-MIN(OFFSET(C315,-$J$3+1,0):C315))</f>
        <v>0.6514084507042246</v>
      </c>
      <c r="K315" s="8">
        <f ca="1">(G315-MIN(OFFSET(F315,-$J$3+1,0):F315))/(MAX(OFFSET(E315,-$J$3+1,0):E315)-MIN(OFFSET(F315,-$J$3+1,0):F315))</f>
        <v>0.81923076923076976</v>
      </c>
      <c r="L315" s="8">
        <f ca="1">J315-K315</f>
        <v>-0.16782231852654517</v>
      </c>
      <c r="M315" s="34">
        <f ca="1">100*(L315-MIN(OFFSET(L315,-$J$3+1,0):L315))/(MAX(OFFSET(L315,-$J$3+1,0):L315)-MIN(OFFSET(L315,-$J$3+1,0):L315))</f>
        <v>28.647971800437556</v>
      </c>
      <c r="N315" s="12">
        <f>MAX(B315-C315,B315-D314,D314-C315)</f>
        <v>0.67999999999999972</v>
      </c>
      <c r="O315" s="12">
        <f>MAX(E315-F315,E315-G314,G314-F315)</f>
        <v>1.0700000000000003</v>
      </c>
      <c r="P315" s="33">
        <f ca="1">AVERAGE(N315:OFFSET(N315,-$P$3+1,0))*$P$4</f>
        <v>1.4550000000000007</v>
      </c>
      <c r="Q315" s="33">
        <f ca="1">AVERAGE(O315:OFFSET(O315,-$P$3+1,0))*$Q$4</f>
        <v>1.033333333333335</v>
      </c>
      <c r="R315" s="16" t="str">
        <f ca="1">IF(M315&lt;$R$3,"Buy",IF(AND(R314="Buy",M315&lt;50),"Buy",IF(AND(R314="Buy",M315&gt;=50),"Exit"," ")))</f>
        <v>Buy</v>
      </c>
      <c r="S315" s="16" t="str">
        <f ca="1">IF($M315&gt;$S$3,"Sell",IF(AND(S314="Sell",$M315&gt;50),"Sell",IF(AND(S314="Sell",$M315&lt;=50),"Exit"," ")))</f>
        <v xml:space="preserve"> </v>
      </c>
      <c r="T315" s="5">
        <f ca="1">IF(AND($R315="Buy",$R314=" "),T$3,IF(AND($R315="Buy",$R314="Exit"),T$3,IF(AND($S315="Sell",$S314=" "),-T$3,IF(OR($R314="Buy",S314="Sell"),T314," "))))</f>
        <v>10</v>
      </c>
      <c r="U315" s="21">
        <f ca="1">IF(AND($R315="Buy",$R314=" "),-T$3*P315/Q315,IF(AND($R315="Buy",$R314="Exit"),-T$3*P315/Q315,IF(AND($S315="Sell",S314=" "),T$3*P315/Q315,IF(OR($R314="Buy",$S314="Sell"),U314," "))))</f>
        <v>-7.8060413354531093</v>
      </c>
      <c r="V315" s="5">
        <f ca="1">IF(AND($R315="Buy",$R314=" "),D315,IF(AND($R315="Buy",$R314="Exit"),D315,IF(AND($S315="Sell",V314=" "),D315,IF(OR($R314="Buy",S314="Sell"),V314," "))))</f>
        <v>42.53</v>
      </c>
      <c r="W315" s="5">
        <f ca="1">IF(AND($R315="Buy",$R314=" "),G315,IF(AND($S315="Sell",W314=" "),G315,IF(OR($R314="Buy",S314="Sell"),W314," ")))</f>
        <v>46.23</v>
      </c>
      <c r="X315" s="35">
        <f t="shared" ca="1" si="37"/>
        <v>1.8999999999999773</v>
      </c>
      <c r="Y315" s="35">
        <f t="shared" ca="1" si="38"/>
        <v>-2.2637519872813949</v>
      </c>
      <c r="Z315" s="35">
        <f t="shared" ca="1" si="39"/>
        <v>-0.36375198728141767</v>
      </c>
      <c r="AA315" s="36" t="e">
        <f t="shared" ca="1" si="40"/>
        <v>#VALUE!</v>
      </c>
    </row>
    <row r="316" spans="1:27" x14ac:dyDescent="0.25">
      <c r="A316" s="26">
        <v>40633</v>
      </c>
      <c r="B316">
        <v>41.48</v>
      </c>
      <c r="C316">
        <v>40.96</v>
      </c>
      <c r="D316">
        <v>40.97</v>
      </c>
      <c r="E316" s="5">
        <v>46.62</v>
      </c>
      <c r="F316" s="5">
        <v>45.56</v>
      </c>
      <c r="G316" s="5">
        <v>45.59</v>
      </c>
      <c r="H316" s="3">
        <v>1</v>
      </c>
      <c r="I316" s="3">
        <v>1</v>
      </c>
      <c r="J316" s="8">
        <f ca="1">(D316-MIN(OFFSET(C316,-$J$3+1,0):C316))/(MAX(OFFSET(B316,-$J$3+1,0):B316)-MIN(OFFSET(C316,-$J$3+1,0):C316))</f>
        <v>0.59330985915492918</v>
      </c>
      <c r="K316" s="8">
        <f ca="1">(G316-MIN(OFFSET(F316,-$J$3+1,0):F316))/(MAX(OFFSET(E316,-$J$3+1,0):E316)-MIN(OFFSET(F316,-$J$3+1,0):F316))</f>
        <v>0.56903765690376829</v>
      </c>
      <c r="L316" s="8">
        <f ca="1">J316-K316</f>
        <v>2.427220225116089E-2</v>
      </c>
      <c r="M316" s="34">
        <f ca="1">100*(L316-MIN(OFFSET(L316,-$J$3+1,0):L316))/(MAX(OFFSET(L316,-$J$3+1,0):L316)-MIN(OFFSET(L316,-$J$3+1,0):L316))</f>
        <v>70.180202224402379</v>
      </c>
      <c r="N316" s="12">
        <f>MAX(B316-C316,B316-D315,D315-C316)</f>
        <v>0.51999999999999602</v>
      </c>
      <c r="O316" s="12">
        <f>MAX(E316-F316,E316-G315,G315-F316)</f>
        <v>1.0599999999999952</v>
      </c>
      <c r="P316" s="33">
        <f ca="1">AVERAGE(N316:OFFSET(N316,-$P$3+1,0))*$P$4</f>
        <v>1.4133333333333329</v>
      </c>
      <c r="Q316" s="33">
        <f ca="1">AVERAGE(O316:OFFSET(O316,-$P$3+1,0))*$Q$4</f>
        <v>1.0966666666666676</v>
      </c>
      <c r="R316" s="16" t="str">
        <f ca="1">IF(M316&lt;$R$3,"Buy",IF(AND(R315="Buy",M316&lt;50),"Buy",IF(AND(R315="Buy",M316&gt;=50),"Exit"," ")))</f>
        <v>Exit</v>
      </c>
      <c r="S316" s="16" t="str">
        <f ca="1">IF($M316&gt;$S$3,"Sell",IF(AND(S315="Sell",$M316&gt;50),"Sell",IF(AND(S315="Sell",$M316&lt;=50),"Exit"," ")))</f>
        <v xml:space="preserve"> </v>
      </c>
      <c r="T316" s="5">
        <f ca="1">IF(AND($R316="Buy",$R315=" "),T$3,IF(AND($R316="Buy",$R315="Exit"),T$3,IF(AND($S316="Sell",$S315=" "),-T$3,IF(OR($R315="Buy",S315="Sell"),T315," "))))</f>
        <v>10</v>
      </c>
      <c r="U316" s="21">
        <f ca="1">IF(AND($R316="Buy",$R315=" "),-T$3*P316/Q316,IF(AND($R316="Buy",$R315="Exit"),-T$3*P316/Q316,IF(AND($S316="Sell",S315=" "),T$3*P316/Q316,IF(OR($R315="Buy",$S315="Sell"),U315," "))))</f>
        <v>-7.8060413354531093</v>
      </c>
      <c r="V316" s="5">
        <f ca="1">IF(AND($R316="Buy",$R315=" "),D316,IF(AND($R316="Buy",$R315="Exit"),D316,IF(AND($S316="Sell",V315=" "),D316,IF(OR($R315="Buy",S315="Sell"),V315," "))))</f>
        <v>42.53</v>
      </c>
      <c r="W316" s="5">
        <f ca="1">IF(AND($R316="Buy",$R315=" "),G316,IF(AND($S316="Sell",W315=" "),G316,IF(OR($R315="Buy",S315="Sell"),W315," ")))</f>
        <v>46.23</v>
      </c>
      <c r="X316" s="35">
        <f t="shared" ca="1" si="37"/>
        <v>-3.2999999999999829</v>
      </c>
      <c r="Y316" s="35">
        <f t="shared" ca="1" si="38"/>
        <v>4.2152623211446727</v>
      </c>
      <c r="Z316" s="35">
        <f t="shared" ca="1" si="39"/>
        <v>0.91526232114468975</v>
      </c>
      <c r="AA316" s="36" t="e">
        <f t="shared" ca="1" si="40"/>
        <v>#VALUE!</v>
      </c>
    </row>
    <row r="317" spans="1:27" x14ac:dyDescent="0.25">
      <c r="A317" s="26">
        <v>40634</v>
      </c>
      <c r="B317">
        <v>41.08</v>
      </c>
      <c r="C317">
        <v>40.5</v>
      </c>
      <c r="D317">
        <v>40.98</v>
      </c>
      <c r="E317" s="5">
        <v>46.37</v>
      </c>
      <c r="F317" s="5">
        <v>45.61</v>
      </c>
      <c r="G317" s="5">
        <v>46.11</v>
      </c>
      <c r="H317" s="3">
        <v>1</v>
      </c>
      <c r="I317" s="3">
        <v>1</v>
      </c>
      <c r="J317" s="8">
        <f ca="1">(D317-MIN(OFFSET(C317,-$J$3+1,0):C317))/(MAX(OFFSET(B317,-$J$3+1,0):B317)-MIN(OFFSET(C317,-$J$3+1,0):C317))</f>
        <v>0.59507042253521047</v>
      </c>
      <c r="K317" s="8">
        <f ca="1">(G317-MIN(OFFSET(F317,-$J$3+1,0):F317))/(MAX(OFFSET(E317,-$J$3+1,0):E317)-MIN(OFFSET(F317,-$J$3+1,0):F317))</f>
        <v>0.68322981366459745</v>
      </c>
      <c r="L317" s="8">
        <f ca="1">J317-K317</f>
        <v>-8.8159391129386977E-2</v>
      </c>
      <c r="M317" s="34">
        <f ca="1">100*(L317-MIN(OFFSET(L317,-$J$3+1,0):L317))/(MAX(OFFSET(L317,-$J$3+1,0):L317)-MIN(OFFSET(L317,-$J$3+1,0):L317))</f>
        <v>65.362700276042943</v>
      </c>
      <c r="N317" s="12">
        <f>MAX(B317-C317,B317-D316,D316-C317)</f>
        <v>0.57999999999999829</v>
      </c>
      <c r="O317" s="12">
        <f>MAX(E317-F317,E317-G316,G316-F317)</f>
        <v>0.77999999999999403</v>
      </c>
      <c r="P317" s="33">
        <f ca="1">AVERAGE(N317:OFFSET(N317,-$P$3+1,0))*$P$4</f>
        <v>1.3316666666666659</v>
      </c>
      <c r="Q317" s="33">
        <f ca="1">AVERAGE(O317:OFFSET(O317,-$P$3+1,0))*$Q$4</f>
        <v>1.0399999999999991</v>
      </c>
      <c r="R317" s="16" t="str">
        <f ca="1">IF(M317&lt;$R$3,"Buy",IF(AND(R316="Buy",M317&lt;50),"Buy",IF(AND(R316="Buy",M317&gt;=50),"Exit"," ")))</f>
        <v xml:space="preserve"> </v>
      </c>
      <c r="S317" s="16" t="str">
        <f ca="1">IF($M317&gt;$S$3,"Sell",IF(AND(S316="Sell",$M317&gt;50),"Sell",IF(AND(S316="Sell",$M317&lt;=50),"Exit"," ")))</f>
        <v xml:space="preserve"> </v>
      </c>
      <c r="T317" s="5" t="str">
        <f ca="1">IF(AND($R317="Buy",$R316=" "),T$3,IF(AND($R317="Buy",$R316="Exit"),T$3,IF(AND($S317="Sell",$S316=" "),-T$3,IF(OR($R316="Buy",S316="Sell"),T316," "))))</f>
        <v xml:space="preserve"> </v>
      </c>
      <c r="U317" s="21" t="str">
        <f ca="1">IF(AND($R317="Buy",$R316=" "),-T$3*P317/Q317,IF(AND($R317="Buy",$R316="Exit"),-T$3*P317/Q317,IF(AND($S317="Sell",S316=" "),T$3*P317/Q317,IF(OR($R316="Buy",$S316="Sell"),U316," "))))</f>
        <v xml:space="preserve"> </v>
      </c>
      <c r="V317" s="5" t="str">
        <f ca="1">IF(AND($R317="Buy",$R316=" "),D317,IF(AND($R317="Buy",$R316="Exit"),D317,IF(AND($S317="Sell",V316=" "),D317,IF(OR($R316="Buy",S316="Sell"),V316," "))))</f>
        <v xml:space="preserve"> </v>
      </c>
      <c r="W317" s="5" t="str">
        <f ca="1">IF(AND($R317="Buy",$R316=" "),G317,IF(AND($S317="Sell",W316=" "),G317,IF(OR($R316="Buy",S316="Sell"),W316," ")))</f>
        <v xml:space="preserve"> </v>
      </c>
      <c r="X317" s="35" t="e">
        <f t="shared" ca="1" si="37"/>
        <v>#VALUE!</v>
      </c>
      <c r="Y317" s="35" t="str">
        <f t="shared" ca="1" si="38"/>
        <v xml:space="preserve"> </v>
      </c>
      <c r="Z317" s="35" t="e">
        <f t="shared" ca="1" si="39"/>
        <v>#VALUE!</v>
      </c>
      <c r="AA317" s="36" t="e">
        <f t="shared" ca="1" si="40"/>
        <v>#VALUE!</v>
      </c>
    </row>
    <row r="318" spans="1:27" x14ac:dyDescent="0.25">
      <c r="A318" s="26">
        <v>40637</v>
      </c>
      <c r="B318">
        <v>40.880000000000003</v>
      </c>
      <c r="C318">
        <v>40.200000000000003</v>
      </c>
      <c r="D318">
        <v>40.340000000000003</v>
      </c>
      <c r="E318" s="5">
        <v>46.41</v>
      </c>
      <c r="F318" s="5">
        <v>45.98</v>
      </c>
      <c r="G318" s="5">
        <v>46.14</v>
      </c>
      <c r="H318" s="3">
        <v>1</v>
      </c>
      <c r="I318" s="3">
        <v>1</v>
      </c>
      <c r="J318" s="8">
        <f ca="1">(D318-MIN(OFFSET(C318,-$J$3+1,0):C318))/(MAX(OFFSET(B318,-$J$3+1,0):B318)-MIN(OFFSET(C318,-$J$3+1,0):C318))</f>
        <v>0.52390057361376741</v>
      </c>
      <c r="K318" s="8">
        <f ca="1">(G318-MIN(OFFSET(F318,-$J$3+1,0):F318))/(MAX(OFFSET(E318,-$J$3+1,0):E318)-MIN(OFFSET(F318,-$J$3+1,0):F318))</f>
        <v>0.70186335403726896</v>
      </c>
      <c r="L318" s="8">
        <f ca="1">J318-K318</f>
        <v>-0.17796278042350155</v>
      </c>
      <c r="M318" s="34">
        <f ca="1">100*(L318-MIN(OFFSET(L318,-$J$3+1,0):L318))/(MAX(OFFSET(L318,-$J$3+1,0):L318)-MIN(OFFSET(L318,-$J$3+1,0):L318))</f>
        <v>26.507425743402337</v>
      </c>
      <c r="N318" s="12">
        <f>MAX(B318-C318,B318-D317,D317-C318)</f>
        <v>0.77999999999999403</v>
      </c>
      <c r="O318" s="12">
        <f>MAX(E318-F318,E318-G317,G317-F318)</f>
        <v>0.42999999999999972</v>
      </c>
      <c r="P318" s="33">
        <f ca="1">AVERAGE(N318:OFFSET(N318,-$P$3+1,0))*$P$4</f>
        <v>1.303333333333331</v>
      </c>
      <c r="Q318" s="33">
        <f ca="1">AVERAGE(O318:OFFSET(O318,-$P$3+1,0))*$Q$4</f>
        <v>0.85666666666666558</v>
      </c>
      <c r="R318" s="16" t="str">
        <f ca="1">IF(M318&lt;$R$3,"Buy",IF(AND(R317="Buy",M318&lt;50),"Buy",IF(AND(R317="Buy",M318&gt;=50),"Exit"," ")))</f>
        <v xml:space="preserve"> </v>
      </c>
      <c r="S318" s="16" t="str">
        <f ca="1">IF($M318&gt;$S$3,"Sell",IF(AND(S317="Sell",$M318&gt;50),"Sell",IF(AND(S317="Sell",$M318&lt;=50),"Exit"," ")))</f>
        <v xml:space="preserve"> </v>
      </c>
      <c r="T318" s="5" t="str">
        <f ca="1">IF(AND($R318="Buy",$R317=" "),T$3,IF(AND($R318="Buy",$R317="Exit"),T$3,IF(AND($S318="Sell",$S317=" "),-T$3,IF(OR($R317="Buy",S317="Sell"),T317," "))))</f>
        <v xml:space="preserve"> </v>
      </c>
      <c r="U318" s="21" t="str">
        <f ca="1">IF(AND($R318="Buy",$R317=" "),-T$3*P318/Q318,IF(AND($R318="Buy",$R317="Exit"),-T$3*P318/Q318,IF(AND($S318="Sell",S317=" "),T$3*P318/Q318,IF(OR($R317="Buy",$S317="Sell"),U317," "))))</f>
        <v xml:space="preserve"> </v>
      </c>
      <c r="V318" s="5" t="str">
        <f ca="1">IF(AND($R318="Buy",$R317=" "),D318,IF(AND($R318="Buy",$R317="Exit"),D318,IF(AND($S318="Sell",V317=" "),D318,IF(OR($R317="Buy",S317="Sell"),V317," "))))</f>
        <v xml:space="preserve"> </v>
      </c>
      <c r="W318" s="5" t="str">
        <f ca="1">IF(AND($R318="Buy",$R317=" "),G318,IF(AND($S318="Sell",W317=" "),G318,IF(OR($R317="Buy",S317="Sell"),W317," ")))</f>
        <v xml:space="preserve"> </v>
      </c>
      <c r="X318" s="35" t="str">
        <f t="shared" ca="1" si="37"/>
        <v xml:space="preserve"> </v>
      </c>
      <c r="Y318" s="35" t="str">
        <f t="shared" ca="1" si="38"/>
        <v xml:space="preserve"> </v>
      </c>
      <c r="Z318" s="35" t="str">
        <f t="shared" ca="1" si="39"/>
        <v xml:space="preserve"> </v>
      </c>
      <c r="AA318" s="36" t="e">
        <f t="shared" ca="1" si="40"/>
        <v>#VALUE!</v>
      </c>
    </row>
    <row r="319" spans="1:27" x14ac:dyDescent="0.25">
      <c r="A319" s="26">
        <v>40638</v>
      </c>
      <c r="B319">
        <v>40.78</v>
      </c>
      <c r="C319">
        <v>40.21</v>
      </c>
      <c r="D319">
        <v>40.29</v>
      </c>
      <c r="E319" s="5">
        <v>46.87</v>
      </c>
      <c r="F319" s="5">
        <v>45.86</v>
      </c>
      <c r="G319" s="5">
        <v>46.39</v>
      </c>
      <c r="H319" s="3">
        <v>1</v>
      </c>
      <c r="I319" s="3">
        <v>1</v>
      </c>
      <c r="J319" s="8">
        <f ca="1">(D319-MIN(OFFSET(C319,-$J$3+1,0):C319))/(MAX(OFFSET(B319,-$J$3+1,0):B319)-MIN(OFFSET(C319,-$J$3+1,0):C319))</f>
        <v>0.60997732426303852</v>
      </c>
      <c r="K319" s="8">
        <f ca="1">(G319-MIN(OFFSET(F319,-$J$3+1,0):F319))/(MAX(OFFSET(E319,-$J$3+1,0):E319)-MIN(OFFSET(F319,-$J$3+1,0):F319))</f>
        <v>0.7419354838709693</v>
      </c>
      <c r="L319" s="8">
        <f ca="1">J319-K319</f>
        <v>-0.13195815960793078</v>
      </c>
      <c r="M319" s="34">
        <f ca="1">100*(L319-MIN(OFFSET(L319,-$J$3+1,0):L319))/(MAX(OFFSET(L319,-$J$3+1,0):L319)-MIN(OFFSET(L319,-$J$3+1,0):L319))</f>
        <v>22.748102334786903</v>
      </c>
      <c r="N319" s="12">
        <f>MAX(B319-C319,B319-D318,D318-C319)</f>
        <v>0.57000000000000028</v>
      </c>
      <c r="O319" s="12">
        <f>MAX(E319-F319,E319-G318,G318-F319)</f>
        <v>1.009999999999998</v>
      </c>
      <c r="P319" s="33">
        <f ca="1">AVERAGE(N319:OFFSET(N319,-$P$3+1,0))*$P$4</f>
        <v>1.2783333333333313</v>
      </c>
      <c r="Q319" s="33">
        <f ca="1">AVERAGE(O319:OFFSET(O319,-$P$3+1,0))*$Q$4</f>
        <v>0.89666666666666472</v>
      </c>
      <c r="R319" s="16" t="str">
        <f ca="1">IF(M319&lt;$R$3,"Buy",IF(AND(R318="Buy",M319&lt;50),"Buy",IF(AND(R318="Buy",M319&gt;=50),"Exit"," ")))</f>
        <v xml:space="preserve"> </v>
      </c>
      <c r="S319" s="16" t="str">
        <f ca="1">IF($M319&gt;$S$3,"Sell",IF(AND(S318="Sell",$M319&gt;50),"Sell",IF(AND(S318="Sell",$M319&lt;=50),"Exit"," ")))</f>
        <v xml:space="preserve"> </v>
      </c>
      <c r="T319" s="5" t="str">
        <f ca="1">IF(AND($R319="Buy",$R318=" "),T$3,IF(AND($R319="Buy",$R318="Exit"),T$3,IF(AND($S319="Sell",$S318=" "),-T$3,IF(OR($R318="Buy",S318="Sell"),T318," "))))</f>
        <v xml:space="preserve"> </v>
      </c>
      <c r="U319" s="21" t="str">
        <f ca="1">IF(AND($R319="Buy",$R318=" "),-T$3*P319/Q319,IF(AND($R319="Buy",$R318="Exit"),-T$3*P319/Q319,IF(AND($S319="Sell",S318=" "),T$3*P319/Q319,IF(OR($R318="Buy",$S318="Sell"),U318," "))))</f>
        <v xml:space="preserve"> </v>
      </c>
      <c r="V319" s="5" t="str">
        <f ca="1">IF(AND($R319="Buy",$R318=" "),D319,IF(AND($R319="Buy",$R318="Exit"),D319,IF(AND($S319="Sell",V318=" "),D319,IF(OR($R318="Buy",S318="Sell"),V318," "))))</f>
        <v xml:space="preserve"> </v>
      </c>
      <c r="W319" s="5" t="str">
        <f ca="1">IF(AND($R319="Buy",$R318=" "),G319,IF(AND($S319="Sell",W318=" "),G319,IF(OR($R318="Buy",S318="Sell"),W318," ")))</f>
        <v xml:space="preserve"> </v>
      </c>
      <c r="X319" s="35" t="str">
        <f t="shared" ca="1" si="37"/>
        <v xml:space="preserve"> </v>
      </c>
      <c r="Y319" s="35" t="str">
        <f t="shared" ca="1" si="38"/>
        <v xml:space="preserve"> </v>
      </c>
      <c r="Z319" s="35" t="str">
        <f t="shared" ca="1" si="39"/>
        <v xml:space="preserve"> </v>
      </c>
      <c r="AA319" s="36" t="e">
        <f t="shared" ca="1" si="40"/>
        <v>#VALUE!</v>
      </c>
    </row>
    <row r="320" spans="1:27" x14ac:dyDescent="0.25">
      <c r="A320" s="26">
        <v>40639</v>
      </c>
      <c r="B320">
        <v>41.35</v>
      </c>
      <c r="C320">
        <v>40.33</v>
      </c>
      <c r="D320">
        <v>41.18</v>
      </c>
      <c r="E320" s="5">
        <v>46.98</v>
      </c>
      <c r="F320" s="5">
        <v>45.6</v>
      </c>
      <c r="G320" s="5">
        <v>45.67</v>
      </c>
      <c r="H320" s="3">
        <v>1</v>
      </c>
      <c r="I320" s="3">
        <v>1</v>
      </c>
      <c r="J320" s="8">
        <f ca="1">(D320-MIN(OFFSET(C320,-$J$3+1,0):C320))/(MAX(OFFSET(B320,-$J$3+1,0):B320)-MIN(OFFSET(C320,-$J$3+1,0):C320))</f>
        <v>0.76562500000000111</v>
      </c>
      <c r="K320" s="8">
        <f ca="1">(G320-MIN(OFFSET(F320,-$J$3+1,0):F320))/(MAX(OFFSET(E320,-$J$3+1,0):E320)-MIN(OFFSET(F320,-$J$3+1,0):F320))</f>
        <v>9.6551724137931713E-2</v>
      </c>
      <c r="L320" s="8">
        <f ca="1">J320-K320</f>
        <v>0.66907327586206944</v>
      </c>
      <c r="M320" s="34">
        <f ca="1">100*(L320-MIN(OFFSET(L320,-$J$3+1,0):L320))/(MAX(OFFSET(L320,-$J$3+1,0):L320)-MIN(OFFSET(L320,-$J$3+1,0):L320))</f>
        <v>100</v>
      </c>
      <c r="N320" s="12">
        <f>MAX(B320-C320,B320-D319,D319-C320)</f>
        <v>1.0600000000000023</v>
      </c>
      <c r="O320" s="12">
        <f>MAX(E320-F320,E320-G319,G319-F320)</f>
        <v>1.3799999999999955</v>
      </c>
      <c r="P320" s="33">
        <f ca="1">AVERAGE(N320:OFFSET(N320,-$P$3+1,0))*$P$4</f>
        <v>0.69833333333333181</v>
      </c>
      <c r="Q320" s="33">
        <f ca="1">AVERAGE(O320:OFFSET(O320,-$P$3+1,0))*$Q$4</f>
        <v>0.95499999999999707</v>
      </c>
      <c r="R320" s="16" t="str">
        <f ca="1">IF(M320&lt;$R$3,"Buy",IF(AND(R319="Buy",M320&lt;50),"Buy",IF(AND(R319="Buy",M320&gt;=50),"Exit"," ")))</f>
        <v xml:space="preserve"> </v>
      </c>
      <c r="S320" s="16" t="str">
        <f ca="1">IF($M320&gt;$S$3,"Sell",IF(AND(S319="Sell",$M320&gt;50),"Sell",IF(AND(S319="Sell",$M320&lt;=50),"Exit"," ")))</f>
        <v>Sell</v>
      </c>
      <c r="T320" s="5">
        <f ca="1">IF(AND($R320="Buy",$R319=" "),T$3,IF(AND($R320="Buy",$R319="Exit"),T$3,IF(AND($S320="Sell",$S319=" "),-T$3,IF(OR($R319="Buy",S319="Sell"),T319," "))))</f>
        <v>-10</v>
      </c>
      <c r="U320" s="21">
        <f ca="1">IF(AND($R320="Buy",$R319=" "),-T$3*P320/Q320,IF(AND($R320="Buy",$R319="Exit"),-T$3*P320/Q320,IF(AND($S320="Sell",S319=" "),T$3*P320/Q320,IF(OR($R319="Buy",$S319="Sell"),U319," "))))</f>
        <v>7.312390924956377</v>
      </c>
      <c r="V320" s="5">
        <f ca="1">IF(AND($R320="Buy",$R319=" "),D320,IF(AND($R320="Buy",$R319="Exit"),D320,IF(AND($S320="Sell",V319=" "),D320,IF(OR($R319="Buy",S319="Sell"),V319," "))))</f>
        <v>41.18</v>
      </c>
      <c r="W320" s="5">
        <f ca="1">IF(AND($R320="Buy",$R319=" "),G320,IF(AND($S320="Sell",W319=" "),G320,IF(OR($R319="Buy",S319="Sell"),W319," ")))</f>
        <v>45.67</v>
      </c>
      <c r="X320" s="35" t="str">
        <f t="shared" ca="1" si="37"/>
        <v xml:space="preserve"> </v>
      </c>
      <c r="Y320" s="35" t="str">
        <f t="shared" ca="1" si="38"/>
        <v xml:space="preserve"> </v>
      </c>
      <c r="Z320" s="35" t="str">
        <f t="shared" ca="1" si="39"/>
        <v xml:space="preserve"> </v>
      </c>
      <c r="AA320" s="36" t="e">
        <f t="shared" ca="1" si="40"/>
        <v>#VALUE!</v>
      </c>
    </row>
    <row r="321" spans="1:27" x14ac:dyDescent="0.25">
      <c r="A321" s="26">
        <v>40640</v>
      </c>
      <c r="B321">
        <v>41.8</v>
      </c>
      <c r="C321">
        <v>41.06</v>
      </c>
      <c r="D321">
        <v>41.08</v>
      </c>
      <c r="E321" s="5">
        <v>45.62</v>
      </c>
      <c r="F321" s="5">
        <v>44.34</v>
      </c>
      <c r="G321" s="5">
        <v>44.86</v>
      </c>
      <c r="H321" s="3">
        <v>1</v>
      </c>
      <c r="I321" s="3">
        <v>1</v>
      </c>
      <c r="J321" s="8">
        <f ca="1">(D321-MIN(OFFSET(C321,-$J$3+1,0):C321))/(MAX(OFFSET(B321,-$J$3+1,0):B321)-MIN(OFFSET(C321,-$J$3+1,0):C321))</f>
        <v>0.54999999999999916</v>
      </c>
      <c r="K321" s="8">
        <f ca="1">(G321-MIN(OFFSET(F321,-$J$3+1,0):F321))/(MAX(OFFSET(E321,-$J$3+1,0):E321)-MIN(OFFSET(F321,-$J$3+1,0):F321))</f>
        <v>0.19696969696969596</v>
      </c>
      <c r="L321" s="8">
        <f ca="1">J321-K321</f>
        <v>0.35303030303030319</v>
      </c>
      <c r="M321" s="34">
        <f ca="1">100*(L321-MIN(OFFSET(L321,-$J$3+1,0):L321))/(MAX(OFFSET(L321,-$J$3+1,0):L321)-MIN(OFFSET(L321,-$J$3+1,0):L321))</f>
        <v>62.688368401024121</v>
      </c>
      <c r="N321" s="12">
        <f>MAX(B321-C321,B321-D320,D320-C321)</f>
        <v>0.73999999999999488</v>
      </c>
      <c r="O321" s="12">
        <f>MAX(E321-F321,E321-G320,G320-F321)</f>
        <v>1.3299999999999983</v>
      </c>
      <c r="P321" s="33">
        <f ca="1">AVERAGE(N321:OFFSET(N321,-$P$3+1,0))*$P$4</f>
        <v>0.70833333333333093</v>
      </c>
      <c r="Q321" s="33">
        <f ca="1">AVERAGE(O321:OFFSET(O321,-$P$3+1,0))*$Q$4</f>
        <v>0.99833333333333008</v>
      </c>
      <c r="R321" s="16" t="str">
        <f ca="1">IF(M321&lt;$R$3,"Buy",IF(AND(R320="Buy",M321&lt;50),"Buy",IF(AND(R320="Buy",M321&gt;=50),"Exit"," ")))</f>
        <v xml:space="preserve"> </v>
      </c>
      <c r="S321" s="16" t="str">
        <f ca="1">IF($M321&gt;$S$3,"Sell",IF(AND(S320="Sell",$M321&gt;50),"Sell",IF(AND(S320="Sell",$M321&lt;=50),"Exit"," ")))</f>
        <v>Sell</v>
      </c>
      <c r="T321" s="5">
        <f ca="1">IF(AND($R321="Buy",$R320=" "),T$3,IF(AND($R321="Buy",$R320="Exit"),T$3,IF(AND($S321="Sell",$S320=" "),-T$3,IF(OR($R320="Buy",S320="Sell"),T320," "))))</f>
        <v>-10</v>
      </c>
      <c r="U321" s="21">
        <f ca="1">IF(AND($R321="Buy",$R320=" "),-T$3*P321/Q321,IF(AND($R321="Buy",$R320="Exit"),-T$3*P321/Q321,IF(AND($S321="Sell",S320=" "),T$3*P321/Q321,IF(OR($R320="Buy",$S320="Sell"),U320," "))))</f>
        <v>7.312390924956377</v>
      </c>
      <c r="V321" s="5">
        <f ca="1">IF(AND($R321="Buy",$R320=" "),D321,IF(AND($R321="Buy",$R320="Exit"),D321,IF(AND($S321="Sell",V320=" "),D321,IF(OR($R320="Buy",S320="Sell"),V320," "))))</f>
        <v>41.18</v>
      </c>
      <c r="W321" s="5">
        <f ca="1">IF(AND($R321="Buy",$R320=" "),G321,IF(AND($S321="Sell",W320=" "),G321,IF(OR($R320="Buy",S320="Sell"),W320," ")))</f>
        <v>45.67</v>
      </c>
      <c r="X321" s="35">
        <f t="shared" ca="1" si="37"/>
        <v>1.0000000000000142</v>
      </c>
      <c r="Y321" s="35">
        <f t="shared" ca="1" si="38"/>
        <v>-5.9230366492146818</v>
      </c>
      <c r="Z321" s="35">
        <f t="shared" ca="1" si="39"/>
        <v>-4.9230366492146675</v>
      </c>
      <c r="AA321" s="36" t="e">
        <f t="shared" ca="1" si="40"/>
        <v>#VALUE!</v>
      </c>
    </row>
    <row r="322" spans="1:27" x14ac:dyDescent="0.25">
      <c r="A322" s="26">
        <v>40641</v>
      </c>
      <c r="B322">
        <v>41.04</v>
      </c>
      <c r="C322">
        <v>40.520000000000003</v>
      </c>
      <c r="D322">
        <v>40.700000000000003</v>
      </c>
      <c r="E322" s="5">
        <v>45.5</v>
      </c>
      <c r="F322" s="5">
        <v>44.3</v>
      </c>
      <c r="G322" s="5">
        <v>44.56</v>
      </c>
      <c r="H322" s="3">
        <v>1</v>
      </c>
      <c r="I322" s="3">
        <v>1</v>
      </c>
      <c r="J322" s="8">
        <f ca="1">(D322-MIN(OFFSET(C322,-$J$3+1,0):C322))/(MAX(OFFSET(B322,-$J$3+1,0):B322)-MIN(OFFSET(C322,-$J$3+1,0):C322))</f>
        <v>0.31250000000000111</v>
      </c>
      <c r="K322" s="8">
        <f ca="1">(G322-MIN(OFFSET(F322,-$J$3+1,0):F322))/(MAX(OFFSET(E322,-$J$3+1,0):E322)-MIN(OFFSET(F322,-$J$3+1,0):F322))</f>
        <v>9.7014925373136246E-2</v>
      </c>
      <c r="L322" s="8">
        <f ca="1">J322-K322</f>
        <v>0.21548507462686486</v>
      </c>
      <c r="M322" s="34">
        <f ca="1">100*(L322-MIN(OFFSET(L322,-$J$3+1,0):L322))/(MAX(OFFSET(L322,-$J$3+1,0):L322)-MIN(OFFSET(L322,-$J$3+1,0):L322))</f>
        <v>46.449953591788869</v>
      </c>
      <c r="N322" s="12">
        <f>MAX(B322-C322,B322-D321,D321-C322)</f>
        <v>0.55999999999999517</v>
      </c>
      <c r="O322" s="12">
        <f>MAX(E322-F322,E322-G321,G321-F322)</f>
        <v>1.2000000000000028</v>
      </c>
      <c r="P322" s="33">
        <f ca="1">AVERAGE(N322:OFFSET(N322,-$P$3+1,0))*$P$4</f>
        <v>0.71499999999999753</v>
      </c>
      <c r="Q322" s="33">
        <f ca="1">AVERAGE(O322:OFFSET(O322,-$P$3+1,0))*$Q$4</f>
        <v>1.0216666666666647</v>
      </c>
      <c r="R322" s="16" t="str">
        <f ca="1">IF(M322&lt;$R$3,"Buy",IF(AND(R321="Buy",M322&lt;50),"Buy",IF(AND(R321="Buy",M322&gt;=50),"Exit"," ")))</f>
        <v xml:space="preserve"> </v>
      </c>
      <c r="S322" s="16" t="str">
        <f ca="1">IF($M322&gt;$S$3,"Sell",IF(AND(S321="Sell",$M322&gt;50),"Sell",IF(AND(S321="Sell",$M322&lt;=50),"Exit"," ")))</f>
        <v>Exit</v>
      </c>
      <c r="T322" s="5">
        <f ca="1">IF(AND($R322="Buy",$R321=" "),T$3,IF(AND($R322="Buy",$R321="Exit"),T$3,IF(AND($S322="Sell",$S321=" "),-T$3,IF(OR($R321="Buy",S321="Sell"),T321," "))))</f>
        <v>-10</v>
      </c>
      <c r="U322" s="21">
        <f ca="1">IF(AND($R322="Buy",$R321=" "),-T$3*P322/Q322,IF(AND($R322="Buy",$R321="Exit"),-T$3*P322/Q322,IF(AND($S322="Sell",S321=" "),T$3*P322/Q322,IF(OR($R321="Buy",$S321="Sell"),U321," "))))</f>
        <v>7.312390924956377</v>
      </c>
      <c r="V322" s="5">
        <f ca="1">IF(AND($R322="Buy",$R321=" "),D322,IF(AND($R322="Buy",$R321="Exit"),D322,IF(AND($S322="Sell",V321=" "),D322,IF(OR($R321="Buy",S321="Sell"),V321," "))))</f>
        <v>41.18</v>
      </c>
      <c r="W322" s="5">
        <f ca="1">IF(AND($R322="Buy",$R321=" "),G322,IF(AND($S322="Sell",W321=" "),G322,IF(OR($R321="Buy",S321="Sell"),W321," ")))</f>
        <v>45.67</v>
      </c>
      <c r="X322" s="35">
        <f t="shared" ca="1" si="37"/>
        <v>3.7999999999999545</v>
      </c>
      <c r="Y322" s="35">
        <f t="shared" ca="1" si="38"/>
        <v>-2.1937172774868925</v>
      </c>
      <c r="Z322" s="35">
        <f t="shared" ca="1" si="39"/>
        <v>1.606282722513062</v>
      </c>
      <c r="AA322" s="36" t="e">
        <f t="shared" ca="1" si="40"/>
        <v>#VALUE!</v>
      </c>
    </row>
    <row r="323" spans="1:27" x14ac:dyDescent="0.25">
      <c r="A323" s="26">
        <v>40644</v>
      </c>
      <c r="B323">
        <v>41.28</v>
      </c>
      <c r="C323">
        <v>40.659999999999997</v>
      </c>
      <c r="D323">
        <v>41.05</v>
      </c>
      <c r="E323" s="5">
        <v>44.89</v>
      </c>
      <c r="F323" s="5">
        <v>44.04</v>
      </c>
      <c r="G323" s="5">
        <v>44.15</v>
      </c>
      <c r="H323" s="3">
        <v>1</v>
      </c>
      <c r="I323" s="3">
        <v>1</v>
      </c>
      <c r="J323" s="8">
        <f ca="1">(D323-MIN(OFFSET(C323,-$J$3+1,0):C323))/(MAX(OFFSET(B323,-$J$3+1,0):B323)-MIN(OFFSET(C323,-$J$3+1,0):C323))</f>
        <v>0.53124999999999833</v>
      </c>
      <c r="K323" s="8">
        <f ca="1">(G323-MIN(OFFSET(F323,-$J$3+1,0):F323))/(MAX(OFFSET(E323,-$J$3+1,0):E323)-MIN(OFFSET(F323,-$J$3+1,0):F323))</f>
        <v>3.7414965986394391E-2</v>
      </c>
      <c r="L323" s="8">
        <f ca="1">J323-K323</f>
        <v>0.49383503401360396</v>
      </c>
      <c r="M323" s="34">
        <f ca="1">100*(L323-MIN(OFFSET(L323,-$J$3+1,0):L323))/(MAX(OFFSET(L323,-$J$3+1,0):L323)-MIN(OFFSET(L323,-$J$3+1,0):L323))</f>
        <v>79.311595941154906</v>
      </c>
      <c r="N323" s="12">
        <f>MAX(B323-C323,B323-D322,D322-C323)</f>
        <v>0.62000000000000455</v>
      </c>
      <c r="O323" s="12">
        <f>MAX(E323-F323,E323-G322,G322-F323)</f>
        <v>0.85000000000000142</v>
      </c>
      <c r="P323" s="33">
        <f ca="1">AVERAGE(N323:OFFSET(N323,-$P$3+1,0))*$P$4</f>
        <v>0.72166666666666524</v>
      </c>
      <c r="Q323" s="33">
        <f ca="1">AVERAGE(O323:OFFSET(O323,-$P$3+1,0))*$Q$4</f>
        <v>1.0333333333333325</v>
      </c>
      <c r="R323" s="16" t="str">
        <f ca="1">IF(M323&lt;$R$3,"Buy",IF(AND(R322="Buy",M323&lt;50),"Buy",IF(AND(R322="Buy",M323&gt;=50),"Exit"," ")))</f>
        <v xml:space="preserve"> </v>
      </c>
      <c r="S323" s="16" t="str">
        <f ca="1">IF($M323&gt;$S$3,"Sell",IF(AND(S322="Sell",$M323&gt;50),"Sell",IF(AND(S322="Sell",$M323&lt;=50),"Exit"," ")))</f>
        <v xml:space="preserve"> </v>
      </c>
      <c r="T323" s="5" t="str">
        <f ca="1">IF(AND($R323="Buy",$R322=" "),T$3,IF(AND($R323="Buy",$R322="Exit"),T$3,IF(AND($S323="Sell",$S322=" "),-T$3,IF(OR($R322="Buy",S322="Sell"),T322," "))))</f>
        <v xml:space="preserve"> </v>
      </c>
      <c r="U323" s="21" t="str">
        <f ca="1">IF(AND($R323="Buy",$R322=" "),-T$3*P323/Q323,IF(AND($R323="Buy",$R322="Exit"),-T$3*P323/Q323,IF(AND($S323="Sell",S322=" "),T$3*P323/Q323,IF(OR($R322="Buy",$S322="Sell"),U322," "))))</f>
        <v xml:space="preserve"> </v>
      </c>
      <c r="V323" s="5" t="str">
        <f ca="1">IF(AND($R323="Buy",$R322=" "),D323,IF(AND($R323="Buy",$R322="Exit"),D323,IF(AND($S323="Sell",V322=" "),D323,IF(OR($R322="Buy",S322="Sell"),V322," "))))</f>
        <v xml:space="preserve"> </v>
      </c>
      <c r="W323" s="5" t="str">
        <f ca="1">IF(AND($R323="Buy",$R322=" "),G323,IF(AND($S323="Sell",W322=" "),G323,IF(OR($R322="Buy",S322="Sell"),W322," ")))</f>
        <v xml:space="preserve"> </v>
      </c>
      <c r="X323" s="35" t="e">
        <f t="shared" ca="1" si="37"/>
        <v>#VALUE!</v>
      </c>
      <c r="Y323" s="35" t="str">
        <f t="shared" ca="1" si="38"/>
        <v xml:space="preserve"> </v>
      </c>
      <c r="Z323" s="35" t="e">
        <f t="shared" ca="1" si="39"/>
        <v>#VALUE!</v>
      </c>
      <c r="AA323" s="36" t="e">
        <f t="shared" ca="1" si="40"/>
        <v>#VALUE!</v>
      </c>
    </row>
    <row r="324" spans="1:27" x14ac:dyDescent="0.25">
      <c r="A324" s="26">
        <v>40645</v>
      </c>
      <c r="B324">
        <v>41.18</v>
      </c>
      <c r="C324">
        <v>40.53</v>
      </c>
      <c r="D324">
        <v>41.08</v>
      </c>
      <c r="E324" s="5">
        <v>44.27</v>
      </c>
      <c r="F324" s="5">
        <v>42.72</v>
      </c>
      <c r="G324" s="5">
        <v>42.89</v>
      </c>
      <c r="H324" s="3">
        <v>1</v>
      </c>
      <c r="I324" s="3">
        <v>1</v>
      </c>
      <c r="J324" s="8">
        <f ca="1">(D324-MIN(OFFSET(C324,-$J$3+1,0):C324))/(MAX(OFFSET(B324,-$J$3+1,0):B324)-MIN(OFFSET(C324,-$J$3+1,0):C324))</f>
        <v>0.54716981132075437</v>
      </c>
      <c r="K324" s="8">
        <f ca="1">(G324-MIN(OFFSET(F324,-$J$3+1,0):F324))/(MAX(OFFSET(E324,-$J$3+1,0):E324)-MIN(OFFSET(F324,-$J$3+1,0):F324))</f>
        <v>3.9906103286385393E-2</v>
      </c>
      <c r="L324" s="8">
        <f ca="1">J324-K324</f>
        <v>0.50726370803436893</v>
      </c>
      <c r="M324" s="34">
        <f ca="1">100*(L324-MIN(OFFSET(L324,-$J$3+1,0):L324))/(MAX(OFFSET(L324,-$J$3+1,0):L324)-MIN(OFFSET(L324,-$J$3+1,0):L324))</f>
        <v>79.799847963175154</v>
      </c>
      <c r="N324" s="12">
        <f>MAX(B324-C324,B324-D323,D323-C324)</f>
        <v>0.64999999999999858</v>
      </c>
      <c r="O324" s="12">
        <f>MAX(E324-F324,E324-G323,G323-F324)</f>
        <v>1.5500000000000043</v>
      </c>
      <c r="P324" s="33">
        <f ca="1">AVERAGE(N324:OFFSET(N324,-$P$3+1,0))*$P$4</f>
        <v>0.69999999999999929</v>
      </c>
      <c r="Q324" s="33">
        <f ca="1">AVERAGE(O324:OFFSET(O324,-$P$3+1,0))*$Q$4</f>
        <v>1.22</v>
      </c>
      <c r="R324" s="16" t="str">
        <f ca="1">IF(M324&lt;$R$3,"Buy",IF(AND(R323="Buy",M324&lt;50),"Buy",IF(AND(R323="Buy",M324&gt;=50),"Exit"," ")))</f>
        <v xml:space="preserve"> </v>
      </c>
      <c r="S324" s="16" t="str">
        <f ca="1">IF($M324&gt;$S$3,"Sell",IF(AND(S323="Sell",$M324&gt;50),"Sell",IF(AND(S323="Sell",$M324&lt;=50),"Exit"," ")))</f>
        <v xml:space="preserve"> </v>
      </c>
      <c r="T324" s="5" t="str">
        <f ca="1">IF(AND($R324="Buy",$R323=" "),T$3,IF(AND($R324="Buy",$R323="Exit"),T$3,IF(AND($S324="Sell",$S323=" "),-T$3,IF(OR($R323="Buy",S323="Sell"),T323," "))))</f>
        <v xml:space="preserve"> </v>
      </c>
      <c r="U324" s="21" t="str">
        <f ca="1">IF(AND($R324="Buy",$R323=" "),-T$3*P324/Q324,IF(AND($R324="Buy",$R323="Exit"),-T$3*P324/Q324,IF(AND($S324="Sell",S323=" "),T$3*P324/Q324,IF(OR($R323="Buy",$S323="Sell"),U323," "))))</f>
        <v xml:space="preserve"> </v>
      </c>
      <c r="V324" s="5" t="str">
        <f ca="1">IF(AND($R324="Buy",$R323=" "),D324,IF(AND($R324="Buy",$R323="Exit"),D324,IF(AND($S324="Sell",V323=" "),D324,IF(OR($R323="Buy",S323="Sell"),V323," "))))</f>
        <v xml:space="preserve"> </v>
      </c>
      <c r="W324" s="5" t="str">
        <f ca="1">IF(AND($R324="Buy",$R323=" "),G324,IF(AND($S324="Sell",W323=" "),G324,IF(OR($R323="Buy",S323="Sell"),W323," ")))</f>
        <v xml:space="preserve"> </v>
      </c>
      <c r="X324" s="35" t="str">
        <f t="shared" ca="1" si="37"/>
        <v xml:space="preserve"> </v>
      </c>
      <c r="Y324" s="35" t="str">
        <f t="shared" ca="1" si="38"/>
        <v xml:space="preserve"> </v>
      </c>
      <c r="Z324" s="35" t="str">
        <f t="shared" ca="1" si="39"/>
        <v xml:space="preserve"> </v>
      </c>
      <c r="AA324" s="36" t="e">
        <f t="shared" ca="1" si="40"/>
        <v>#VALUE!</v>
      </c>
    </row>
    <row r="325" spans="1:27" x14ac:dyDescent="0.25">
      <c r="A325" s="26">
        <v>40646</v>
      </c>
      <c r="B325">
        <v>41.55</v>
      </c>
      <c r="C325">
        <v>40.85</v>
      </c>
      <c r="D325">
        <v>41.13</v>
      </c>
      <c r="E325" s="5">
        <v>43.48</v>
      </c>
      <c r="F325" s="5">
        <v>42.23</v>
      </c>
      <c r="G325" s="5">
        <v>43.06</v>
      </c>
      <c r="H325" s="3">
        <v>1</v>
      </c>
      <c r="I325" s="3">
        <v>1</v>
      </c>
      <c r="J325" s="8">
        <f ca="1">(D325-MIN(OFFSET(C325,-$J$3+1,0):C325))/(MAX(OFFSET(B325,-$J$3+1,0):B325)-MIN(OFFSET(C325,-$J$3+1,0):C325))</f>
        <v>0.5442176870748332</v>
      </c>
      <c r="K325" s="8">
        <f ca="1">(G325-MIN(OFFSET(F325,-$J$3+1,0):F325))/(MAX(OFFSET(E325,-$J$3+1,0):E325)-MIN(OFFSET(F325,-$J$3+1,0):F325))</f>
        <v>0.1747368421052643</v>
      </c>
      <c r="L325" s="8">
        <f ca="1">J325-K325</f>
        <v>0.3694808449695689</v>
      </c>
      <c r="M325" s="34">
        <f ca="1">100*(L325-MIN(OFFSET(L325,-$J$3+1,0):L325))/(MAX(OFFSET(L325,-$J$3+1,0):L325)-MIN(OFFSET(L325,-$J$3+1,0):L325))</f>
        <v>33.950567921155148</v>
      </c>
      <c r="N325" s="12">
        <f>MAX(B325-C325,B325-D324,D324-C325)</f>
        <v>0.69999999999999574</v>
      </c>
      <c r="O325" s="12">
        <f>MAX(E325-F325,E325-G324,G324-F325)</f>
        <v>1.25</v>
      </c>
      <c r="P325" s="33">
        <f ca="1">AVERAGE(N325:OFFSET(N325,-$P$3+1,0))*$P$4</f>
        <v>0.72166666666666524</v>
      </c>
      <c r="Q325" s="33">
        <f ca="1">AVERAGE(O325:OFFSET(O325,-$P$3+1,0))*$Q$4</f>
        <v>1.2600000000000005</v>
      </c>
      <c r="R325" s="16" t="str">
        <f ca="1">IF(M325&lt;$R$3,"Buy",IF(AND(R324="Buy",M325&lt;50),"Buy",IF(AND(R324="Buy",M325&gt;=50),"Exit"," ")))</f>
        <v xml:space="preserve"> </v>
      </c>
      <c r="S325" s="16" t="str">
        <f ca="1">IF($M325&gt;$S$3,"Sell",IF(AND(S324="Sell",$M325&gt;50),"Sell",IF(AND(S324="Sell",$M325&lt;=50),"Exit"," ")))</f>
        <v xml:space="preserve"> </v>
      </c>
      <c r="T325" s="5" t="str">
        <f ca="1">IF(AND($R325="Buy",$R324=" "),T$3,IF(AND($R325="Buy",$R324="Exit"),T$3,IF(AND($S325="Sell",$S324=" "),-T$3,IF(OR($R324="Buy",S324="Sell"),T324," "))))</f>
        <v xml:space="preserve"> </v>
      </c>
      <c r="U325" s="21" t="str">
        <f ca="1">IF(AND($R325="Buy",$R324=" "),-T$3*P325/Q325,IF(AND($R325="Buy",$R324="Exit"),-T$3*P325/Q325,IF(AND($S325="Sell",S324=" "),T$3*P325/Q325,IF(OR($R324="Buy",$S324="Sell"),U324," "))))</f>
        <v xml:space="preserve"> </v>
      </c>
      <c r="V325" s="5" t="str">
        <f ca="1">IF(AND($R325="Buy",$R324=" "),D325,IF(AND($R325="Buy",$R324="Exit"),D325,IF(AND($S325="Sell",V324=" "),D325,IF(OR($R324="Buy",S324="Sell"),V324," "))))</f>
        <v xml:space="preserve"> </v>
      </c>
      <c r="W325" s="5" t="str">
        <f ca="1">IF(AND($R325="Buy",$R324=" "),G325,IF(AND($S325="Sell",W324=" "),G325,IF(OR($R324="Buy",S324="Sell"),W324," ")))</f>
        <v xml:space="preserve"> </v>
      </c>
      <c r="X325" s="35" t="str">
        <f t="shared" ca="1" si="37"/>
        <v xml:space="preserve"> </v>
      </c>
      <c r="Y325" s="35" t="str">
        <f t="shared" ca="1" si="38"/>
        <v xml:space="preserve"> </v>
      </c>
      <c r="Z325" s="35" t="str">
        <f t="shared" ca="1" si="39"/>
        <v xml:space="preserve"> </v>
      </c>
      <c r="AA325" s="36" t="e">
        <f t="shared" ca="1" si="40"/>
        <v>#VALUE!</v>
      </c>
    </row>
    <row r="326" spans="1:27" x14ac:dyDescent="0.25">
      <c r="A326" s="26">
        <v>40647</v>
      </c>
      <c r="B326">
        <v>40.729999999999997</v>
      </c>
      <c r="C326">
        <v>40.119999999999997</v>
      </c>
      <c r="D326">
        <v>40.36</v>
      </c>
      <c r="E326" s="5">
        <v>43</v>
      </c>
      <c r="F326" s="5">
        <v>42.07</v>
      </c>
      <c r="G326" s="5">
        <v>42.83</v>
      </c>
      <c r="H326" s="3">
        <v>1</v>
      </c>
      <c r="I326" s="3">
        <v>1</v>
      </c>
      <c r="J326" s="8">
        <f ca="1">(D326-MIN(OFFSET(C326,-$J$3+1,0):C326))/(MAX(OFFSET(B326,-$J$3+1,0):B326)-MIN(OFFSET(C326,-$J$3+1,0):C326))</f>
        <v>0.14285714285714407</v>
      </c>
      <c r="K326" s="8">
        <f ca="1">(G326-MIN(OFFSET(F326,-$J$3+1,0):F326))/(MAX(OFFSET(E326,-$J$3+1,0):E326)-MIN(OFFSET(F326,-$J$3+1,0):F326))</f>
        <v>0.21408450704225312</v>
      </c>
      <c r="L326" s="8">
        <f ca="1">J326-K326</f>
        <v>-7.1227364185109054E-2</v>
      </c>
      <c r="M326" s="34">
        <f ca="1">100*(L326-MIN(OFFSET(L326,-$J$3+1,0):L326))/(MAX(OFFSET(L326,-$J$3+1,0):L326)-MIN(OFFSET(L326,-$J$3+1,0):L326))</f>
        <v>0</v>
      </c>
      <c r="N326" s="12">
        <f>MAX(B326-C326,B326-D325,D325-C326)</f>
        <v>1.0100000000000051</v>
      </c>
      <c r="O326" s="12">
        <f>MAX(E326-F326,E326-G325,G325-F326)</f>
        <v>0.99000000000000199</v>
      </c>
      <c r="P326" s="33">
        <f ca="1">AVERAGE(N326:OFFSET(N326,-$P$3+1,0))*$P$4</f>
        <v>0.71333333333333238</v>
      </c>
      <c r="Q326" s="33">
        <f ca="1">AVERAGE(O326:OFFSET(O326,-$P$3+1,0))*$Q$4</f>
        <v>1.1950000000000014</v>
      </c>
      <c r="R326" s="16" t="str">
        <f ca="1">IF(M326&lt;$R$3,"Buy",IF(AND(R325="Buy",M326&lt;50),"Buy",IF(AND(R325="Buy",M326&gt;=50),"Exit"," ")))</f>
        <v>Buy</v>
      </c>
      <c r="S326" s="16" t="str">
        <f ca="1">IF($M326&gt;$S$3,"Sell",IF(AND(S325="Sell",$M326&gt;50),"Sell",IF(AND(S325="Sell",$M326&lt;=50),"Exit"," ")))</f>
        <v xml:space="preserve"> </v>
      </c>
      <c r="T326" s="5">
        <f ca="1">IF(AND($R326="Buy",$R325=" "),T$3,IF(AND($R326="Buy",$R325="Exit"),T$3,IF(AND($S326="Sell",$S325=" "),-T$3,IF(OR($R325="Buy",S325="Sell"),T325," "))))</f>
        <v>10</v>
      </c>
      <c r="U326" s="21">
        <f ca="1">IF(AND($R326="Buy",$R325=" "),-T$3*P326/Q326,IF(AND($R326="Buy",$R325="Exit"),-T$3*P326/Q326,IF(AND($S326="Sell",S325=" "),T$3*P326/Q326,IF(OR($R325="Buy",$S325="Sell"),U325," "))))</f>
        <v>-5.9693165969316446</v>
      </c>
      <c r="V326" s="5">
        <f ca="1">IF(AND($R326="Buy",$R325=" "),D326,IF(AND($R326="Buy",$R325="Exit"),D326,IF(AND($S326="Sell",V325=" "),D326,IF(OR($R325="Buy",S325="Sell"),V325," "))))</f>
        <v>40.36</v>
      </c>
      <c r="W326" s="5">
        <f ca="1">IF(AND($R326="Buy",$R325=" "),G326,IF(AND($S326="Sell",W325=" "),G326,IF(OR($R325="Buy",S325="Sell"),W325," ")))</f>
        <v>42.83</v>
      </c>
      <c r="X326" s="35" t="str">
        <f t="shared" ca="1" si="37"/>
        <v xml:space="preserve"> </v>
      </c>
      <c r="Y326" s="35" t="str">
        <f t="shared" ca="1" si="38"/>
        <v xml:space="preserve"> </v>
      </c>
      <c r="Z326" s="35" t="str">
        <f t="shared" ca="1" si="39"/>
        <v xml:space="preserve"> </v>
      </c>
      <c r="AA326" s="36" t="e">
        <f t="shared" ca="1" si="40"/>
        <v>#VALUE!</v>
      </c>
    </row>
    <row r="327" spans="1:27" x14ac:dyDescent="0.25">
      <c r="A327" s="26">
        <v>40648</v>
      </c>
      <c r="B327">
        <v>40.67</v>
      </c>
      <c r="C327">
        <v>40.200000000000003</v>
      </c>
      <c r="D327">
        <v>40.26</v>
      </c>
      <c r="E327" s="5">
        <v>43.05</v>
      </c>
      <c r="F327" s="5">
        <v>42.51</v>
      </c>
      <c r="G327" s="5">
        <v>42.9</v>
      </c>
      <c r="H327" s="3">
        <v>1</v>
      </c>
      <c r="I327" s="3">
        <v>1</v>
      </c>
      <c r="J327" s="8">
        <f ca="1">(D327-MIN(OFFSET(C327,-$J$3+1,0):C327))/(MAX(OFFSET(B327,-$J$3+1,0):B327)-MIN(OFFSET(C327,-$J$3+1,0):C327))</f>
        <v>9.790209790209832E-2</v>
      </c>
      <c r="K327" s="8">
        <f ca="1">(G327-MIN(OFFSET(F327,-$J$3+1,0):F327))/(MAX(OFFSET(E327,-$J$3+1,0):E327)-MIN(OFFSET(F327,-$J$3+1,0):F327))</f>
        <v>0.24198250728862927</v>
      </c>
      <c r="L327" s="8">
        <f ca="1">J327-K327</f>
        <v>-0.14408040938653094</v>
      </c>
      <c r="M327" s="34">
        <f ca="1">100*(L327-MIN(OFFSET(L327,-$J$3+1,0):L327))/(MAX(OFFSET(L327,-$J$3+1,0):L327)-MIN(OFFSET(L327,-$J$3+1,0):L327))</f>
        <v>0</v>
      </c>
      <c r="N327" s="12">
        <f>MAX(B327-C327,B327-D326,D326-C327)</f>
        <v>0.46999999999999886</v>
      </c>
      <c r="O327" s="12">
        <f>MAX(E327-F327,E327-G326,G326-F327)</f>
        <v>0.53999999999999915</v>
      </c>
      <c r="P327" s="33">
        <f ca="1">AVERAGE(N327:OFFSET(N327,-$P$3+1,0))*$P$4</f>
        <v>0.668333333333333</v>
      </c>
      <c r="Q327" s="33">
        <f ca="1">AVERAGE(O327:OFFSET(O327,-$P$3+1,0))*$Q$4</f>
        <v>1.063333333333335</v>
      </c>
      <c r="R327" s="16" t="str">
        <f ca="1">IF(M327&lt;$R$3,"Buy",IF(AND(R326="Buy",M327&lt;50),"Buy",IF(AND(R326="Buy",M327&gt;=50),"Exit"," ")))</f>
        <v>Buy</v>
      </c>
      <c r="S327" s="16" t="str">
        <f ca="1">IF($M327&gt;$S$3,"Sell",IF(AND(S326="Sell",$M327&gt;50),"Sell",IF(AND(S326="Sell",$M327&lt;=50),"Exit"," ")))</f>
        <v xml:space="preserve"> </v>
      </c>
      <c r="T327" s="5">
        <f ca="1">IF(AND($R327="Buy",$R326=" "),T$3,IF(AND($R327="Buy",$R326="Exit"),T$3,IF(AND($S327="Sell",$S326=" "),-T$3,IF(OR($R326="Buy",S326="Sell"),T326," "))))</f>
        <v>10</v>
      </c>
      <c r="U327" s="21">
        <f ca="1">IF(AND($R327="Buy",$R326=" "),-T$3*P327/Q327,IF(AND($R327="Buy",$R326="Exit"),-T$3*P327/Q327,IF(AND($S327="Sell",S326=" "),T$3*P327/Q327,IF(OR($R326="Buy",$S326="Sell"),U326," "))))</f>
        <v>-5.9693165969316446</v>
      </c>
      <c r="V327" s="5">
        <f ca="1">IF(AND($R327="Buy",$R326=" "),D327,IF(AND($R327="Buy",$R326="Exit"),D327,IF(AND($S327="Sell",V326=" "),D327,IF(OR($R326="Buy",S326="Sell"),V326," "))))</f>
        <v>40.36</v>
      </c>
      <c r="W327" s="5">
        <f ca="1">IF(AND($R327="Buy",$R326=" "),G327,IF(AND($S327="Sell",W326=" "),G327,IF(OR($R326="Buy",S326="Sell"),W326," ")))</f>
        <v>42.83</v>
      </c>
      <c r="X327" s="35">
        <f t="shared" ca="1" si="37"/>
        <v>-1.0000000000000142</v>
      </c>
      <c r="Y327" s="35">
        <f t="shared" ca="1" si="38"/>
        <v>-0.41785216178521684</v>
      </c>
      <c r="Z327" s="35">
        <f t="shared" ca="1" si="39"/>
        <v>-1.4178521617852311</v>
      </c>
      <c r="AA327" s="36" t="e">
        <f t="shared" ca="1" si="40"/>
        <v>#VALUE!</v>
      </c>
    </row>
    <row r="328" spans="1:27" x14ac:dyDescent="0.25">
      <c r="A328" s="26">
        <v>40651</v>
      </c>
      <c r="B328">
        <v>40.04</v>
      </c>
      <c r="C328">
        <v>39.159999999999997</v>
      </c>
      <c r="D328">
        <v>39.75</v>
      </c>
      <c r="E328" s="5">
        <v>42.61</v>
      </c>
      <c r="F328" s="5">
        <v>41.6</v>
      </c>
      <c r="G328" s="5">
        <v>41.93</v>
      </c>
      <c r="H328" s="3">
        <v>1</v>
      </c>
      <c r="I328" s="3">
        <v>1</v>
      </c>
      <c r="J328" s="8">
        <f ca="1">(D328-MIN(OFFSET(C328,-$J$3+1,0):C328))/(MAX(OFFSET(B328,-$J$3+1,0):B328)-MIN(OFFSET(C328,-$J$3+1,0):C328))</f>
        <v>0.24686192468619383</v>
      </c>
      <c r="K328" s="8">
        <f ca="1">(G328-MIN(OFFSET(F328,-$J$3+1,0):F328))/(MAX(OFFSET(E328,-$J$3+1,0):E328)-MIN(OFFSET(F328,-$J$3+1,0):F328))</f>
        <v>0.10030395136778067</v>
      </c>
      <c r="L328" s="8">
        <f ca="1">J328-K328</f>
        <v>0.14655797331841316</v>
      </c>
      <c r="M328" s="34">
        <f ca="1">100*(L328-MIN(OFFSET(L328,-$J$3+1,0):L328))/(MAX(OFFSET(L328,-$J$3+1,0):L328)-MIN(OFFSET(L328,-$J$3+1,0):L328))</f>
        <v>44.621326105741595</v>
      </c>
      <c r="N328" s="12">
        <f>MAX(B328-C328,B328-D327,D327-C328)</f>
        <v>1.1000000000000014</v>
      </c>
      <c r="O328" s="12">
        <f>MAX(E328-F328,E328-G327,G327-F328)</f>
        <v>1.2999999999999972</v>
      </c>
      <c r="P328" s="33">
        <f ca="1">AVERAGE(N328:OFFSET(N328,-$P$3+1,0))*$P$4</f>
        <v>0.75833333333333408</v>
      </c>
      <c r="Q328" s="33">
        <f ca="1">AVERAGE(O328:OFFSET(O328,-$P$3+1,0))*$Q$4</f>
        <v>1.0800000000000007</v>
      </c>
      <c r="R328" s="16" t="str">
        <f ca="1">IF(M328&lt;$R$3,"Buy",IF(AND(R327="Buy",M328&lt;50),"Buy",IF(AND(R327="Buy",M328&gt;=50),"Exit"," ")))</f>
        <v>Buy</v>
      </c>
      <c r="S328" s="16" t="str">
        <f ca="1">IF($M328&gt;$S$3,"Sell",IF(AND(S327="Sell",$M328&gt;50),"Sell",IF(AND(S327="Sell",$M328&lt;=50),"Exit"," ")))</f>
        <v xml:space="preserve"> </v>
      </c>
      <c r="T328" s="5">
        <f ca="1">IF(AND($R328="Buy",$R327=" "),T$3,IF(AND($R328="Buy",$R327="Exit"),T$3,IF(AND($S328="Sell",$S327=" "),-T$3,IF(OR($R327="Buy",S327="Sell"),T327," "))))</f>
        <v>10</v>
      </c>
      <c r="U328" s="21">
        <f ca="1">IF(AND($R328="Buy",$R327=" "),-T$3*P328/Q328,IF(AND($R328="Buy",$R327="Exit"),-T$3*P328/Q328,IF(AND($S328="Sell",S327=" "),T$3*P328/Q328,IF(OR($R327="Buy",$S327="Sell"),U327," "))))</f>
        <v>-5.9693165969316446</v>
      </c>
      <c r="V328" s="5">
        <f ca="1">IF(AND($R328="Buy",$R327=" "),D328,IF(AND($R328="Buy",$R327="Exit"),D328,IF(AND($S328="Sell",V327=" "),D328,IF(OR($R327="Buy",S327="Sell"),V327," "))))</f>
        <v>40.36</v>
      </c>
      <c r="W328" s="5">
        <f ca="1">IF(AND($R328="Buy",$R327=" "),G328,IF(AND($S328="Sell",W327=" "),G328,IF(OR($R327="Buy",S327="Sell"),W327," ")))</f>
        <v>42.83</v>
      </c>
      <c r="X328" s="35">
        <f t="shared" ca="1" si="37"/>
        <v>-5.0999999999999801</v>
      </c>
      <c r="Y328" s="35">
        <f t="shared" ca="1" si="38"/>
        <v>5.7902370990236882</v>
      </c>
      <c r="Z328" s="35">
        <f t="shared" ca="1" si="39"/>
        <v>0.69023709902370811</v>
      </c>
      <c r="AA328" s="36" t="e">
        <f t="shared" ca="1" si="40"/>
        <v>#VALUE!</v>
      </c>
    </row>
    <row r="329" spans="1:27" x14ac:dyDescent="0.25">
      <c r="A329" s="26">
        <v>40652</v>
      </c>
      <c r="B329">
        <v>40.049999999999997</v>
      </c>
      <c r="C329">
        <v>39.35</v>
      </c>
      <c r="D329">
        <v>39.99</v>
      </c>
      <c r="E329" s="5">
        <v>42.14</v>
      </c>
      <c r="F329" s="5">
        <v>41.13</v>
      </c>
      <c r="G329" s="5">
        <v>41.62</v>
      </c>
      <c r="H329" s="3">
        <v>1</v>
      </c>
      <c r="I329" s="3">
        <v>1</v>
      </c>
      <c r="J329" s="8">
        <f ca="1">(D329-MIN(OFFSET(C329,-$J$3+1,0):C329))/(MAX(OFFSET(B329,-$J$3+1,0):B329)-MIN(OFFSET(C329,-$J$3+1,0):C329))</f>
        <v>0.34728033472803566</v>
      </c>
      <c r="K329" s="8">
        <f ca="1">(G329-MIN(OFFSET(F329,-$J$3+1,0):F329))/(MAX(OFFSET(E329,-$J$3+1,0):E329)-MIN(OFFSET(F329,-$J$3+1,0):F329))</f>
        <v>0.15605095541401109</v>
      </c>
      <c r="L329" s="8">
        <f ca="1">J329-K329</f>
        <v>0.19122937931402456</v>
      </c>
      <c r="M329" s="34">
        <f ca="1">100*(L329-MIN(OFFSET(L329,-$J$3+1,0):L329))/(MAX(OFFSET(L329,-$J$3+1,0):L329)-MIN(OFFSET(L329,-$J$3+1,0):L329))</f>
        <v>51.479667925499612</v>
      </c>
      <c r="N329" s="12">
        <f>MAX(B329-C329,B329-D328,D328-C329)</f>
        <v>0.69999999999999574</v>
      </c>
      <c r="O329" s="12">
        <f>MAX(E329-F329,E329-G328,G328-F329)</f>
        <v>1.009999999999998</v>
      </c>
      <c r="P329" s="33">
        <f ca="1">AVERAGE(N329:OFFSET(N329,-$P$3+1,0))*$P$4</f>
        <v>0.77166666666666595</v>
      </c>
      <c r="Q329" s="33">
        <f ca="1">AVERAGE(O329:OFFSET(O329,-$P$3+1,0))*$Q$4</f>
        <v>1.1066666666666667</v>
      </c>
      <c r="R329" s="16" t="str">
        <f ca="1">IF(M329&lt;$R$3,"Buy",IF(AND(R328="Buy",M329&lt;50),"Buy",IF(AND(R328="Buy",M329&gt;=50),"Exit"," ")))</f>
        <v>Exit</v>
      </c>
      <c r="S329" s="16" t="str">
        <f ca="1">IF($M329&gt;$S$3,"Sell",IF(AND(S328="Sell",$M329&gt;50),"Sell",IF(AND(S328="Sell",$M329&lt;=50),"Exit"," ")))</f>
        <v xml:space="preserve"> </v>
      </c>
      <c r="T329" s="5">
        <f ca="1">IF(AND($R329="Buy",$R328=" "),T$3,IF(AND($R329="Buy",$R328="Exit"),T$3,IF(AND($S329="Sell",$S328=" "),-T$3,IF(OR($R328="Buy",S328="Sell"),T328," "))))</f>
        <v>10</v>
      </c>
      <c r="U329" s="21">
        <f ca="1">IF(AND($R329="Buy",$R328=" "),-T$3*P329/Q329,IF(AND($R329="Buy",$R328="Exit"),-T$3*P329/Q329,IF(AND($S329="Sell",S328=" "),T$3*P329/Q329,IF(OR($R328="Buy",$S328="Sell"),U328," "))))</f>
        <v>-5.9693165969316446</v>
      </c>
      <c r="V329" s="5">
        <f ca="1">IF(AND($R329="Buy",$R328=" "),D329,IF(AND($R329="Buy",$R328="Exit"),D329,IF(AND($S329="Sell",V328=" "),D329,IF(OR($R328="Buy",S328="Sell"),V328," "))))</f>
        <v>40.36</v>
      </c>
      <c r="W329" s="5">
        <f ca="1">IF(AND($R329="Buy",$R328=" "),G329,IF(AND($S329="Sell",W328=" "),G329,IF(OR($R328="Buy",S328="Sell"),W328," ")))</f>
        <v>42.83</v>
      </c>
      <c r="X329" s="35">
        <f t="shared" ca="1" si="37"/>
        <v>2.4000000000000199</v>
      </c>
      <c r="Y329" s="35">
        <f t="shared" ca="1" si="38"/>
        <v>1.8504881450488233</v>
      </c>
      <c r="Z329" s="35">
        <f t="shared" ca="1" si="39"/>
        <v>4.250488145048843</v>
      </c>
      <c r="AA329" s="36" t="e">
        <f t="shared" ca="1" si="40"/>
        <v>#VALUE!</v>
      </c>
    </row>
    <row r="330" spans="1:27" x14ac:dyDescent="0.25">
      <c r="A330" s="26">
        <v>40653</v>
      </c>
      <c r="B330">
        <v>41.19</v>
      </c>
      <c r="C330">
        <v>40.65</v>
      </c>
      <c r="D330">
        <v>40.89</v>
      </c>
      <c r="E330" s="5">
        <v>42.4</v>
      </c>
      <c r="F330" s="5">
        <v>41.51</v>
      </c>
      <c r="G330" s="5">
        <v>41.59</v>
      </c>
      <c r="H330" s="3">
        <v>1</v>
      </c>
      <c r="I330" s="3">
        <v>1</v>
      </c>
      <c r="J330" s="8">
        <f ca="1">(D330-MIN(OFFSET(C330,-$J$3+1,0):C330))/(MAX(OFFSET(B330,-$J$3+1,0):B330)-MIN(OFFSET(C330,-$J$3+1,0):C330))</f>
        <v>0.72384937238493874</v>
      </c>
      <c r="K330" s="8">
        <f ca="1">(G330-MIN(OFFSET(F330,-$J$3+1,0):F330))/(MAX(OFFSET(E330,-$J$3+1,0):E330)-MIN(OFFSET(F330,-$J$3+1,0):F330))</f>
        <v>0.19574468085106467</v>
      </c>
      <c r="L330" s="8">
        <f ca="1">J330-K330</f>
        <v>0.52810469153387407</v>
      </c>
      <c r="M330" s="34">
        <f ca="1">100*(L330-MIN(OFFSET(L330,-$J$3+1,0):L330))/(MAX(OFFSET(L330,-$J$3+1,0):L330)-MIN(OFFSET(L330,-$J$3+1,0):L330))</f>
        <v>99.999999999999986</v>
      </c>
      <c r="N330" s="12">
        <f>MAX(B330-C330,B330-D329,D329-C330)</f>
        <v>1.1999999999999957</v>
      </c>
      <c r="O330" s="12">
        <f>MAX(E330-F330,E330-G329,G329-F330)</f>
        <v>0.89000000000000057</v>
      </c>
      <c r="P330" s="33">
        <f ca="1">AVERAGE(N330:OFFSET(N330,-$P$3+1,0))*$P$4</f>
        <v>0.86333333333333206</v>
      </c>
      <c r="Q330" s="33">
        <f ca="1">AVERAGE(O330:OFFSET(O330,-$P$3+1,0))*$Q$4</f>
        <v>0.99666666666666615</v>
      </c>
      <c r="R330" s="16" t="str">
        <f ca="1">IF(M330&lt;$R$3,"Buy",IF(AND(R329="Buy",M330&lt;50),"Buy",IF(AND(R329="Buy",M330&gt;=50),"Exit"," ")))</f>
        <v xml:space="preserve"> </v>
      </c>
      <c r="S330" s="16" t="str">
        <f ca="1">IF($M330&gt;$S$3,"Sell",IF(AND(S329="Sell",$M330&gt;50),"Sell",IF(AND(S329="Sell",$M330&lt;=50),"Exit"," ")))</f>
        <v>Sell</v>
      </c>
      <c r="T330" s="5">
        <f ca="1">IF(AND($R330="Buy",$R329=" "),T$3,IF(AND($R330="Buy",$R329="Exit"),T$3,IF(AND($S330="Sell",$S329=" "),-T$3,IF(OR($R329="Buy",S329="Sell"),T329," "))))</f>
        <v>-10</v>
      </c>
      <c r="U330" s="21">
        <f ca="1">IF(AND($R330="Buy",$R329=" "),-T$3*P330/Q330,IF(AND($R330="Buy",$R329="Exit"),-T$3*P330/Q330,IF(AND($S330="Sell",S329=" "),T$3*P330/Q330,IF(OR($R329="Buy",$S329="Sell"),U329," "))))</f>
        <v>8.6622073578595238</v>
      </c>
      <c r="V330" s="5" t="str">
        <f ca="1">IF(AND($R330="Buy",$R329=" "),D330,IF(AND($R330="Buy",$R329="Exit"),D330,IF(AND($S330="Sell",V329=" "),D330,IF(OR($R329="Buy",S329="Sell"),V329," "))))</f>
        <v xml:space="preserve"> </v>
      </c>
      <c r="W330" s="5" t="str">
        <f ca="1">IF(AND($R330="Buy",$R329=" "),G330,IF(AND($S330="Sell",W329=" "),G330,IF(OR($R329="Buy",S329="Sell"),W329," ")))</f>
        <v xml:space="preserve"> </v>
      </c>
      <c r="X330" s="35">
        <f t="shared" ca="1" si="37"/>
        <v>-8.9999999999999858</v>
      </c>
      <c r="Y330" s="35">
        <f t="shared" ca="1" si="38"/>
        <v>0.17907949790791372</v>
      </c>
      <c r="Z330" s="35">
        <f t="shared" ca="1" si="39"/>
        <v>-8.820920502092072</v>
      </c>
      <c r="AA330" s="36" t="e">
        <f t="shared" ca="1" si="40"/>
        <v>#VALUE!</v>
      </c>
    </row>
    <row r="331" spans="1:27" x14ac:dyDescent="0.25">
      <c r="A331" s="26">
        <v>40654</v>
      </c>
      <c r="B331">
        <v>41.2</v>
      </c>
      <c r="C331">
        <v>40.72</v>
      </c>
      <c r="D331">
        <v>40.99</v>
      </c>
      <c r="E331" s="5">
        <v>42.26</v>
      </c>
      <c r="F331" s="5">
        <v>41.47</v>
      </c>
      <c r="G331" s="5">
        <v>42.17</v>
      </c>
      <c r="H331" s="3">
        <v>1</v>
      </c>
      <c r="I331" s="3">
        <v>1</v>
      </c>
      <c r="J331" s="8">
        <f ca="1">(D331-MIN(OFFSET(C331,-$J$3+1,0):C331))/(MAX(OFFSET(B331,-$J$3+1,0):B331)-MIN(OFFSET(C331,-$J$3+1,0):C331))</f>
        <v>0.89705882352941169</v>
      </c>
      <c r="K331" s="8">
        <f ca="1">(G331-MIN(OFFSET(F331,-$J$3+1,0):F331))/(MAX(OFFSET(E331,-$J$3+1,0):E331)-MIN(OFFSET(F331,-$J$3+1,0):F331))</f>
        <v>0.54166666666666774</v>
      </c>
      <c r="L331" s="8">
        <f ca="1">J331-K331</f>
        <v>0.35539215686274395</v>
      </c>
      <c r="M331" s="34">
        <f ca="1">100*(L331-MIN(OFFSET(L331,-$J$3+1,0):L331))/(MAX(OFFSET(L331,-$J$3+1,0):L331)-MIN(OFFSET(L331,-$J$3+1,0):L331))</f>
        <v>74.305807368440711</v>
      </c>
      <c r="N331" s="12">
        <f>MAX(B331-C331,B331-D330,D330-C331)</f>
        <v>0.48000000000000398</v>
      </c>
      <c r="O331" s="12">
        <f>MAX(E331-F331,E331-G330,G330-F331)</f>
        <v>0.78999999999999915</v>
      </c>
      <c r="P331" s="33">
        <f ca="1">AVERAGE(N331:OFFSET(N331,-$P$3+1,0))*$P$4</f>
        <v>0.82666666666666677</v>
      </c>
      <c r="Q331" s="33">
        <f ca="1">AVERAGE(O331:OFFSET(O331,-$P$3+1,0))*$Q$4</f>
        <v>0.91999999999999937</v>
      </c>
      <c r="R331" s="16" t="str">
        <f ca="1">IF(M331&lt;$R$3,"Buy",IF(AND(R330="Buy",M331&lt;50),"Buy",IF(AND(R330="Buy",M331&gt;=50),"Exit"," ")))</f>
        <v xml:space="preserve"> </v>
      </c>
      <c r="S331" s="16" t="str">
        <f ca="1">IF($M331&gt;$S$3,"Sell",IF(AND(S330="Sell",$M331&gt;50),"Sell",IF(AND(S330="Sell",$M331&lt;=50),"Exit"," ")))</f>
        <v>Sell</v>
      </c>
      <c r="T331" s="5">
        <f ca="1">IF(AND($R331="Buy",$R330=" "),T$3,IF(AND($R331="Buy",$R330="Exit"),T$3,IF(AND($S331="Sell",$S330=" "),-T$3,IF(OR($R330="Buy",S330="Sell"),T330," "))))</f>
        <v>-10</v>
      </c>
      <c r="U331" s="21">
        <f ca="1">IF(AND($R331="Buy",$R330=" "),-T$3*P331/Q331,IF(AND($R331="Buy",$R330="Exit"),-T$3*P331/Q331,IF(AND($S331="Sell",S330=" "),T$3*P331/Q331,IF(OR($R330="Buy",$S330="Sell"),U330," "))))</f>
        <v>8.6622073578595238</v>
      </c>
      <c r="V331" s="5">
        <f ca="1">IF(AND($R331="Buy",$R330=" "),D331,IF(AND($R331="Buy",$R330="Exit"),D331,IF(AND($S331="Sell",V330=" "),D331,IF(OR($R330="Buy",S330="Sell"),V330," "))))</f>
        <v>40.99</v>
      </c>
      <c r="W331" s="5">
        <f ca="1">IF(AND($R331="Buy",$R330=" "),G331,IF(AND($S331="Sell",W330=" "),G331,IF(OR($R330="Buy",S330="Sell"),W330," ")))</f>
        <v>42.17</v>
      </c>
      <c r="X331" s="35">
        <f t="shared" ca="1" si="37"/>
        <v>-1.0000000000000142</v>
      </c>
      <c r="Y331" s="35">
        <f t="shared" ca="1" si="38"/>
        <v>5.0240802675585092</v>
      </c>
      <c r="Z331" s="35">
        <f t="shared" ca="1" si="39"/>
        <v>4.024080267558495</v>
      </c>
      <c r="AA331" s="36" t="e">
        <f t="shared" ca="1" si="40"/>
        <v>#VALUE!</v>
      </c>
    </row>
    <row r="332" spans="1:27" x14ac:dyDescent="0.25">
      <c r="A332" s="26">
        <v>40658</v>
      </c>
      <c r="B332">
        <v>41.17</v>
      </c>
      <c r="C332">
        <v>40.44</v>
      </c>
      <c r="D332">
        <v>40.53</v>
      </c>
      <c r="E332" s="5">
        <v>42.84</v>
      </c>
      <c r="F332" s="5">
        <v>42.21</v>
      </c>
      <c r="G332" s="5">
        <v>42.47</v>
      </c>
      <c r="H332" s="3">
        <v>1</v>
      </c>
      <c r="I332" s="3">
        <v>1</v>
      </c>
      <c r="J332" s="8">
        <f ca="1">(D332-MIN(OFFSET(C332,-$J$3+1,0):C332))/(MAX(OFFSET(B332,-$J$3+1,0):B332)-MIN(OFFSET(C332,-$J$3+1,0):C332))</f>
        <v>0.67156862745098056</v>
      </c>
      <c r="K332" s="8">
        <f ca="1">(G332-MIN(OFFSET(F332,-$J$3+1,0):F332))/(MAX(OFFSET(E332,-$J$3+1,0):E332)-MIN(OFFSET(F332,-$J$3+1,0):F332))</f>
        <v>0.69791666666666674</v>
      </c>
      <c r="L332" s="8">
        <f ca="1">J332-K332</f>
        <v>-2.6348039215686181E-2</v>
      </c>
      <c r="M332" s="34">
        <f ca="1">100*(L332-MIN(OFFSET(L332,-$J$3+1,0):L332))/(MAX(OFFSET(L332,-$J$3+1,0):L332)-MIN(OFFSET(L332,-$J$3+1,0):L332))</f>
        <v>17.514873508745879</v>
      </c>
      <c r="N332" s="12">
        <f>MAX(B332-C332,B332-D331,D331-C332)</f>
        <v>0.73000000000000398</v>
      </c>
      <c r="O332" s="12">
        <f>MAX(E332-F332,E332-G331,G331-F332)</f>
        <v>0.67000000000000171</v>
      </c>
      <c r="P332" s="33">
        <f ca="1">AVERAGE(N332:OFFSET(N332,-$P$3+1,0))*$P$4</f>
        <v>0.77999999999999992</v>
      </c>
      <c r="Q332" s="33">
        <f ca="1">AVERAGE(O332:OFFSET(O332,-$P$3+1,0))*$Q$4</f>
        <v>0.86666666666666592</v>
      </c>
      <c r="R332" s="16" t="str">
        <f ca="1">IF(M332&lt;$R$3,"Buy",IF(AND(R331="Buy",M332&lt;50),"Buy",IF(AND(R331="Buy",M332&gt;=50),"Exit"," ")))</f>
        <v xml:space="preserve"> </v>
      </c>
      <c r="S332" s="16" t="str">
        <f ca="1">IF($M332&gt;$S$3,"Sell",IF(AND(S331="Sell",$M332&gt;50),"Sell",IF(AND(S331="Sell",$M332&lt;=50),"Exit"," ")))</f>
        <v>Exit</v>
      </c>
      <c r="T332" s="5">
        <f ca="1">IF(AND($R332="Buy",$R331=" "),T$3,IF(AND($R332="Buy",$R331="Exit"),T$3,IF(AND($S332="Sell",$S331=" "),-T$3,IF(OR($R331="Buy",S331="Sell"),T331," "))))</f>
        <v>-10</v>
      </c>
      <c r="U332" s="21">
        <f ca="1">IF(AND($R332="Buy",$R331=" "),-T$3*P332/Q332,IF(AND($R332="Buy",$R331="Exit"),-T$3*P332/Q332,IF(AND($S332="Sell",S331=" "),T$3*P332/Q332,IF(OR($R331="Buy",$S331="Sell"),U331," "))))</f>
        <v>8.6622073578595238</v>
      </c>
      <c r="V332" s="5">
        <f ca="1">IF(AND($R332="Buy",$R331=" "),D332,IF(AND($R332="Buy",$R331="Exit"),D332,IF(AND($S332="Sell",V331=" "),D332,IF(OR($R331="Buy",S331="Sell"),V331," "))))</f>
        <v>40.99</v>
      </c>
      <c r="W332" s="5">
        <f ca="1">IF(AND($R332="Buy",$R331=" "),G332,IF(AND($S332="Sell",W331=" "),G332,IF(OR($R331="Buy",S331="Sell"),W331," ")))</f>
        <v>42.17</v>
      </c>
      <c r="X332" s="35">
        <f t="shared" ca="1" si="37"/>
        <v>4.6000000000000085</v>
      </c>
      <c r="Y332" s="35">
        <f t="shared" ca="1" si="38"/>
        <v>2.5986622073578327</v>
      </c>
      <c r="Z332" s="35">
        <f t="shared" ca="1" si="39"/>
        <v>7.1986622073578417</v>
      </c>
      <c r="AA332" s="36" t="e">
        <f t="shared" ca="1" si="40"/>
        <v>#VALUE!</v>
      </c>
    </row>
    <row r="333" spans="1:27" x14ac:dyDescent="0.25">
      <c r="A333" s="26">
        <v>40659</v>
      </c>
      <c r="B333">
        <v>40.96</v>
      </c>
      <c r="C333">
        <v>40.06</v>
      </c>
      <c r="D333">
        <v>40.69</v>
      </c>
      <c r="E333" s="5">
        <v>43.13</v>
      </c>
      <c r="F333" s="5">
        <v>42.23</v>
      </c>
      <c r="G333" s="5">
        <v>42.6</v>
      </c>
      <c r="H333" s="3">
        <v>1</v>
      </c>
      <c r="I333" s="3">
        <v>1</v>
      </c>
      <c r="J333" s="8">
        <f ca="1">(D333-MIN(OFFSET(C333,-$J$3+1,0):C333))/(MAX(OFFSET(B333,-$J$3+1,0):B333)-MIN(OFFSET(C333,-$J$3+1,0):C333))</f>
        <v>0.74999999999999822</v>
      </c>
      <c r="K333" s="8">
        <f ca="1">(G333-MIN(OFFSET(F333,-$J$3+1,0):F333))/(MAX(OFFSET(E333,-$J$3+1,0):E333)-MIN(OFFSET(F333,-$J$3+1,0):F333))</f>
        <v>0.73499999999999943</v>
      </c>
      <c r="L333" s="8">
        <f ca="1">J333-K333</f>
        <v>1.4999999999998792E-2</v>
      </c>
      <c r="M333" s="34">
        <f ca="1">100*(L333-MIN(OFFSET(L333,-$J$3+1,0):L333))/(MAX(OFFSET(L333,-$J$3+1,0):L333)-MIN(OFFSET(L333,-$J$3+1,0):L333))</f>
        <v>7.4574507298010584</v>
      </c>
      <c r="N333" s="12">
        <f>MAX(B333-C333,B333-D332,D332-C333)</f>
        <v>0.89999999999999858</v>
      </c>
      <c r="O333" s="12">
        <f>MAX(E333-F333,E333-G332,G332-F333)</f>
        <v>0.90000000000000568</v>
      </c>
      <c r="P333" s="33">
        <f ca="1">AVERAGE(N333:OFFSET(N333,-$P$3+1,0))*$P$4</f>
        <v>0.85166666666666657</v>
      </c>
      <c r="Q333" s="33">
        <f ca="1">AVERAGE(O333:OFFSET(O333,-$P$3+1,0))*$Q$4</f>
        <v>0.92666666666666708</v>
      </c>
      <c r="R333" s="16" t="str">
        <f ca="1">IF(M333&lt;$R$3,"Buy",IF(AND(R332="Buy",M333&lt;50),"Buy",IF(AND(R332="Buy",M333&gt;=50),"Exit"," ")))</f>
        <v xml:space="preserve"> </v>
      </c>
      <c r="S333" s="16" t="str">
        <f ca="1">IF($M333&gt;$S$3,"Sell",IF(AND(S332="Sell",$M333&gt;50),"Sell",IF(AND(S332="Sell",$M333&lt;=50),"Exit"," ")))</f>
        <v xml:space="preserve"> </v>
      </c>
      <c r="T333" s="5" t="str">
        <f ca="1">IF(AND($R333="Buy",$R332=" "),T$3,IF(AND($R333="Buy",$R332="Exit"),T$3,IF(AND($S333="Sell",$S332=" "),-T$3,IF(OR($R332="Buy",S332="Sell"),T332," "))))</f>
        <v xml:space="preserve"> </v>
      </c>
      <c r="U333" s="21" t="str">
        <f ca="1">IF(AND($R333="Buy",$R332=" "),-T$3*P333/Q333,IF(AND($R333="Buy",$R332="Exit"),-T$3*P333/Q333,IF(AND($S333="Sell",S332=" "),T$3*P333/Q333,IF(OR($R332="Buy",$S332="Sell"),U332," "))))</f>
        <v xml:space="preserve"> </v>
      </c>
      <c r="V333" s="5" t="str">
        <f ca="1">IF(AND($R333="Buy",$R332=" "),D333,IF(AND($R333="Buy",$R332="Exit"),D333,IF(AND($S333="Sell",V332=" "),D333,IF(OR($R332="Buy",S332="Sell"),V332," "))))</f>
        <v xml:space="preserve"> </v>
      </c>
      <c r="W333" s="5" t="str">
        <f ca="1">IF(AND($R333="Buy",$R332=" "),G333,IF(AND($S333="Sell",W332=" "),G333,IF(OR($R332="Buy",S332="Sell"),W332," ")))</f>
        <v xml:space="preserve"> </v>
      </c>
      <c r="X333" s="35" t="e">
        <f t="shared" ca="1" si="37"/>
        <v>#VALUE!</v>
      </c>
      <c r="Y333" s="35" t="str">
        <f t="shared" ca="1" si="38"/>
        <v xml:space="preserve"> </v>
      </c>
      <c r="Z333" s="35" t="e">
        <f t="shared" ca="1" si="39"/>
        <v>#VALUE!</v>
      </c>
      <c r="AA333" s="36" t="e">
        <f t="shared" ca="1" si="40"/>
        <v>#VALUE!</v>
      </c>
    </row>
    <row r="334" spans="1:27" x14ac:dyDescent="0.25">
      <c r="A334" s="26">
        <v>40660</v>
      </c>
      <c r="B334">
        <v>41.19</v>
      </c>
      <c r="C334">
        <v>40.71</v>
      </c>
      <c r="D334">
        <v>41.04</v>
      </c>
      <c r="E334" s="5">
        <v>42.88</v>
      </c>
      <c r="F334" s="5">
        <v>41.51</v>
      </c>
      <c r="G334" s="5">
        <v>42.69</v>
      </c>
      <c r="H334" s="3">
        <v>1</v>
      </c>
      <c r="I334" s="3">
        <v>1</v>
      </c>
      <c r="J334" s="8">
        <f ca="1">(D334-MIN(OFFSET(C334,-$J$3+1,0):C334))/(MAX(OFFSET(B334,-$J$3+1,0):B334)-MIN(OFFSET(C334,-$J$3+1,0):C334))</f>
        <v>0.91351351351351162</v>
      </c>
      <c r="K334" s="8">
        <f ca="1">(G334-MIN(OFFSET(F334,-$J$3+1,0):F334))/(MAX(OFFSET(E334,-$J$3+1,0):E334)-MIN(OFFSET(F334,-$J$3+1,0):F334))</f>
        <v>0.77999999999999758</v>
      </c>
      <c r="L334" s="8">
        <f ca="1">J334-K334</f>
        <v>0.13351351351351404</v>
      </c>
      <c r="M334" s="34">
        <f ca="1">100*(L334-MIN(OFFSET(L334,-$J$3+1,0):L334))/(MAX(OFFSET(L334,-$J$3+1,0):L334)-MIN(OFFSET(L334,-$J$3+1,0):L334))</f>
        <v>28.832314075373866</v>
      </c>
      <c r="N334" s="12">
        <f>MAX(B334-C334,B334-D333,D333-C334)</f>
        <v>0.5</v>
      </c>
      <c r="O334" s="12">
        <f>MAX(E334-F334,E334-G333,G333-F334)</f>
        <v>1.3700000000000045</v>
      </c>
      <c r="P334" s="33">
        <f ca="1">AVERAGE(N334:OFFSET(N334,-$P$3+1,0))*$P$4</f>
        <v>0.75166666666666637</v>
      </c>
      <c r="Q334" s="33">
        <f ca="1">AVERAGE(O334:OFFSET(O334,-$P$3+1,0))*$Q$4</f>
        <v>0.93833333333333491</v>
      </c>
      <c r="R334" s="16" t="str">
        <f ca="1">IF(M334&lt;$R$3,"Buy",IF(AND(R333="Buy",M334&lt;50),"Buy",IF(AND(R333="Buy",M334&gt;=50),"Exit"," ")))</f>
        <v xml:space="preserve"> </v>
      </c>
      <c r="S334" s="16" t="str">
        <f ca="1">IF($M334&gt;$S$3,"Sell",IF(AND(S333="Sell",$M334&gt;50),"Sell",IF(AND(S333="Sell",$M334&lt;=50),"Exit"," ")))</f>
        <v xml:space="preserve"> </v>
      </c>
      <c r="T334" s="5" t="str">
        <f ca="1">IF(AND($R334="Buy",$R333=" "),T$3,IF(AND($R334="Buy",$R333="Exit"),T$3,IF(AND($S334="Sell",$S333=" "),-T$3,IF(OR($R333="Buy",S333="Sell"),T333," "))))</f>
        <v xml:space="preserve"> </v>
      </c>
      <c r="U334" s="21" t="str">
        <f ca="1">IF(AND($R334="Buy",$R333=" "),-T$3*P334/Q334,IF(AND($R334="Buy",$R333="Exit"),-T$3*P334/Q334,IF(AND($S334="Sell",S333=" "),T$3*P334/Q334,IF(OR($R333="Buy",$S333="Sell"),U333," "))))</f>
        <v xml:space="preserve"> </v>
      </c>
      <c r="V334" s="5" t="str">
        <f ca="1">IF(AND($R334="Buy",$R333=" "),D334,IF(AND($R334="Buy",$R333="Exit"),D334,IF(AND($S334="Sell",V333=" "),D334,IF(OR($R333="Buy",S333="Sell"),V333," "))))</f>
        <v xml:space="preserve"> </v>
      </c>
      <c r="W334" s="5" t="str">
        <f ca="1">IF(AND($R334="Buy",$R333=" "),G334,IF(AND($S334="Sell",W333=" "),G334,IF(OR($R333="Buy",S333="Sell"),W333," ")))</f>
        <v xml:space="preserve"> </v>
      </c>
      <c r="X334" s="35" t="str">
        <f t="shared" ca="1" si="37"/>
        <v xml:space="preserve"> </v>
      </c>
      <c r="Y334" s="35" t="str">
        <f t="shared" ca="1" si="38"/>
        <v xml:space="preserve"> </v>
      </c>
      <c r="Z334" s="35" t="str">
        <f t="shared" ca="1" si="39"/>
        <v xml:space="preserve"> </v>
      </c>
      <c r="AA334" s="36" t="e">
        <f t="shared" ca="1" si="40"/>
        <v>#VALUE!</v>
      </c>
    </row>
    <row r="335" spans="1:27" x14ac:dyDescent="0.25">
      <c r="A335" s="26">
        <v>40661</v>
      </c>
      <c r="B335">
        <v>41.3</v>
      </c>
      <c r="C335">
        <v>40.380000000000003</v>
      </c>
      <c r="D335">
        <v>40.53</v>
      </c>
      <c r="E335" s="5">
        <v>42.82</v>
      </c>
      <c r="F335" s="5">
        <v>42</v>
      </c>
      <c r="G335" s="5">
        <v>42.29</v>
      </c>
      <c r="H335" s="3">
        <v>1</v>
      </c>
      <c r="I335" s="3">
        <v>1</v>
      </c>
      <c r="J335" s="8">
        <f ca="1">(D335-MIN(OFFSET(C335,-$J$3+1,0):C335))/(MAX(OFFSET(B335,-$J$3+1,0):B335)-MIN(OFFSET(C335,-$J$3+1,0):C335))</f>
        <v>0.37903225806451679</v>
      </c>
      <c r="K335" s="8">
        <f ca="1">(G335-MIN(OFFSET(F335,-$J$3+1,0):F335))/(MAX(OFFSET(E335,-$J$3+1,0):E335)-MIN(OFFSET(F335,-$J$3+1,0):F335))</f>
        <v>0.49397590361445692</v>
      </c>
      <c r="L335" s="8">
        <f ca="1">J335-K335</f>
        <v>-0.11494364554994013</v>
      </c>
      <c r="M335" s="34">
        <f ca="1">100*(L335-MIN(OFFSET(L335,-$J$3+1,0):L335))/(MAX(OFFSET(L335,-$J$3+1,0):L335)-MIN(OFFSET(L335,-$J$3+1,0):L335))</f>
        <v>0</v>
      </c>
      <c r="N335" s="12">
        <f>MAX(B335-C335,B335-D334,D334-C335)</f>
        <v>0.9199999999999946</v>
      </c>
      <c r="O335" s="12">
        <f>MAX(E335-F335,E335-G334,G334-F335)</f>
        <v>0.82000000000000028</v>
      </c>
      <c r="P335" s="33">
        <f ca="1">AVERAGE(N335:OFFSET(N335,-$P$3+1,0))*$P$4</f>
        <v>0.78833333333333278</v>
      </c>
      <c r="Q335" s="33">
        <f ca="1">AVERAGE(O335:OFFSET(O335,-$P$3+1,0))*$Q$4</f>
        <v>0.90666666666666862</v>
      </c>
      <c r="R335" s="16" t="str">
        <f ca="1">IF(M335&lt;$R$3,"Buy",IF(AND(R334="Buy",M335&lt;50),"Buy",IF(AND(R334="Buy",M335&gt;=50),"Exit"," ")))</f>
        <v>Buy</v>
      </c>
      <c r="S335" s="16" t="str">
        <f ca="1">IF($M335&gt;$S$3,"Sell",IF(AND(S334="Sell",$M335&gt;50),"Sell",IF(AND(S334="Sell",$M335&lt;=50),"Exit"," ")))</f>
        <v xml:space="preserve"> </v>
      </c>
      <c r="T335" s="5">
        <f ca="1">IF(AND($R335="Buy",$R334=" "),T$3,IF(AND($R335="Buy",$R334="Exit"),T$3,IF(AND($S335="Sell",$S334=" "),-T$3,IF(OR($R334="Buy",S334="Sell"),T334," "))))</f>
        <v>10</v>
      </c>
      <c r="U335" s="21">
        <f ca="1">IF(AND($R335="Buy",$R334=" "),-T$3*P335/Q335,IF(AND($R335="Buy",$R334="Exit"),-T$3*P335/Q335,IF(AND($S335="Sell",S334=" "),T$3*P335/Q335,IF(OR($R334="Buy",$S334="Sell"),U334," "))))</f>
        <v>-8.6948529411764461</v>
      </c>
      <c r="V335" s="5">
        <f ca="1">IF(AND($R335="Buy",$R334=" "),D335,IF(AND($R335="Buy",$R334="Exit"),D335,IF(AND($S335="Sell",V334=" "),D335,IF(OR($R334="Buy",S334="Sell"),V334," "))))</f>
        <v>40.53</v>
      </c>
      <c r="W335" s="5">
        <f ca="1">IF(AND($R335="Buy",$R334=" "),G335,IF(AND($S335="Sell",W334=" "),G335,IF(OR($R334="Buy",S334="Sell"),W334," ")))</f>
        <v>42.29</v>
      </c>
      <c r="X335" s="35" t="str">
        <f t="shared" ca="1" si="37"/>
        <v xml:space="preserve"> </v>
      </c>
      <c r="Y335" s="35" t="str">
        <f t="shared" ca="1" si="38"/>
        <v xml:space="preserve"> </v>
      </c>
      <c r="Z335" s="35" t="str">
        <f t="shared" ca="1" si="39"/>
        <v xml:space="preserve"> </v>
      </c>
      <c r="AA335" s="36" t="e">
        <f t="shared" ca="1" si="40"/>
        <v>#VALUE!</v>
      </c>
    </row>
    <row r="336" spans="1:27" x14ac:dyDescent="0.25">
      <c r="A336" s="26">
        <v>40662</v>
      </c>
      <c r="B336">
        <v>40.659999999999997</v>
      </c>
      <c r="C336">
        <v>39.99</v>
      </c>
      <c r="D336">
        <v>40.369999999999997</v>
      </c>
      <c r="E336" s="5">
        <v>42.71</v>
      </c>
      <c r="F336" s="5">
        <v>42.23</v>
      </c>
      <c r="G336" s="5">
        <v>42.66</v>
      </c>
      <c r="H336" s="3">
        <v>1</v>
      </c>
      <c r="I336" s="3">
        <v>1</v>
      </c>
      <c r="J336" s="8">
        <f ca="1">(D336-MIN(OFFSET(C336,-$J$3+1,0):C336))/(MAX(OFFSET(B336,-$J$3+1,0):B336)-MIN(OFFSET(C336,-$J$3+1,0):C336))</f>
        <v>0.29007633587786019</v>
      </c>
      <c r="K336" s="8">
        <f ca="1">(G336-MIN(OFFSET(F336,-$J$3+1,0):F336))/(MAX(OFFSET(E336,-$J$3+1,0):E336)-MIN(OFFSET(F336,-$J$3+1,0):F336))</f>
        <v>0.71686746987951511</v>
      </c>
      <c r="L336" s="8">
        <f ca="1">J336-K336</f>
        <v>-0.42679113400165491</v>
      </c>
      <c r="M336" s="34">
        <f ca="1">100*(L336-MIN(OFFSET(L336,-$J$3+1,0):L336))/(MAX(OFFSET(L336,-$J$3+1,0):L336)-MIN(OFFSET(L336,-$J$3+1,0):L336))</f>
        <v>0</v>
      </c>
      <c r="N336" s="12">
        <f>MAX(B336-C336,B336-D335,D335-C336)</f>
        <v>0.6699999999999946</v>
      </c>
      <c r="O336" s="12">
        <f>MAX(E336-F336,E336-G335,G335-F336)</f>
        <v>0.48000000000000398</v>
      </c>
      <c r="P336" s="33">
        <f ca="1">AVERAGE(N336:OFFSET(N336,-$P$3+1,0))*$P$4</f>
        <v>0.69999999999999929</v>
      </c>
      <c r="Q336" s="33">
        <f ca="1">AVERAGE(O336:OFFSET(O336,-$P$3+1,0))*$Q$4</f>
        <v>0.83833333333333593</v>
      </c>
      <c r="R336" s="16" t="str">
        <f ca="1">IF(M336&lt;$R$3,"Buy",IF(AND(R335="Buy",M336&lt;50),"Buy",IF(AND(R335="Buy",M336&gt;=50),"Exit"," ")))</f>
        <v>Buy</v>
      </c>
      <c r="S336" s="16" t="str">
        <f ca="1">IF($M336&gt;$S$3,"Sell",IF(AND(S335="Sell",$M336&gt;50),"Sell",IF(AND(S335="Sell",$M336&lt;=50),"Exit"," ")))</f>
        <v xml:space="preserve"> </v>
      </c>
      <c r="T336" s="5">
        <f ca="1">IF(AND($R336="Buy",$R335=" "),T$3,IF(AND($R336="Buy",$R335="Exit"),T$3,IF(AND($S336="Sell",$S335=" "),-T$3,IF(OR($R335="Buy",S335="Sell"),T335," "))))</f>
        <v>10</v>
      </c>
      <c r="U336" s="21">
        <f ca="1">IF(AND($R336="Buy",$R335=" "),-T$3*P336/Q336,IF(AND($R336="Buy",$R335="Exit"),-T$3*P336/Q336,IF(AND($S336="Sell",S335=" "),T$3*P336/Q336,IF(OR($R335="Buy",$S335="Sell"),U335," "))))</f>
        <v>-8.6948529411764461</v>
      </c>
      <c r="V336" s="5">
        <f ca="1">IF(AND($R336="Buy",$R335=" "),D336,IF(AND($R336="Buy",$R335="Exit"),D336,IF(AND($S336="Sell",V335=" "),D336,IF(OR($R335="Buy",S335="Sell"),V335," "))))</f>
        <v>40.53</v>
      </c>
      <c r="W336" s="5">
        <f ca="1">IF(AND($R336="Buy",$R335=" "),G336,IF(AND($S336="Sell",W335=" "),G336,IF(OR($R335="Buy",S335="Sell"),W335," ")))</f>
        <v>42.29</v>
      </c>
      <c r="X336" s="35">
        <f t="shared" ca="1" si="37"/>
        <v>-1.6000000000000369</v>
      </c>
      <c r="Y336" s="35">
        <f t="shared" ca="1" si="38"/>
        <v>-3.2170955882352628</v>
      </c>
      <c r="Z336" s="35">
        <f t="shared" ca="1" si="39"/>
        <v>-4.8170955882352997</v>
      </c>
      <c r="AA336" s="36" t="e">
        <f t="shared" ca="1" si="40"/>
        <v>#VALUE!</v>
      </c>
    </row>
    <row r="337" spans="2:7" x14ac:dyDescent="0.25">
      <c r="B337" s="3">
        <v>40.78</v>
      </c>
      <c r="C337" s="3">
        <v>39.97</v>
      </c>
      <c r="D337" s="3">
        <v>40.08</v>
      </c>
      <c r="E337" s="5">
        <v>42.8</v>
      </c>
      <c r="F337" s="5">
        <v>41.65</v>
      </c>
      <c r="G337" s="5">
        <v>41.82</v>
      </c>
    </row>
  </sheetData>
  <mergeCells count="9">
    <mergeCell ref="T1:U1"/>
    <mergeCell ref="V1:W1"/>
    <mergeCell ref="H1:I1"/>
    <mergeCell ref="X1:Z1"/>
    <mergeCell ref="B1:D1"/>
    <mergeCell ref="E1:G1"/>
    <mergeCell ref="J1:L1"/>
    <mergeCell ref="N1:O1"/>
    <mergeCell ref="R1:S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Kaufman</dc:creator>
  <cp:lastModifiedBy>Perry</cp:lastModifiedBy>
  <dcterms:created xsi:type="dcterms:W3CDTF">2010-04-08T13:32:29Z</dcterms:created>
  <dcterms:modified xsi:type="dcterms:W3CDTF">2011-05-03T18:12:47Z</dcterms:modified>
</cp:coreProperties>
</file>