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30" windowHeight="8700"/>
  </bookViews>
  <sheets>
    <sheet name="VIDYA" sheetId="2" r:id="rId1"/>
  </sheets>
  <calcPr calcId="145621"/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35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E41" i="2" l="1"/>
  <c r="E57" i="2"/>
  <c r="E73" i="2"/>
  <c r="E89" i="2"/>
  <c r="E36" i="2"/>
  <c r="H2" i="2"/>
  <c r="E35" i="2"/>
  <c r="F35" i="2" s="1"/>
  <c r="G35" i="2" s="1"/>
  <c r="F34" i="2"/>
  <c r="E37" i="2"/>
  <c r="E39" i="2"/>
  <c r="E50" i="2"/>
  <c r="E43" i="2"/>
  <c r="E52" i="2"/>
  <c r="E45" i="2"/>
  <c r="E47" i="2"/>
  <c r="E49" i="2"/>
  <c r="E51" i="2"/>
  <c r="E53" i="2"/>
  <c r="E62" i="2"/>
  <c r="E55" i="2"/>
  <c r="E66" i="2"/>
  <c r="E59" i="2"/>
  <c r="E68" i="2"/>
  <c r="E61" i="2"/>
  <c r="E63" i="2"/>
  <c r="E65" i="2"/>
  <c r="E67" i="2"/>
  <c r="E69" i="2"/>
  <c r="E78" i="2"/>
  <c r="E71" i="2"/>
  <c r="E82" i="2"/>
  <c r="E75" i="2"/>
  <c r="E84" i="2"/>
  <c r="E77" i="2"/>
  <c r="E79" i="2"/>
  <c r="E81" i="2"/>
  <c r="E83" i="2"/>
  <c r="E85" i="2"/>
  <c r="E94" i="2"/>
  <c r="E87" i="2"/>
  <c r="E98" i="2"/>
  <c r="E91" i="2"/>
  <c r="E100" i="2"/>
  <c r="E93" i="2"/>
  <c r="E95" i="2"/>
  <c r="E97" i="2"/>
  <c r="E99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6" i="2"/>
  <c r="C14" i="2"/>
  <c r="E88" i="2" l="1"/>
  <c r="E72" i="2"/>
  <c r="E56" i="2"/>
  <c r="E92" i="2"/>
  <c r="E76" i="2"/>
  <c r="E86" i="2"/>
  <c r="E70" i="2"/>
  <c r="E54" i="2"/>
  <c r="E40" i="2"/>
  <c r="E96" i="2"/>
  <c r="E64" i="2"/>
  <c r="E48" i="2"/>
  <c r="E42" i="2"/>
  <c r="E60" i="2"/>
  <c r="E80" i="2"/>
  <c r="F36" i="2"/>
  <c r="G36" i="2" s="1"/>
  <c r="E90" i="2"/>
  <c r="E74" i="2"/>
  <c r="E58" i="2"/>
  <c r="E38" i="2"/>
  <c r="E46" i="2"/>
  <c r="E44" i="2"/>
  <c r="F37" i="2" l="1"/>
  <c r="G37" i="2" s="1"/>
  <c r="F38" i="2" l="1"/>
  <c r="G38" i="2" l="1"/>
  <c r="F39" i="2"/>
  <c r="G39" i="2" l="1"/>
  <c r="F40" i="2"/>
  <c r="G40" i="2" l="1"/>
  <c r="F41" i="2"/>
  <c r="G41" i="2" l="1"/>
  <c r="F42" i="2"/>
  <c r="G42" i="2" l="1"/>
  <c r="F43" i="2"/>
  <c r="G43" i="2" l="1"/>
  <c r="F44" i="2"/>
  <c r="G44" i="2" l="1"/>
  <c r="F45" i="2"/>
  <c r="F46" i="2" l="1"/>
  <c r="G45" i="2"/>
  <c r="F47" i="2" l="1"/>
  <c r="G46" i="2"/>
  <c r="G47" i="2" l="1"/>
  <c r="F48" i="2"/>
  <c r="F49" i="2" l="1"/>
  <c r="G48" i="2"/>
  <c r="G49" i="2" l="1"/>
  <c r="F50" i="2"/>
  <c r="F51" i="2" l="1"/>
  <c r="G50" i="2"/>
  <c r="G51" i="2" l="1"/>
  <c r="F52" i="2"/>
  <c r="F53" i="2" l="1"/>
  <c r="G52" i="2"/>
  <c r="G53" i="2" l="1"/>
  <c r="F54" i="2"/>
  <c r="F55" i="2" l="1"/>
  <c r="G54" i="2"/>
  <c r="G55" i="2" l="1"/>
  <c r="F56" i="2"/>
  <c r="G56" i="2" l="1"/>
  <c r="F57" i="2"/>
  <c r="G57" i="2" l="1"/>
  <c r="F58" i="2"/>
  <c r="F59" i="2" l="1"/>
  <c r="G58" i="2"/>
  <c r="F60" i="2" l="1"/>
  <c r="G59" i="2"/>
  <c r="G60" i="2" l="1"/>
  <c r="F61" i="2"/>
  <c r="G61" i="2" l="1"/>
  <c r="F62" i="2"/>
  <c r="G62" i="2" l="1"/>
  <c r="F63" i="2"/>
  <c r="F64" i="2" l="1"/>
  <c r="G63" i="2"/>
  <c r="G64" i="2" l="1"/>
  <c r="F65" i="2"/>
  <c r="G65" i="2" l="1"/>
  <c r="F66" i="2"/>
  <c r="G66" i="2" l="1"/>
  <c r="F67" i="2"/>
  <c r="F68" i="2" l="1"/>
  <c r="G67" i="2"/>
  <c r="G68" i="2" l="1"/>
  <c r="F69" i="2"/>
  <c r="G69" i="2" l="1"/>
  <c r="F70" i="2"/>
  <c r="G70" i="2" l="1"/>
  <c r="F71" i="2"/>
  <c r="F72" i="2" l="1"/>
  <c r="G71" i="2"/>
  <c r="G72" i="2" l="1"/>
  <c r="F73" i="2"/>
  <c r="G73" i="2" l="1"/>
  <c r="F74" i="2"/>
  <c r="G74" i="2" l="1"/>
  <c r="F75" i="2"/>
  <c r="F76" i="2" l="1"/>
  <c r="G75" i="2"/>
  <c r="G76" i="2" l="1"/>
  <c r="F77" i="2"/>
  <c r="G77" i="2" l="1"/>
  <c r="F78" i="2"/>
  <c r="G78" i="2" l="1"/>
  <c r="F79" i="2"/>
  <c r="F80" i="2" l="1"/>
  <c r="G79" i="2"/>
  <c r="F81" i="2" l="1"/>
  <c r="G80" i="2"/>
  <c r="F82" i="2" l="1"/>
  <c r="G81" i="2"/>
  <c r="G82" i="2" l="1"/>
  <c r="F83" i="2"/>
  <c r="G83" i="2" l="1"/>
  <c r="F84" i="2"/>
  <c r="G84" i="2" l="1"/>
  <c r="F85" i="2"/>
  <c r="F86" i="2" l="1"/>
  <c r="G85" i="2"/>
  <c r="G86" i="2" l="1"/>
  <c r="F87" i="2"/>
  <c r="G87" i="2" l="1"/>
  <c r="F88" i="2"/>
  <c r="G88" i="2" l="1"/>
  <c r="F89" i="2"/>
  <c r="F90" i="2" l="1"/>
  <c r="G89" i="2"/>
  <c r="G90" i="2" l="1"/>
  <c r="F91" i="2"/>
  <c r="G91" i="2" l="1"/>
  <c r="F92" i="2"/>
  <c r="G92" i="2" l="1"/>
  <c r="F93" i="2"/>
  <c r="F94" i="2" l="1"/>
  <c r="G93" i="2"/>
  <c r="G94" i="2" l="1"/>
  <c r="F95" i="2"/>
  <c r="G95" i="2" l="1"/>
  <c r="F96" i="2"/>
  <c r="G96" i="2" l="1"/>
  <c r="F97" i="2"/>
  <c r="F98" i="2" l="1"/>
  <c r="G97" i="2"/>
  <c r="G98" i="2" l="1"/>
  <c r="F99" i="2"/>
  <c r="G99" i="2" l="1"/>
  <c r="F100" i="2"/>
  <c r="G100" i="2" s="1"/>
</calcChain>
</file>

<file path=xl/sharedStrings.xml><?xml version="1.0" encoding="utf-8"?>
<sst xmlns="http://schemas.openxmlformats.org/spreadsheetml/2006/main" count="14" uniqueCount="13">
  <si>
    <t>Price</t>
  </si>
  <si>
    <t>Swiss franc from continuous daily data</t>
  </si>
  <si>
    <t>Period</t>
  </si>
  <si>
    <t>signal</t>
  </si>
  <si>
    <t>Hist Per</t>
  </si>
  <si>
    <t>Smooth</t>
  </si>
  <si>
    <t>St Dev</t>
  </si>
  <si>
    <t>Shorter</t>
  </si>
  <si>
    <t>Longer</t>
  </si>
  <si>
    <t>Relative</t>
  </si>
  <si>
    <t>Volatility</t>
  </si>
  <si>
    <t>VIDYA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</si>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</sst>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0.000"/>
  </numFmts>
  <fonts count="5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6" tint="0.39997558519241921"/>
        <bgColor indexed="9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0"/>
    <xf numFmtId="3" fontId="3" fillId="2" borderId="0"/>
    <xf numFmtId="5" fontId="3" fillId="2" borderId="0"/>
    <xf numFmtId="0" fontId="3" fillId="2" borderId="0"/>
    <xf numFmtId="2" fontId="3" fillId="2" borderId="0"/>
    <xf numFmtId="0" fontId="1" fillId="2" borderId="0"/>
    <xf numFmtId="0" fontId="2" fillId="2" borderId="0"/>
    <xf numFmtId="0" fontId="3" fillId="2" borderId="1"/>
  </cellStyleXfs>
  <cellXfs count="27">
    <xf numFmtId="0" fontId="0" fillId="2" borderId="0" xfId="0" applyFill="1"/>
    <xf numFmtId="0" fontId="0" fillId="2" borderId="0" xfId="0" applyFill="1" applyAlignment="1">
      <alignment horizontal="center"/>
    </xf>
    <xf numFmtId="2" fontId="3" fillId="2" borderId="0" xfId="4"/>
    <xf numFmtId="2" fontId="3" fillId="2" borderId="0" xfId="4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2" fontId="3" fillId="2" borderId="0" xfId="4" applyFill="1" applyAlignment="1">
      <alignment horizontal="center"/>
    </xf>
    <xf numFmtId="2" fontId="3" fillId="2" borderId="0" xfId="4" applyFill="1"/>
    <xf numFmtId="2" fontId="3" fillId="2" borderId="0" xfId="4" applyFill="1" applyAlignment="1">
      <alignment horizontal="right"/>
    </xf>
    <xf numFmtId="14" fontId="0" fillId="2" borderId="0" xfId="0" applyNumberForma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/>
    <xf numFmtId="2" fontId="4" fillId="2" borderId="0" xfId="4" applyFont="1"/>
    <xf numFmtId="2" fontId="4" fillId="2" borderId="0" xfId="4" applyFont="1" applyAlignment="1">
      <alignment horizontal="right"/>
    </xf>
    <xf numFmtId="1" fontId="4" fillId="2" borderId="0" xfId="4" applyNumberFormat="1" applyFont="1"/>
    <xf numFmtId="2" fontId="4" fillId="2" borderId="0" xfId="4" applyFont="1" applyAlignment="1">
      <alignment horizontal="center"/>
    </xf>
    <xf numFmtId="2" fontId="4" fillId="3" borderId="0" xfId="4" applyFont="1" applyFill="1" applyAlignment="1">
      <alignment horizontal="right"/>
    </xf>
    <xf numFmtId="0" fontId="4" fillId="3" borderId="0" xfId="0" applyFont="1" applyFill="1" applyAlignment="1">
      <alignment horizontal="right"/>
    </xf>
    <xf numFmtId="1" fontId="4" fillId="3" borderId="0" xfId="4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4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4" fillId="4" borderId="0" xfId="4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4" borderId="0" xfId="0" applyFont="1" applyFill="1" applyAlignment="1">
      <alignment horizontal="right"/>
    </xf>
    <xf numFmtId="2" fontId="4" fillId="4" borderId="0" xfId="4" applyFont="1" applyFill="1" applyAlignment="1">
      <alignment horizontal="right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H21" sqref="H21"/>
    </sheetView>
  </sheetViews>
  <sheetFormatPr defaultRowHeight="12.75" x14ac:dyDescent="0.2"/>
  <cols>
    <col min="2" max="6" width="8.42578125" style="2" customWidth="1"/>
    <col min="8" max="9" width="8.42578125" style="2" customWidth="1"/>
  </cols>
  <sheetData>
    <row r="1" spans="1:11" s="11" customFormat="1" x14ac:dyDescent="0.2">
      <c r="A1" s="11" t="s">
        <v>1</v>
      </c>
      <c r="B1" s="12"/>
      <c r="C1" s="12"/>
      <c r="D1" s="12"/>
      <c r="E1" s="12"/>
      <c r="F1" s="16" t="s">
        <v>2</v>
      </c>
      <c r="G1" s="17" t="s">
        <v>4</v>
      </c>
      <c r="H1" s="16" t="s">
        <v>5</v>
      </c>
      <c r="I1" s="13"/>
    </row>
    <row r="2" spans="1:11" s="11" customFormat="1" x14ac:dyDescent="0.2">
      <c r="B2" s="12"/>
      <c r="C2" s="12"/>
      <c r="D2" s="12"/>
      <c r="E2" s="12"/>
      <c r="F2" s="18">
        <v>9</v>
      </c>
      <c r="G2" s="19">
        <v>30</v>
      </c>
      <c r="H2" s="20">
        <f>2/(F2+1)</f>
        <v>0.2</v>
      </c>
      <c r="I2" s="12"/>
    </row>
    <row r="3" spans="1:11" s="11" customFormat="1" x14ac:dyDescent="0.2">
      <c r="B3" s="12"/>
      <c r="C3" s="12"/>
      <c r="D3" s="12"/>
      <c r="E3" s="12"/>
      <c r="F3" s="14"/>
      <c r="H3" s="14"/>
      <c r="I3" s="12"/>
    </row>
    <row r="4" spans="1:11" s="11" customFormat="1" x14ac:dyDescent="0.2">
      <c r="A4" s="21"/>
      <c r="B4" s="22"/>
      <c r="C4" s="23" t="s">
        <v>6</v>
      </c>
      <c r="D4" s="23" t="s">
        <v>6</v>
      </c>
      <c r="E4" s="24" t="s">
        <v>9</v>
      </c>
      <c r="F4" s="24"/>
      <c r="G4" s="21"/>
      <c r="H4" s="12"/>
      <c r="I4" s="12"/>
      <c r="K4" s="15"/>
    </row>
    <row r="5" spans="1:11" s="11" customFormat="1" x14ac:dyDescent="0.2">
      <c r="A5" s="21" t="s">
        <v>12</v>
      </c>
      <c r="B5" s="22" t="s">
        <v>0</v>
      </c>
      <c r="C5" s="21" t="s">
        <v>7</v>
      </c>
      <c r="D5" s="21" t="s">
        <v>8</v>
      </c>
      <c r="E5" s="25" t="s">
        <v>10</v>
      </c>
      <c r="F5" s="26" t="s">
        <v>11</v>
      </c>
      <c r="G5" s="26" t="s">
        <v>3</v>
      </c>
      <c r="H5" s="12"/>
      <c r="I5" s="12"/>
      <c r="K5" s="15"/>
    </row>
    <row r="6" spans="1:11" x14ac:dyDescent="0.2">
      <c r="A6" s="9">
        <v>34044</v>
      </c>
      <c r="B6" s="3">
        <v>64.59</v>
      </c>
      <c r="F6" s="2">
        <f t="shared" ref="F6:F34" si="0">B6</f>
        <v>64.59</v>
      </c>
      <c r="G6" s="2"/>
      <c r="K6" s="6"/>
    </row>
    <row r="7" spans="1:11" x14ac:dyDescent="0.2">
      <c r="A7" s="9">
        <v>34045</v>
      </c>
      <c r="B7" s="3">
        <v>64.23</v>
      </c>
      <c r="C7"/>
      <c r="D7"/>
      <c r="E7"/>
      <c r="F7" s="2">
        <f t="shared" si="0"/>
        <v>64.23</v>
      </c>
      <c r="G7" s="7"/>
      <c r="K7" s="6"/>
    </row>
    <row r="8" spans="1:11" x14ac:dyDescent="0.2">
      <c r="A8" s="9">
        <v>34046</v>
      </c>
      <c r="B8" s="3">
        <v>65.260000000000005</v>
      </c>
      <c r="C8" s="4"/>
      <c r="D8"/>
      <c r="E8"/>
      <c r="F8" s="2">
        <f t="shared" si="0"/>
        <v>65.260000000000005</v>
      </c>
      <c r="G8" s="8"/>
      <c r="J8" s="8"/>
      <c r="K8" s="6"/>
    </row>
    <row r="9" spans="1:11" x14ac:dyDescent="0.2">
      <c r="A9" s="9">
        <v>34047</v>
      </c>
      <c r="B9" s="3">
        <v>65.239999999999995</v>
      </c>
      <c r="C9" s="4"/>
      <c r="D9"/>
      <c r="E9"/>
      <c r="F9" s="2">
        <f t="shared" si="0"/>
        <v>65.239999999999995</v>
      </c>
      <c r="G9" s="8"/>
      <c r="J9" s="8"/>
      <c r="K9" s="6"/>
    </row>
    <row r="10" spans="1:11" x14ac:dyDescent="0.2">
      <c r="A10" s="9">
        <v>34050</v>
      </c>
      <c r="B10" s="3">
        <v>65.069999999999993</v>
      </c>
      <c r="C10" s="4"/>
      <c r="D10"/>
      <c r="E10"/>
      <c r="F10" s="2">
        <f t="shared" si="0"/>
        <v>65.069999999999993</v>
      </c>
      <c r="G10" s="8"/>
      <c r="J10" s="8"/>
      <c r="K10" s="6"/>
    </row>
    <row r="11" spans="1:11" x14ac:dyDescent="0.2">
      <c r="A11" s="9">
        <v>34051</v>
      </c>
      <c r="B11" s="3">
        <v>65.14</v>
      </c>
      <c r="C11" s="4"/>
      <c r="D11"/>
      <c r="E11"/>
      <c r="F11" s="2">
        <f t="shared" si="0"/>
        <v>65.14</v>
      </c>
      <c r="G11" s="8"/>
      <c r="J11" s="8"/>
      <c r="K11" s="6"/>
    </row>
    <row r="12" spans="1:11" x14ac:dyDescent="0.2">
      <c r="A12" s="9">
        <v>34052</v>
      </c>
      <c r="B12" s="3">
        <v>64.98</v>
      </c>
      <c r="C12" s="4"/>
      <c r="D12"/>
      <c r="E12"/>
      <c r="F12" s="2">
        <f t="shared" si="0"/>
        <v>64.98</v>
      </c>
      <c r="G12" s="8"/>
      <c r="J12" s="8"/>
      <c r="K12" s="6"/>
    </row>
    <row r="13" spans="1:11" x14ac:dyDescent="0.2">
      <c r="A13" s="9">
        <v>34053</v>
      </c>
      <c r="B13" s="3">
        <v>64.760000000000005</v>
      </c>
      <c r="C13" s="4"/>
      <c r="D13"/>
      <c r="E13"/>
      <c r="F13" s="2">
        <f t="shared" si="0"/>
        <v>64.760000000000005</v>
      </c>
      <c r="G13" s="8"/>
      <c r="J13" s="8"/>
      <c r="K13" s="6"/>
    </row>
    <row r="14" spans="1:11" x14ac:dyDescent="0.2">
      <c r="A14" s="9">
        <v>34054</v>
      </c>
      <c r="B14" s="3">
        <v>65.11</v>
      </c>
      <c r="C14" s="10">
        <f>STDEV(B6:B14)</f>
        <v>0.3424340974714839</v>
      </c>
      <c r="D14"/>
      <c r="E14"/>
      <c r="F14" s="2">
        <f t="shared" si="0"/>
        <v>65.11</v>
      </c>
      <c r="G14" s="8"/>
      <c r="J14" s="8"/>
      <c r="K14" s="6"/>
    </row>
    <row r="15" spans="1:11" x14ac:dyDescent="0.2">
      <c r="A15" s="9">
        <v>34057</v>
      </c>
      <c r="B15" s="3">
        <v>65.459999999999994</v>
      </c>
      <c r="C15" s="10">
        <f t="shared" ref="C15:C78" si="1">STDEV(B7:B15)</f>
        <v>0.35660825066793189</v>
      </c>
      <c r="D15"/>
      <c r="E15"/>
      <c r="F15" s="2">
        <f t="shared" si="0"/>
        <v>65.459999999999994</v>
      </c>
      <c r="G15" s="8"/>
      <c r="J15" s="8"/>
      <c r="K15" s="6"/>
    </row>
    <row r="16" spans="1:11" x14ac:dyDescent="0.2">
      <c r="A16" s="9">
        <v>34058</v>
      </c>
      <c r="B16" s="3">
        <v>65.94</v>
      </c>
      <c r="C16" s="10">
        <f t="shared" si="1"/>
        <v>0.33319580496225204</v>
      </c>
      <c r="D16"/>
      <c r="E16"/>
      <c r="F16" s="2">
        <f t="shared" si="0"/>
        <v>65.94</v>
      </c>
      <c r="G16" s="8"/>
      <c r="J16" s="8"/>
      <c r="K16" s="6"/>
    </row>
    <row r="17" spans="1:11" x14ac:dyDescent="0.2">
      <c r="A17" s="9">
        <v>34059</v>
      </c>
      <c r="B17" s="3">
        <v>66.099999999999994</v>
      </c>
      <c r="C17" s="10">
        <f t="shared" si="1"/>
        <v>0.44529328662254597</v>
      </c>
      <c r="D17" s="4"/>
      <c r="E17"/>
      <c r="F17" s="2">
        <f t="shared" si="0"/>
        <v>66.099999999999994</v>
      </c>
      <c r="G17" s="8"/>
      <c r="J17" s="8"/>
      <c r="K17" s="6"/>
    </row>
    <row r="18" spans="1:11" x14ac:dyDescent="0.2">
      <c r="A18" s="9">
        <v>34060</v>
      </c>
      <c r="B18" s="3">
        <v>66.87</v>
      </c>
      <c r="C18" s="10">
        <f t="shared" si="1"/>
        <v>0.68155663333610372</v>
      </c>
      <c r="D18" s="4"/>
      <c r="E18"/>
      <c r="F18" s="2">
        <f t="shared" si="0"/>
        <v>66.87</v>
      </c>
      <c r="G18" s="8"/>
      <c r="J18" s="8"/>
      <c r="K18" s="6"/>
    </row>
    <row r="19" spans="1:11" x14ac:dyDescent="0.2">
      <c r="A19" s="9">
        <v>34061</v>
      </c>
      <c r="B19" s="3">
        <v>66.56</v>
      </c>
      <c r="C19" s="10">
        <f t="shared" si="1"/>
        <v>0.74425764654751392</v>
      </c>
      <c r="D19" s="4"/>
      <c r="E19"/>
      <c r="F19" s="2">
        <f t="shared" si="0"/>
        <v>66.56</v>
      </c>
      <c r="G19" s="8"/>
      <c r="J19" s="8"/>
      <c r="K19" s="6"/>
    </row>
    <row r="20" spans="1:11" x14ac:dyDescent="0.2">
      <c r="A20" s="9">
        <v>34064</v>
      </c>
      <c r="B20" s="3">
        <v>66.709999999999994</v>
      </c>
      <c r="C20" s="10">
        <f t="shared" si="1"/>
        <v>0.79029706088561569</v>
      </c>
      <c r="D20" s="4"/>
      <c r="E20"/>
      <c r="F20" s="2">
        <f t="shared" si="0"/>
        <v>66.709999999999994</v>
      </c>
      <c r="G20" s="8"/>
      <c r="J20" s="8"/>
      <c r="K20" s="6"/>
    </row>
    <row r="21" spans="1:11" x14ac:dyDescent="0.2">
      <c r="A21" s="9">
        <v>34065</v>
      </c>
      <c r="B21" s="3">
        <v>66.19</v>
      </c>
      <c r="C21" s="10">
        <f t="shared" si="1"/>
        <v>0.7276331493273237</v>
      </c>
      <c r="D21" s="4"/>
      <c r="E21"/>
      <c r="F21" s="2">
        <f t="shared" si="0"/>
        <v>66.19</v>
      </c>
      <c r="G21" s="8"/>
      <c r="J21" s="8"/>
      <c r="K21" s="6"/>
    </row>
    <row r="22" spans="1:11" x14ac:dyDescent="0.2">
      <c r="A22" s="9">
        <v>34066</v>
      </c>
      <c r="B22" s="3">
        <v>66.14</v>
      </c>
      <c r="C22" s="10">
        <f t="shared" si="1"/>
        <v>0.56986840586226706</v>
      </c>
      <c r="D22" s="4"/>
      <c r="E22"/>
      <c r="F22" s="2">
        <f t="shared" si="0"/>
        <v>66.14</v>
      </c>
      <c r="G22" s="8"/>
      <c r="J22" s="8"/>
      <c r="K22" s="6"/>
    </row>
    <row r="23" spans="1:11" x14ac:dyDescent="0.2">
      <c r="A23" s="9">
        <v>34067</v>
      </c>
      <c r="B23" s="3">
        <v>66.64</v>
      </c>
      <c r="C23" s="10">
        <f t="shared" si="1"/>
        <v>0.44556144357428645</v>
      </c>
      <c r="D23" s="4"/>
      <c r="E23"/>
      <c r="F23" s="2">
        <f t="shared" si="0"/>
        <v>66.64</v>
      </c>
      <c r="G23" s="8"/>
      <c r="J23" s="8"/>
      <c r="K23" s="6"/>
    </row>
    <row r="24" spans="1:11" x14ac:dyDescent="0.2">
      <c r="A24" s="9">
        <v>34071</v>
      </c>
      <c r="B24" s="3">
        <v>67.33</v>
      </c>
      <c r="C24" s="10">
        <f t="shared" si="1"/>
        <v>0.44614397277610429</v>
      </c>
      <c r="D24" s="4"/>
      <c r="E24"/>
      <c r="F24" s="2">
        <f t="shared" si="0"/>
        <v>67.33</v>
      </c>
      <c r="G24" s="8"/>
      <c r="J24" s="8"/>
      <c r="K24" s="6"/>
    </row>
    <row r="25" spans="1:11" x14ac:dyDescent="0.2">
      <c r="A25" s="9">
        <v>34072</v>
      </c>
      <c r="B25" s="3">
        <v>68.180000000000007</v>
      </c>
      <c r="C25" s="10">
        <f t="shared" si="1"/>
        <v>0.66648330811806789</v>
      </c>
      <c r="D25" s="4"/>
      <c r="E25"/>
      <c r="F25" s="2">
        <f t="shared" si="0"/>
        <v>68.180000000000007</v>
      </c>
      <c r="G25" s="8"/>
      <c r="J25" s="8"/>
      <c r="K25" s="6"/>
    </row>
    <row r="26" spans="1:11" x14ac:dyDescent="0.2">
      <c r="A26" s="9">
        <v>34073</v>
      </c>
      <c r="B26" s="3">
        <v>67.48</v>
      </c>
      <c r="C26" s="10">
        <f t="shared" si="1"/>
        <v>0.65779936150774942</v>
      </c>
      <c r="D26" s="4"/>
      <c r="E26"/>
      <c r="F26" s="2">
        <f t="shared" si="0"/>
        <v>67.48</v>
      </c>
      <c r="G26" s="8"/>
      <c r="J26" s="8"/>
      <c r="K26" s="6"/>
    </row>
    <row r="27" spans="1:11" x14ac:dyDescent="0.2">
      <c r="A27" s="9">
        <v>34074</v>
      </c>
      <c r="B27" s="3">
        <v>67.19</v>
      </c>
      <c r="C27" s="10">
        <f t="shared" si="1"/>
        <v>0.66458842735769974</v>
      </c>
      <c r="D27" s="4"/>
      <c r="E27"/>
      <c r="F27" s="2">
        <f t="shared" si="0"/>
        <v>67.19</v>
      </c>
      <c r="G27" s="8"/>
      <c r="J27" s="8"/>
      <c r="K27" s="6"/>
    </row>
    <row r="28" spans="1:11" x14ac:dyDescent="0.2">
      <c r="A28" s="9">
        <v>34075</v>
      </c>
      <c r="B28" s="3">
        <v>66.459999999999994</v>
      </c>
      <c r="C28" s="10">
        <f t="shared" si="1"/>
        <v>0.67244165380929621</v>
      </c>
      <c r="D28" s="4"/>
      <c r="E28"/>
      <c r="F28" s="2">
        <f t="shared" si="0"/>
        <v>66.459999999999994</v>
      </c>
      <c r="G28" s="8"/>
      <c r="J28" s="8"/>
      <c r="K28" s="6"/>
    </row>
    <row r="29" spans="1:11" x14ac:dyDescent="0.2">
      <c r="A29" s="9">
        <v>34078</v>
      </c>
      <c r="B29" s="3">
        <v>67.2</v>
      </c>
      <c r="C29" s="10">
        <f t="shared" si="1"/>
        <v>0.67274520519370085</v>
      </c>
      <c r="D29" s="4"/>
      <c r="E29"/>
      <c r="F29" s="2">
        <f t="shared" si="0"/>
        <v>67.2</v>
      </c>
      <c r="G29" s="8"/>
      <c r="J29" s="8"/>
      <c r="K29" s="6"/>
    </row>
    <row r="30" spans="1:11" x14ac:dyDescent="0.2">
      <c r="A30" s="9">
        <v>34079</v>
      </c>
      <c r="B30" s="3">
        <v>67.62</v>
      </c>
      <c r="C30" s="10">
        <f t="shared" si="1"/>
        <v>0.630689657790936</v>
      </c>
      <c r="D30" s="4"/>
      <c r="E30"/>
      <c r="F30" s="2">
        <f t="shared" si="0"/>
        <v>67.62</v>
      </c>
      <c r="G30" s="8"/>
      <c r="J30" s="8"/>
      <c r="K30" s="6"/>
    </row>
    <row r="31" spans="1:11" x14ac:dyDescent="0.2">
      <c r="A31" s="9">
        <v>34080</v>
      </c>
      <c r="B31" s="3">
        <v>67.66</v>
      </c>
      <c r="C31" s="10">
        <f t="shared" si="1"/>
        <v>0.52471420792656542</v>
      </c>
      <c r="D31" s="4"/>
      <c r="E31"/>
      <c r="F31" s="2">
        <f t="shared" si="0"/>
        <v>67.66</v>
      </c>
      <c r="G31" s="8"/>
      <c r="J31" s="8"/>
      <c r="K31" s="6"/>
    </row>
    <row r="32" spans="1:11" x14ac:dyDescent="0.2">
      <c r="A32" s="9">
        <v>34081</v>
      </c>
      <c r="B32" s="3">
        <v>67.89</v>
      </c>
      <c r="C32" s="10">
        <f t="shared" si="1"/>
        <v>0.49051277024944079</v>
      </c>
      <c r="D32" s="4"/>
      <c r="E32"/>
      <c r="F32" s="2">
        <f t="shared" si="0"/>
        <v>67.89</v>
      </c>
      <c r="G32" s="8"/>
      <c r="J32" s="8"/>
      <c r="K32" s="6"/>
    </row>
    <row r="33" spans="1:11" x14ac:dyDescent="0.2">
      <c r="A33" s="9">
        <v>34082</v>
      </c>
      <c r="B33" s="3">
        <v>69.19</v>
      </c>
      <c r="C33" s="10">
        <f t="shared" si="1"/>
        <v>0.75582368608323336</v>
      </c>
      <c r="D33" s="4"/>
      <c r="E33"/>
      <c r="F33" s="2">
        <f t="shared" si="0"/>
        <v>69.19</v>
      </c>
      <c r="G33" s="8"/>
      <c r="J33" s="8"/>
      <c r="K33" s="6"/>
    </row>
    <row r="34" spans="1:11" x14ac:dyDescent="0.2">
      <c r="A34" s="9">
        <v>34085</v>
      </c>
      <c r="B34" s="3">
        <v>69.680000000000007</v>
      </c>
      <c r="C34" s="10">
        <f t="shared" si="1"/>
        <v>1.009547478383813</v>
      </c>
      <c r="D34" s="4"/>
      <c r="E34"/>
      <c r="F34" s="2">
        <f t="shared" si="0"/>
        <v>69.680000000000007</v>
      </c>
      <c r="G34" s="8"/>
      <c r="J34" s="8"/>
      <c r="K34" s="6"/>
    </row>
    <row r="35" spans="1:11" x14ac:dyDescent="0.2">
      <c r="A35" s="9">
        <v>34086</v>
      </c>
      <c r="B35" s="3">
        <v>69.31</v>
      </c>
      <c r="C35" s="10">
        <f t="shared" si="1"/>
        <v>1.1118652995954363</v>
      </c>
      <c r="D35" s="2">
        <f ca="1">STDEV($B35:OFFSET($B35,-$G$2+1,0))</f>
        <v>1.4413306431865338</v>
      </c>
      <c r="E35" s="5">
        <f ca="1">C35/D35</f>
        <v>0.77141584746806857</v>
      </c>
      <c r="F35" s="7">
        <f t="shared" ref="F35:F66" ca="1" si="2">E35*$H$2*B35+(1-E35*$H$2)*F34</f>
        <v>69.622915227287365</v>
      </c>
      <c r="G35" s="8" t="str">
        <f t="shared" ref="G35:G66" ca="1" si="3">IF(B35&gt;=F35,"Long","Short")</f>
        <v>Short</v>
      </c>
      <c r="J35" s="8"/>
      <c r="K35" s="6"/>
    </row>
    <row r="36" spans="1:11" x14ac:dyDescent="0.2">
      <c r="A36" s="9">
        <v>34087</v>
      </c>
      <c r="B36" s="3">
        <v>69.11</v>
      </c>
      <c r="C36" s="10">
        <f t="shared" si="1"/>
        <v>1.1164129064901489</v>
      </c>
      <c r="D36" s="2">
        <f ca="1">STDEV($B36:OFFSET($B36,-$G$2+1,0))</f>
        <v>1.4665582509563941</v>
      </c>
      <c r="E36" s="5">
        <f t="shared" ref="E36:E99" ca="1" si="4">C36/D36</f>
        <v>0.76124688928114304</v>
      </c>
      <c r="F36" s="7">
        <f t="shared" ca="1" si="2"/>
        <v>69.54482420303988</v>
      </c>
      <c r="G36" s="8" t="str">
        <f t="shared" ca="1" si="3"/>
        <v>Short</v>
      </c>
      <c r="J36" s="8"/>
      <c r="K36" s="6"/>
    </row>
    <row r="37" spans="1:11" x14ac:dyDescent="0.2">
      <c r="A37" s="9">
        <v>34088</v>
      </c>
      <c r="B37" s="3">
        <v>69.27</v>
      </c>
      <c r="C37" s="10">
        <f t="shared" si="1"/>
        <v>0.93615941187622753</v>
      </c>
      <c r="D37" s="2">
        <f ca="1">STDEV($B37:OFFSET($B37,-$G$2+1,0))</f>
        <v>1.4637113904328138</v>
      </c>
      <c r="E37" s="5">
        <f t="shared" ca="1" si="4"/>
        <v>0.63957923535691608</v>
      </c>
      <c r="F37" s="7">
        <f t="shared" ca="1" si="2"/>
        <v>69.509669832312312</v>
      </c>
      <c r="G37" s="8" t="str">
        <f t="shared" ca="1" si="3"/>
        <v>Short</v>
      </c>
      <c r="J37" s="8"/>
      <c r="K37" s="6"/>
    </row>
    <row r="38" spans="1:11" x14ac:dyDescent="0.2">
      <c r="A38" s="9">
        <v>34089</v>
      </c>
      <c r="B38" s="3">
        <v>68.97</v>
      </c>
      <c r="C38" s="10">
        <f t="shared" si="1"/>
        <v>0.79252935452119266</v>
      </c>
      <c r="D38" s="2">
        <f ca="1">STDEV($B38:OFFSET($B38,-$G$2+1,0))</f>
        <v>1.4806710578684243</v>
      </c>
      <c r="E38" s="5">
        <f t="shared" ca="1" si="4"/>
        <v>0.53525011535115619</v>
      </c>
      <c r="F38" s="7">
        <f t="shared" ca="1" si="2"/>
        <v>69.451898164312965</v>
      </c>
      <c r="G38" s="8" t="str">
        <f t="shared" ca="1" si="3"/>
        <v>Short</v>
      </c>
      <c r="J38" s="8"/>
      <c r="K38" s="6"/>
    </row>
    <row r="39" spans="1:11" x14ac:dyDescent="0.2">
      <c r="A39" s="9">
        <v>34092</v>
      </c>
      <c r="B39" s="3">
        <v>69.11</v>
      </c>
      <c r="C39" s="10">
        <f t="shared" si="1"/>
        <v>0.67522218565447178</v>
      </c>
      <c r="D39" s="2">
        <f ca="1">STDEV($B39:OFFSET($B39,-$G$2+1,0))</f>
        <v>1.4922372311475782</v>
      </c>
      <c r="E39" s="5">
        <f t="shared" ca="1" si="4"/>
        <v>0.45248983979256724</v>
      </c>
      <c r="F39" s="7">
        <f t="shared" ca="1" si="2"/>
        <v>69.420957075193897</v>
      </c>
      <c r="G39" s="8" t="str">
        <f t="shared" ca="1" si="3"/>
        <v>Short</v>
      </c>
      <c r="J39" s="8"/>
      <c r="K39" s="6"/>
    </row>
    <row r="40" spans="1:11" x14ac:dyDescent="0.2">
      <c r="A40" s="9">
        <v>34093</v>
      </c>
      <c r="B40" s="3">
        <v>69.5</v>
      </c>
      <c r="C40" s="10">
        <f t="shared" si="1"/>
        <v>0.50705303251018874</v>
      </c>
      <c r="D40" s="2">
        <f ca="1">STDEV($B40:OFFSET($B40,-$G$2+1,0))</f>
        <v>1.5024900787631212</v>
      </c>
      <c r="E40" s="5">
        <f t="shared" ca="1" si="4"/>
        <v>0.33747512857296508</v>
      </c>
      <c r="F40" s="7">
        <f t="shared" ca="1" si="2"/>
        <v>69.426292079436251</v>
      </c>
      <c r="G40" s="8" t="str">
        <f t="shared" ca="1" si="3"/>
        <v>Long</v>
      </c>
      <c r="J40" s="8"/>
      <c r="K40" s="6"/>
    </row>
    <row r="41" spans="1:11" x14ac:dyDescent="0.2">
      <c r="A41" s="9">
        <v>34094</v>
      </c>
      <c r="B41" s="3">
        <v>69.7</v>
      </c>
      <c r="C41" s="10">
        <f t="shared" si="1"/>
        <v>0.25894551121380521</v>
      </c>
      <c r="D41" s="2">
        <f ca="1">STDEV($B41:OFFSET($B41,-$G$2+1,0))</f>
        <v>1.5114288360477921</v>
      </c>
      <c r="E41" s="5">
        <f t="shared" ca="1" si="4"/>
        <v>0.17132497742395675</v>
      </c>
      <c r="F41" s="7">
        <f t="shared" ca="1" si="2"/>
        <v>69.435670680098525</v>
      </c>
      <c r="G41" s="8" t="str">
        <f t="shared" ca="1" si="3"/>
        <v>Long</v>
      </c>
      <c r="J41" s="8"/>
      <c r="K41" s="6"/>
    </row>
    <row r="42" spans="1:11" x14ac:dyDescent="0.2">
      <c r="A42" s="9">
        <v>34095</v>
      </c>
      <c r="B42" s="3">
        <v>69.94</v>
      </c>
      <c r="C42" s="10">
        <f t="shared" si="1"/>
        <v>0.32559347522810062</v>
      </c>
      <c r="D42" s="2">
        <f ca="1">STDEV($B42:OFFSET($B42,-$G$2+1,0))</f>
        <v>1.5076899053103441</v>
      </c>
      <c r="E42" s="5">
        <f t="shared" ca="1" si="4"/>
        <v>0.21595520012524075</v>
      </c>
      <c r="F42" s="7">
        <f t="shared" ca="1" si="2"/>
        <v>69.457453187940203</v>
      </c>
      <c r="G42" s="8" t="str">
        <f t="shared" ca="1" si="3"/>
        <v>Long</v>
      </c>
      <c r="J42" s="8"/>
      <c r="K42" s="6"/>
    </row>
    <row r="43" spans="1:11" x14ac:dyDescent="0.2">
      <c r="A43" s="9">
        <v>34096</v>
      </c>
      <c r="B43" s="3">
        <v>69.11</v>
      </c>
      <c r="C43" s="10">
        <f t="shared" si="1"/>
        <v>0.31945700458399395</v>
      </c>
      <c r="D43" s="2">
        <f ca="1">STDEV($B43:OFFSET($B43,-$G$2+1,0))</f>
        <v>1.4349839199707835</v>
      </c>
      <c r="E43" s="5">
        <f t="shared" ca="1" si="4"/>
        <v>0.22262061625784502</v>
      </c>
      <c r="F43" s="7">
        <f t="shared" ca="1" si="2"/>
        <v>69.441983139376205</v>
      </c>
      <c r="G43" s="8" t="str">
        <f t="shared" ca="1" si="3"/>
        <v>Short</v>
      </c>
      <c r="J43" s="8"/>
      <c r="K43" s="6"/>
    </row>
    <row r="44" spans="1:11" x14ac:dyDescent="0.2">
      <c r="A44" s="9">
        <v>34099</v>
      </c>
      <c r="B44" s="3">
        <v>67.64</v>
      </c>
      <c r="C44" s="10">
        <f t="shared" si="1"/>
        <v>0.65007691852580007</v>
      </c>
      <c r="D44" s="2">
        <f ca="1">STDEV($B44:OFFSET($B44,-$G$2+1,0))</f>
        <v>1.3479710167763135</v>
      </c>
      <c r="E44" s="5">
        <f t="shared" ca="1" si="4"/>
        <v>0.48226327601647229</v>
      </c>
      <c r="F44" s="7">
        <f t="shared" ca="1" si="2"/>
        <v>69.268177080951801</v>
      </c>
      <c r="G44" s="8" t="str">
        <f t="shared" ca="1" si="3"/>
        <v>Short</v>
      </c>
      <c r="J44" s="8"/>
      <c r="K44" s="6"/>
    </row>
    <row r="45" spans="1:11" x14ac:dyDescent="0.2">
      <c r="A45" s="9">
        <v>34100</v>
      </c>
      <c r="B45" s="3">
        <v>67.75</v>
      </c>
      <c r="C45" s="10">
        <f t="shared" si="1"/>
        <v>0.8010687305787878</v>
      </c>
      <c r="D45" s="2">
        <f ca="1">STDEV($B45:OFFSET($B45,-$G$2+1,0))</f>
        <v>1.2733738333813176</v>
      </c>
      <c r="E45" s="5">
        <f t="shared" ca="1" si="4"/>
        <v>0.62909155942966843</v>
      </c>
      <c r="F45" s="7">
        <f t="shared" ca="1" si="2"/>
        <v>69.07716260348252</v>
      </c>
      <c r="G45" s="8" t="str">
        <f t="shared" ca="1" si="3"/>
        <v>Short</v>
      </c>
      <c r="J45" s="8"/>
      <c r="K45" s="6"/>
    </row>
    <row r="46" spans="1:11" x14ac:dyDescent="0.2">
      <c r="A46" s="9">
        <v>34101</v>
      </c>
      <c r="B46" s="3">
        <v>67.47</v>
      </c>
      <c r="C46" s="10">
        <f t="shared" si="1"/>
        <v>0.93792916103035795</v>
      </c>
      <c r="D46" s="2">
        <f ca="1">STDEV($B46:OFFSET($B46,-$G$2+1,0))</f>
        <v>1.22256565533684</v>
      </c>
      <c r="E46" s="5">
        <f t="shared" ca="1" si="4"/>
        <v>0.76718101554385698</v>
      </c>
      <c r="F46" s="7">
        <f t="shared" ca="1" si="2"/>
        <v>68.830565675825753</v>
      </c>
      <c r="G46" s="8" t="str">
        <f t="shared" ca="1" si="3"/>
        <v>Short</v>
      </c>
      <c r="J46" s="8"/>
      <c r="K46" s="6"/>
    </row>
    <row r="47" spans="1:11" x14ac:dyDescent="0.2">
      <c r="A47" s="9">
        <v>34102</v>
      </c>
      <c r="B47" s="3">
        <v>67.5</v>
      </c>
      <c r="C47" s="10">
        <f t="shared" si="1"/>
        <v>1.0280699284473687</v>
      </c>
      <c r="D47" s="2">
        <f ca="1">STDEV($B47:OFFSET($B47,-$G$2+1,0))</f>
        <v>1.1760464159265973</v>
      </c>
      <c r="E47" s="5">
        <f t="shared" ca="1" si="4"/>
        <v>0.87417461974692623</v>
      </c>
      <c r="F47" s="7">
        <f t="shared" ca="1" si="2"/>
        <v>68.59793632708309</v>
      </c>
      <c r="G47" s="8" t="str">
        <f t="shared" ca="1" si="3"/>
        <v>Short</v>
      </c>
      <c r="J47" s="8"/>
      <c r="K47" s="6"/>
    </row>
    <row r="48" spans="1:11" x14ac:dyDescent="0.2">
      <c r="A48" s="9">
        <v>34103</v>
      </c>
      <c r="B48" s="3">
        <v>68.180000000000007</v>
      </c>
      <c r="C48" s="10">
        <f t="shared" si="1"/>
        <v>1.0211363495853254</v>
      </c>
      <c r="D48" s="2">
        <f ca="1">STDEV($B48:OFFSET($B48,-$G$2+1,0))</f>
        <v>1.1576251949374738</v>
      </c>
      <c r="E48" s="5">
        <f t="shared" ca="1" si="4"/>
        <v>0.88209582345905957</v>
      </c>
      <c r="F48" s="7">
        <f t="shared" ca="1" si="2"/>
        <v>68.524204349364737</v>
      </c>
      <c r="G48" s="8" t="str">
        <f t="shared" ca="1" si="3"/>
        <v>Short</v>
      </c>
      <c r="J48" s="8"/>
      <c r="K48" s="6"/>
    </row>
    <row r="49" spans="1:11" x14ac:dyDescent="0.2">
      <c r="A49" s="9">
        <v>34106</v>
      </c>
      <c r="B49" s="3">
        <v>67.349999999999994</v>
      </c>
      <c r="C49" s="10">
        <f t="shared" si="1"/>
        <v>1.0179145347228329</v>
      </c>
      <c r="D49" s="2">
        <f ca="1">STDEV($B49:OFFSET($B49,-$G$2+1,0))</f>
        <v>1.1319051684416099</v>
      </c>
      <c r="E49" s="5">
        <f t="shared" ca="1" si="4"/>
        <v>0.8992931237554842</v>
      </c>
      <c r="F49" s="7">
        <f t="shared" ca="1" si="2"/>
        <v>68.313013569911249</v>
      </c>
      <c r="G49" s="8" t="str">
        <f t="shared" ca="1" si="3"/>
        <v>Short</v>
      </c>
      <c r="J49" s="8"/>
      <c r="K49" s="6"/>
    </row>
    <row r="50" spans="1:11" x14ac:dyDescent="0.2">
      <c r="A50" s="9">
        <v>34107</v>
      </c>
      <c r="B50" s="3">
        <v>66.739999999999995</v>
      </c>
      <c r="C50" s="10">
        <f t="shared" si="1"/>
        <v>0.98423969528655941</v>
      </c>
      <c r="D50" s="2">
        <f ca="1">STDEV($B50:OFFSET($B50,-$G$2+1,0))</f>
        <v>1.1306940194045614</v>
      </c>
      <c r="E50" s="5">
        <f t="shared" ca="1" si="4"/>
        <v>0.87047395528356397</v>
      </c>
      <c r="F50" s="7">
        <f t="shared" ca="1" si="2"/>
        <v>68.039160101128175</v>
      </c>
      <c r="G50" s="8" t="str">
        <f t="shared" ca="1" si="3"/>
        <v>Short</v>
      </c>
      <c r="J50" s="8"/>
      <c r="K50" s="6"/>
    </row>
    <row r="51" spans="1:11" x14ac:dyDescent="0.2">
      <c r="A51" s="9">
        <v>34108</v>
      </c>
      <c r="B51" s="3">
        <v>67</v>
      </c>
      <c r="C51" s="10">
        <f t="shared" si="1"/>
        <v>0.6907202360177721</v>
      </c>
      <c r="D51" s="2">
        <f ca="1">STDEV($B51:OFFSET($B51,-$G$2+1,0))</f>
        <v>1.0938169486899447</v>
      </c>
      <c r="E51" s="5">
        <f t="shared" ca="1" si="4"/>
        <v>0.63147699150670678</v>
      </c>
      <c r="F51" s="7">
        <f t="shared" ca="1" si="2"/>
        <v>67.907918962257327</v>
      </c>
      <c r="G51" s="8" t="str">
        <f t="shared" ca="1" si="3"/>
        <v>Short</v>
      </c>
      <c r="J51" s="8"/>
      <c r="K51" s="6"/>
    </row>
    <row r="52" spans="1:11" x14ac:dyDescent="0.2">
      <c r="A52" s="9">
        <v>34109</v>
      </c>
      <c r="B52" s="3">
        <v>67.459999999999994</v>
      </c>
      <c r="C52" s="10">
        <f t="shared" si="1"/>
        <v>0.41509369758860476</v>
      </c>
      <c r="D52" s="2">
        <f ca="1">STDEV($B52:OFFSET($B52,-$G$2+1,0))</f>
        <v>1.0383552976404236</v>
      </c>
      <c r="E52" s="5">
        <f t="shared" ca="1" si="4"/>
        <v>0.3997607548513219</v>
      </c>
      <c r="F52" s="7">
        <f t="shared" ca="1" si="2"/>
        <v>67.87210687776448</v>
      </c>
      <c r="G52" s="8" t="str">
        <f t="shared" ca="1" si="3"/>
        <v>Short</v>
      </c>
      <c r="J52" s="8"/>
      <c r="K52" s="6"/>
    </row>
    <row r="53" spans="1:11" x14ac:dyDescent="0.2">
      <c r="A53" s="9">
        <v>34110</v>
      </c>
      <c r="B53" s="3">
        <v>67.36</v>
      </c>
      <c r="C53" s="10">
        <f t="shared" si="1"/>
        <v>0.40990852638119424</v>
      </c>
      <c r="D53" s="2">
        <f ca="1">STDEV($B53:OFFSET($B53,-$G$2+1,0))</f>
        <v>1.010901782466084</v>
      </c>
      <c r="E53" s="5">
        <f t="shared" ca="1" si="4"/>
        <v>0.4054879845806848</v>
      </c>
      <c r="F53" s="7">
        <f t="shared" ca="1" si="2"/>
        <v>67.830576240613553</v>
      </c>
      <c r="G53" s="8" t="str">
        <f t="shared" ca="1" si="3"/>
        <v>Short</v>
      </c>
      <c r="J53" s="8"/>
      <c r="K53" s="6"/>
    </row>
    <row r="54" spans="1:11" x14ac:dyDescent="0.2">
      <c r="A54" s="9">
        <v>34113</v>
      </c>
      <c r="B54" s="3">
        <v>67.37</v>
      </c>
      <c r="C54" s="10">
        <f t="shared" si="1"/>
        <v>0.39119830151869678</v>
      </c>
      <c r="D54" s="2">
        <f ca="1">STDEV($B54:OFFSET($B54,-$G$2+1,0))</f>
        <v>1.0098155629937426</v>
      </c>
      <c r="E54" s="5">
        <f t="shared" ca="1" si="4"/>
        <v>0.38739579370210286</v>
      </c>
      <c r="F54" s="7">
        <f t="shared" ca="1" si="2"/>
        <v>67.794891180954991</v>
      </c>
      <c r="G54" s="8" t="str">
        <f t="shared" ca="1" si="3"/>
        <v>Short</v>
      </c>
      <c r="J54" s="8"/>
      <c r="K54" s="6"/>
    </row>
    <row r="55" spans="1:11" x14ac:dyDescent="0.2">
      <c r="A55" s="9">
        <v>34114</v>
      </c>
      <c r="B55" s="3">
        <v>67.78</v>
      </c>
      <c r="C55" s="10">
        <f t="shared" si="1"/>
        <v>0.41304089116911907</v>
      </c>
      <c r="D55" s="2">
        <f ca="1">STDEV($B55:OFFSET($B55,-$G$2+1,0))</f>
        <v>1.0119941052029495</v>
      </c>
      <c r="E55" s="5">
        <f t="shared" ca="1" si="4"/>
        <v>0.4081455504983264</v>
      </c>
      <c r="F55" s="7">
        <f t="shared" ca="1" si="2"/>
        <v>67.793675627105301</v>
      </c>
      <c r="G55" s="8" t="str">
        <f t="shared" ca="1" si="3"/>
        <v>Short</v>
      </c>
      <c r="J55" s="8"/>
      <c r="K55" s="6"/>
    </row>
    <row r="56" spans="1:11" x14ac:dyDescent="0.2">
      <c r="A56" s="9">
        <v>34115</v>
      </c>
      <c r="B56" s="3">
        <v>67.959999999999994</v>
      </c>
      <c r="C56" s="10">
        <f t="shared" si="1"/>
        <v>0.45146982180429462</v>
      </c>
      <c r="D56" s="2">
        <f ca="1">STDEV($B56:OFFSET($B56,-$G$2+1,0))</f>
        <v>1.0050848308682114</v>
      </c>
      <c r="E56" s="5">
        <f t="shared" ca="1" si="4"/>
        <v>0.44918578804368819</v>
      </c>
      <c r="F56" s="7">
        <f t="shared" ca="1" si="2"/>
        <v>67.808617736007221</v>
      </c>
      <c r="G56" s="8" t="str">
        <f t="shared" ca="1" si="3"/>
        <v>Long</v>
      </c>
      <c r="J56" s="8"/>
      <c r="K56" s="6"/>
    </row>
    <row r="57" spans="1:11" x14ac:dyDescent="0.2">
      <c r="A57" s="9">
        <v>34116</v>
      </c>
      <c r="B57" s="3">
        <v>68.97</v>
      </c>
      <c r="C57" s="10">
        <f t="shared" si="1"/>
        <v>0.64346932932174639</v>
      </c>
      <c r="D57" s="2">
        <f ca="1">STDEV($B57:OFFSET($B57,-$G$2+1,0))</f>
        <v>0.9990412070246828</v>
      </c>
      <c r="E57" s="5">
        <f t="shared" ca="1" si="4"/>
        <v>0.64408687529327158</v>
      </c>
      <c r="F57" s="7">
        <f t="shared" ca="1" si="2"/>
        <v>67.958223950694446</v>
      </c>
      <c r="G57" s="8" t="str">
        <f t="shared" ca="1" si="3"/>
        <v>Long</v>
      </c>
      <c r="J57" s="8"/>
      <c r="K57" s="6"/>
    </row>
    <row r="58" spans="1:11" x14ac:dyDescent="0.2">
      <c r="A58" s="9">
        <v>34117</v>
      </c>
      <c r="B58" s="3">
        <v>69.790000000000006</v>
      </c>
      <c r="C58" s="10">
        <f t="shared" si="1"/>
        <v>0.97511680212053664</v>
      </c>
      <c r="D58" s="2">
        <f ca="1">STDEV($B58:OFFSET($B58,-$G$2+1,0))</f>
        <v>0.98295449550316771</v>
      </c>
      <c r="E58" s="5">
        <f t="shared" ca="1" si="4"/>
        <v>0.99202639245408908</v>
      </c>
      <c r="F58" s="7">
        <f t="shared" ca="1" si="2"/>
        <v>68.321657987889736</v>
      </c>
      <c r="G58" s="8" t="str">
        <f t="shared" ca="1" si="3"/>
        <v>Long</v>
      </c>
      <c r="J58" s="8"/>
      <c r="K58" s="6"/>
    </row>
    <row r="59" spans="1:11" x14ac:dyDescent="0.2">
      <c r="A59" s="9">
        <v>34121</v>
      </c>
      <c r="B59" s="3">
        <v>69.53</v>
      </c>
      <c r="C59" s="10">
        <f t="shared" si="1"/>
        <v>1.028872090095645</v>
      </c>
      <c r="D59" s="2">
        <f ca="1">STDEV($B59:OFFSET($B59,-$G$2+1,0))</f>
        <v>0.98351288054956276</v>
      </c>
      <c r="E59" s="5">
        <f t="shared" ca="1" si="4"/>
        <v>1.0461195887142185</v>
      </c>
      <c r="F59" s="7">
        <f t="shared" ca="1" si="2"/>
        <v>68.574472037636724</v>
      </c>
      <c r="G59" s="8" t="str">
        <f t="shared" ca="1" si="3"/>
        <v>Long</v>
      </c>
      <c r="J59" s="8"/>
      <c r="K59" s="6"/>
    </row>
    <row r="60" spans="1:11" x14ac:dyDescent="0.2">
      <c r="A60" s="9">
        <v>34122</v>
      </c>
      <c r="B60" s="3">
        <v>69.52</v>
      </c>
      <c r="C60" s="10">
        <f t="shared" si="1"/>
        <v>1.0240985195662475</v>
      </c>
      <c r="D60" s="2">
        <f ca="1">STDEV($B60:OFFSET($B60,-$G$2+1,0))</f>
        <v>0.99288323907536258</v>
      </c>
      <c r="E60" s="5">
        <f t="shared" ca="1" si="4"/>
        <v>1.0314390245120411</v>
      </c>
      <c r="F60" s="7">
        <f t="shared" ca="1" si="2"/>
        <v>68.769522925466504</v>
      </c>
      <c r="G60" s="8" t="str">
        <f t="shared" ca="1" si="3"/>
        <v>Long</v>
      </c>
      <c r="J60" s="8"/>
      <c r="K60" s="6"/>
    </row>
    <row r="61" spans="1:11" x14ac:dyDescent="0.2">
      <c r="A61" s="9">
        <v>34123</v>
      </c>
      <c r="B61" s="3">
        <v>69.17</v>
      </c>
      <c r="C61" s="10">
        <f t="shared" si="1"/>
        <v>0.98243461755873529</v>
      </c>
      <c r="D61" s="2">
        <f ca="1">STDEV($B61:OFFSET($B61,-$G$2+1,0))</f>
        <v>0.98917915581498794</v>
      </c>
      <c r="E61" s="5">
        <f t="shared" ca="1" si="4"/>
        <v>0.9931816817847362</v>
      </c>
      <c r="F61" s="7">
        <f t="shared" ca="1" si="2"/>
        <v>68.849072224346784</v>
      </c>
      <c r="G61" s="8" t="str">
        <f t="shared" ca="1" si="3"/>
        <v>Long</v>
      </c>
      <c r="J61" s="8"/>
      <c r="K61" s="6"/>
    </row>
    <row r="62" spans="1:11" x14ac:dyDescent="0.2">
      <c r="A62" s="9">
        <v>34124</v>
      </c>
      <c r="B62" s="3">
        <v>67.41</v>
      </c>
      <c r="C62" s="10">
        <f t="shared" si="1"/>
        <v>0.97462100896251613</v>
      </c>
      <c r="D62" s="2">
        <f ca="1">STDEV($B62:OFFSET($B62,-$G$2+1,0))</f>
        <v>1.0033452093847881</v>
      </c>
      <c r="E62" s="5">
        <f t="shared" ca="1" si="4"/>
        <v>0.97137156767820265</v>
      </c>
      <c r="F62" s="7">
        <f t="shared" ca="1" si="2"/>
        <v>68.569497455833613</v>
      </c>
      <c r="G62" s="8" t="str">
        <f t="shared" ca="1" si="3"/>
        <v>Short</v>
      </c>
      <c r="J62" s="8"/>
      <c r="K62" s="6"/>
    </row>
    <row r="63" spans="1:11" x14ac:dyDescent="0.2">
      <c r="A63" s="9">
        <v>34127</v>
      </c>
      <c r="B63" s="3">
        <v>67.959999999999994</v>
      </c>
      <c r="C63" s="10">
        <f t="shared" si="1"/>
        <v>0.89749651809909792</v>
      </c>
      <c r="D63" s="2">
        <f ca="1">STDEV($B63:OFFSET($B63,-$G$2+1,0))</f>
        <v>0.99907365139890614</v>
      </c>
      <c r="E63" s="5">
        <f t="shared" ca="1" si="4"/>
        <v>0.89832868361849039</v>
      </c>
      <c r="F63" s="7">
        <f t="shared" ca="1" si="2"/>
        <v>68.459991646400042</v>
      </c>
      <c r="G63" s="8" t="str">
        <f t="shared" ca="1" si="3"/>
        <v>Short</v>
      </c>
      <c r="J63" s="8"/>
      <c r="K63" s="6"/>
    </row>
    <row r="64" spans="1:11" x14ac:dyDescent="0.2">
      <c r="A64" s="9">
        <v>34128</v>
      </c>
      <c r="B64" s="3">
        <v>67.62</v>
      </c>
      <c r="C64" s="10">
        <f t="shared" si="1"/>
        <v>0.91880961635755343</v>
      </c>
      <c r="D64" s="2">
        <f ca="1">STDEV($B64:OFFSET($B64,-$G$2+1,0))</f>
        <v>0.98253630274249826</v>
      </c>
      <c r="E64" s="5">
        <f t="shared" ca="1" si="4"/>
        <v>0.93514062919907581</v>
      </c>
      <c r="F64" s="7">
        <f t="shared" ca="1" si="2"/>
        <v>68.302889583052746</v>
      </c>
      <c r="G64" s="8" t="str">
        <f t="shared" ca="1" si="3"/>
        <v>Short</v>
      </c>
      <c r="J64" s="8"/>
      <c r="K64" s="6"/>
    </row>
    <row r="65" spans="1:11" x14ac:dyDescent="0.2">
      <c r="A65" s="9">
        <v>34129</v>
      </c>
      <c r="B65" s="3">
        <v>67.180000000000007</v>
      </c>
      <c r="C65" s="10">
        <f t="shared" si="1"/>
        <v>1.0237648384489693</v>
      </c>
      <c r="D65" s="2">
        <f ca="1">STDEV($B65:OFFSET($B65,-$G$2+1,0))</f>
        <v>0.99031726020607647</v>
      </c>
      <c r="E65" s="5">
        <f t="shared" ca="1" si="4"/>
        <v>1.0337746089934177</v>
      </c>
      <c r="F65" s="7">
        <f t="shared" ca="1" si="2"/>
        <v>68.070726635120124</v>
      </c>
      <c r="G65" s="8" t="str">
        <f t="shared" ca="1" si="3"/>
        <v>Short</v>
      </c>
      <c r="J65" s="8"/>
      <c r="K65" s="6"/>
    </row>
    <row r="66" spans="1:11" x14ac:dyDescent="0.2">
      <c r="A66" s="9">
        <v>34130</v>
      </c>
      <c r="B66" s="3">
        <v>67.650000000000006</v>
      </c>
      <c r="C66" s="10">
        <f t="shared" si="1"/>
        <v>1.0537683700784424</v>
      </c>
      <c r="D66" s="2">
        <f ca="1">STDEV($B66:OFFSET($B66,-$G$2+1,0))</f>
        <v>0.98571428095476099</v>
      </c>
      <c r="E66" s="5">
        <f t="shared" ca="1" si="4"/>
        <v>1.0690403806037632</v>
      </c>
      <c r="F66" s="7">
        <f t="shared" ca="1" si="2"/>
        <v>67.980771882692338</v>
      </c>
      <c r="G66" s="8" t="str">
        <f t="shared" ca="1" si="3"/>
        <v>Short</v>
      </c>
      <c r="J66" s="8"/>
      <c r="K66" s="6"/>
    </row>
    <row r="67" spans="1:11" x14ac:dyDescent="0.2">
      <c r="A67" s="9">
        <v>34131</v>
      </c>
      <c r="B67" s="3">
        <v>68.08</v>
      </c>
      <c r="C67" s="10">
        <f t="shared" si="1"/>
        <v>0.92305350753776738</v>
      </c>
      <c r="D67" s="2">
        <f ca="1">STDEV($B67:OFFSET($B67,-$G$2+1,0))</f>
        <v>0.96766937689921051</v>
      </c>
      <c r="E67" s="5">
        <f t="shared" ca="1" si="4"/>
        <v>0.95389347805506697</v>
      </c>
      <c r="F67" s="7">
        <f t="shared" ref="F67:F98" ca="1" si="5">E67*$H$2*B67+(1-E67*$H$2)*F66</f>
        <v>67.999702493480243</v>
      </c>
      <c r="G67" s="8" t="str">
        <f t="shared" ref="G67:G98" ca="1" si="6">IF(B67&gt;=F67,"Long","Short")</f>
        <v>Long</v>
      </c>
      <c r="J67" s="8"/>
      <c r="K67" s="6"/>
    </row>
    <row r="68" spans="1:11" x14ac:dyDescent="0.2">
      <c r="A68" s="9">
        <v>34134</v>
      </c>
      <c r="B68" s="3">
        <v>68.06</v>
      </c>
      <c r="C68" s="10">
        <f t="shared" si="1"/>
        <v>0.78512384019620851</v>
      </c>
      <c r="D68" s="2">
        <f ca="1">STDEV($B68:OFFSET($B68,-$G$2+1,0))</f>
        <v>0.95774423672946551</v>
      </c>
      <c r="E68" s="5">
        <f t="shared" ca="1" si="4"/>
        <v>0.8197635757927122</v>
      </c>
      <c r="F68" s="7">
        <f t="shared" ca="1" si="5"/>
        <v>68.009588433391443</v>
      </c>
      <c r="G68" s="8" t="str">
        <f t="shared" ca="1" si="6"/>
        <v>Long</v>
      </c>
      <c r="J68" s="8"/>
      <c r="K68" s="6"/>
    </row>
    <row r="69" spans="1:11" x14ac:dyDescent="0.2">
      <c r="A69" s="9">
        <v>34135</v>
      </c>
      <c r="B69" s="3">
        <v>67.16</v>
      </c>
      <c r="C69" s="10">
        <f t="shared" si="1"/>
        <v>0.6173127246380069</v>
      </c>
      <c r="D69" s="2">
        <f ca="1">STDEV($B69:OFFSET($B69,-$G$2+1,0))</f>
        <v>0.95969637200355329</v>
      </c>
      <c r="E69" s="5">
        <f t="shared" ca="1" si="4"/>
        <v>0.64323753079241741</v>
      </c>
      <c r="F69" s="7">
        <f t="shared" ca="1" si="5"/>
        <v>67.900291000174533</v>
      </c>
      <c r="G69" s="8" t="str">
        <f t="shared" ca="1" si="6"/>
        <v>Short</v>
      </c>
      <c r="J69" s="8"/>
      <c r="K69" s="6"/>
    </row>
    <row r="70" spans="1:11" x14ac:dyDescent="0.2">
      <c r="A70" s="9">
        <v>34136</v>
      </c>
      <c r="B70" s="3">
        <v>66.59</v>
      </c>
      <c r="C70" s="10">
        <f t="shared" si="1"/>
        <v>0.49343185953077523</v>
      </c>
      <c r="D70" s="2">
        <f ca="1">STDEV($B70:OFFSET($B70,-$G$2+1,0))</f>
        <v>0.96353992932431187</v>
      </c>
      <c r="E70" s="5">
        <f t="shared" ca="1" si="4"/>
        <v>0.51210317757853296</v>
      </c>
      <c r="F70" s="7">
        <f t="shared" ca="1" si="5"/>
        <v>67.766090163226153</v>
      </c>
      <c r="G70" s="8" t="str">
        <f t="shared" ca="1" si="6"/>
        <v>Short</v>
      </c>
      <c r="J70" s="8"/>
      <c r="K70" s="6"/>
    </row>
    <row r="71" spans="1:11" x14ac:dyDescent="0.2">
      <c r="A71" s="9">
        <v>34137</v>
      </c>
      <c r="B71" s="3">
        <v>66.77</v>
      </c>
      <c r="C71" s="10">
        <f t="shared" si="1"/>
        <v>0.5541835837016863</v>
      </c>
      <c r="D71" s="2">
        <f ca="1">STDEV($B71:OFFSET($B71,-$G$2+1,0))</f>
        <v>0.93690496825464142</v>
      </c>
      <c r="E71" s="5">
        <f t="shared" ca="1" si="4"/>
        <v>0.59150458422061092</v>
      </c>
      <c r="F71" s="7">
        <f t="shared" ca="1" si="5"/>
        <v>67.648251783657088</v>
      </c>
      <c r="G71" s="8" t="str">
        <f t="shared" ca="1" si="6"/>
        <v>Short</v>
      </c>
      <c r="J71" s="8"/>
      <c r="K71" s="6"/>
    </row>
    <row r="72" spans="1:11" x14ac:dyDescent="0.2">
      <c r="A72" s="9">
        <v>34138</v>
      </c>
      <c r="B72" s="3">
        <v>65.95</v>
      </c>
      <c r="C72" s="10">
        <f t="shared" si="1"/>
        <v>0.70771541675387528</v>
      </c>
      <c r="D72" s="2">
        <f ca="1">STDEV($B72:OFFSET($B72,-$G$2+1,0))</f>
        <v>0.92570172202546985</v>
      </c>
      <c r="E72" s="5">
        <f t="shared" ca="1" si="4"/>
        <v>0.76451777058961023</v>
      </c>
      <c r="F72" s="7">
        <f t="shared" ca="1" si="5"/>
        <v>67.388583050148824</v>
      </c>
      <c r="G72" s="8" t="str">
        <f t="shared" ca="1" si="6"/>
        <v>Short</v>
      </c>
      <c r="J72" s="8"/>
      <c r="K72" s="6"/>
    </row>
    <row r="73" spans="1:11" x14ac:dyDescent="0.2">
      <c r="A73" s="9">
        <v>34141</v>
      </c>
      <c r="B73" s="3">
        <v>65.89</v>
      </c>
      <c r="C73" s="10">
        <f t="shared" si="1"/>
        <v>0.81501533727899877</v>
      </c>
      <c r="D73" s="2">
        <f ca="1">STDEV($B73:OFFSET($B73,-$G$2+1,0))</f>
        <v>0.9551014870550214</v>
      </c>
      <c r="E73" s="5">
        <f t="shared" ca="1" si="4"/>
        <v>0.85332851882791327</v>
      </c>
      <c r="F73" s="7">
        <f t="shared" ca="1" si="5"/>
        <v>67.132826319244003</v>
      </c>
      <c r="G73" s="8" t="str">
        <f t="shared" ca="1" si="6"/>
        <v>Short</v>
      </c>
      <c r="J73" s="8"/>
      <c r="K73" s="6"/>
    </row>
    <row r="74" spans="1:11" x14ac:dyDescent="0.2">
      <c r="A74" s="9">
        <v>34142</v>
      </c>
      <c r="B74" s="3">
        <v>65.48</v>
      </c>
      <c r="C74" s="10">
        <f t="shared" si="1"/>
        <v>0.96148034012372996</v>
      </c>
      <c r="D74" s="2">
        <f ca="1">STDEV($B74:OFFSET($B74,-$G$2+1,0))</f>
        <v>1.0372953336419684</v>
      </c>
      <c r="E74" s="5">
        <f t="shared" ca="1" si="4"/>
        <v>0.92691088925267773</v>
      </c>
      <c r="F74" s="7">
        <f t="shared" ca="1" si="5"/>
        <v>66.826421776573866</v>
      </c>
      <c r="G74" s="8" t="str">
        <f t="shared" ca="1" si="6"/>
        <v>Short</v>
      </c>
      <c r="J74" s="8"/>
      <c r="K74" s="6"/>
    </row>
    <row r="75" spans="1:11" x14ac:dyDescent="0.2">
      <c r="A75" s="9">
        <v>34143</v>
      </c>
      <c r="B75" s="3">
        <v>65.69</v>
      </c>
      <c r="C75" s="10">
        <f t="shared" si="1"/>
        <v>0.97887690748122069</v>
      </c>
      <c r="D75" s="2">
        <f ca="1">STDEV($B75:OFFSET($B75,-$G$2+1,0))</f>
        <v>1.0951892714183633</v>
      </c>
      <c r="E75" s="5">
        <f t="shared" ca="1" si="4"/>
        <v>0.89379702032096409</v>
      </c>
      <c r="F75" s="7">
        <f t="shared" ca="1" si="5"/>
        <v>66.62327569702795</v>
      </c>
      <c r="G75" s="8" t="str">
        <f t="shared" ca="1" si="6"/>
        <v>Short</v>
      </c>
      <c r="J75" s="8"/>
      <c r="K75" s="6"/>
    </row>
    <row r="76" spans="1:11" x14ac:dyDescent="0.2">
      <c r="A76" s="9">
        <v>34144</v>
      </c>
      <c r="B76" s="3">
        <v>65.3</v>
      </c>
      <c r="C76" s="10">
        <f t="shared" si="1"/>
        <v>0.89953382988696484</v>
      </c>
      <c r="D76" s="2">
        <f ca="1">STDEV($B76:OFFSET($B76,-$G$2+1,0))</f>
        <v>1.1700742190822426</v>
      </c>
      <c r="E76" s="5">
        <f t="shared" ca="1" si="4"/>
        <v>0.76878356536435921</v>
      </c>
      <c r="F76" s="7">
        <f t="shared" ca="1" si="5"/>
        <v>66.419813175363714</v>
      </c>
      <c r="G76" s="8" t="str">
        <f t="shared" ca="1" si="6"/>
        <v>Short</v>
      </c>
      <c r="J76" s="8"/>
      <c r="K76" s="6"/>
    </row>
    <row r="77" spans="1:11" x14ac:dyDescent="0.2">
      <c r="A77" s="9">
        <v>34145</v>
      </c>
      <c r="B77" s="3">
        <v>65.37</v>
      </c>
      <c r="C77" s="10">
        <f t="shared" si="1"/>
        <v>0.66616022430376509</v>
      </c>
      <c r="D77" s="2">
        <f ca="1">STDEV($B77:OFFSET($B77,-$G$2+1,0))</f>
        <v>1.2319531264407453</v>
      </c>
      <c r="E77" s="5">
        <f t="shared" ca="1" si="4"/>
        <v>0.54073504097382252</v>
      </c>
      <c r="F77" s="7">
        <f t="shared" ca="1" si="5"/>
        <v>66.306279021284681</v>
      </c>
      <c r="G77" s="8" t="str">
        <f t="shared" ca="1" si="6"/>
        <v>Short</v>
      </c>
      <c r="J77" s="8"/>
      <c r="K77" s="6"/>
    </row>
    <row r="78" spans="1:11" x14ac:dyDescent="0.2">
      <c r="A78" s="9">
        <v>34148</v>
      </c>
      <c r="B78" s="3">
        <v>65.7</v>
      </c>
      <c r="C78" s="10">
        <f t="shared" si="1"/>
        <v>0.51509707822894824</v>
      </c>
      <c r="D78" s="2">
        <f ca="1">STDEV($B78:OFFSET($B78,-$G$2+1,0))</f>
        <v>1.2614489023869866</v>
      </c>
      <c r="E78" s="5">
        <f t="shared" ca="1" si="4"/>
        <v>0.40833764828226632</v>
      </c>
      <c r="F78" s="7">
        <f t="shared" ca="1" si="5"/>
        <v>66.256765711333827</v>
      </c>
      <c r="G78" s="8" t="str">
        <f t="shared" ca="1" si="6"/>
        <v>Short</v>
      </c>
      <c r="J78" s="8"/>
      <c r="K78" s="6"/>
    </row>
    <row r="79" spans="1:11" x14ac:dyDescent="0.2">
      <c r="A79" s="9">
        <v>34149</v>
      </c>
      <c r="B79" s="3">
        <v>66.12</v>
      </c>
      <c r="C79" s="10">
        <f t="shared" ref="C79:C100" si="7">STDEV(B71:B79)</f>
        <v>0.45176813128467075</v>
      </c>
      <c r="D79" s="2">
        <f ca="1">STDEV($B79:OFFSET($B79,-$G$2+1,0))</f>
        <v>1.2805755261447558</v>
      </c>
      <c r="E79" s="5">
        <f t="shared" ca="1" si="4"/>
        <v>0.35278522981361665</v>
      </c>
      <c r="F79" s="7">
        <f t="shared" ca="1" si="5"/>
        <v>66.247115926753111</v>
      </c>
      <c r="G79" s="8" t="str">
        <f t="shared" ca="1" si="6"/>
        <v>Short</v>
      </c>
      <c r="J79" s="8"/>
      <c r="K79" s="6"/>
    </row>
    <row r="80" spans="1:11" x14ac:dyDescent="0.2">
      <c r="A80" s="9">
        <v>34150</v>
      </c>
      <c r="B80" s="3">
        <v>65.37</v>
      </c>
      <c r="C80" s="10">
        <f t="shared" si="7"/>
        <v>0.29170952066129874</v>
      </c>
      <c r="D80" s="2">
        <f ca="1">STDEV($B80:OFFSET($B80,-$G$2+1,0))</f>
        <v>1.3244553857965604</v>
      </c>
      <c r="E80" s="5">
        <f t="shared" ca="1" si="4"/>
        <v>0.22024865751582667</v>
      </c>
      <c r="F80" s="7">
        <f t="shared" ca="1" si="5"/>
        <v>66.20847920568248</v>
      </c>
      <c r="G80" s="8" t="str">
        <f t="shared" ca="1" si="6"/>
        <v>Short</v>
      </c>
      <c r="J80" s="8"/>
      <c r="K80" s="6"/>
    </row>
    <row r="81" spans="1:11" x14ac:dyDescent="0.2">
      <c r="A81" s="9">
        <v>34151</v>
      </c>
      <c r="B81" s="3">
        <v>65.64</v>
      </c>
      <c r="C81" s="10">
        <f t="shared" si="7"/>
        <v>0.2696190728499091</v>
      </c>
      <c r="D81" s="2">
        <f ca="1">STDEV($B81:OFFSET($B81,-$G$2+1,0))</f>
        <v>1.3559252683438463</v>
      </c>
      <c r="E81" s="5">
        <f t="shared" ca="1" si="4"/>
        <v>0.19884508323915751</v>
      </c>
      <c r="F81" s="7">
        <f t="shared" ca="1" si="5"/>
        <v>66.185871346687748</v>
      </c>
      <c r="G81" s="8" t="str">
        <f t="shared" ca="1" si="6"/>
        <v>Short</v>
      </c>
      <c r="J81" s="8"/>
      <c r="K81" s="6"/>
    </row>
    <row r="82" spans="1:11" x14ac:dyDescent="0.2">
      <c r="A82" s="9">
        <v>34152</v>
      </c>
      <c r="B82" s="3">
        <v>65.540000000000006</v>
      </c>
      <c r="C82" s="10">
        <f t="shared" si="7"/>
        <v>0.24997222067884126</v>
      </c>
      <c r="D82" s="2">
        <f ca="1">STDEV($B82:OFFSET($B82,-$G$2+1,0))</f>
        <v>1.3880001324985851</v>
      </c>
      <c r="E82" s="5">
        <f t="shared" ca="1" si="4"/>
        <v>0.18009524266316745</v>
      </c>
      <c r="F82" s="7">
        <f t="shared" ca="1" si="5"/>
        <v>66.162607675305566</v>
      </c>
      <c r="G82" s="8" t="str">
        <f t="shared" ca="1" si="6"/>
        <v>Short</v>
      </c>
      <c r="J82" s="8"/>
      <c r="K82" s="6"/>
    </row>
    <row r="83" spans="1:11" x14ac:dyDescent="0.2">
      <c r="A83" s="9">
        <v>34156</v>
      </c>
      <c r="B83" s="3">
        <v>65.47</v>
      </c>
      <c r="C83" s="10">
        <f t="shared" si="7"/>
        <v>0.25048841179672321</v>
      </c>
      <c r="D83" s="2">
        <f ca="1">STDEV($B83:OFFSET($B83,-$G$2+1,0))</f>
        <v>1.4198530359435653</v>
      </c>
      <c r="E83" s="5">
        <f t="shared" ca="1" si="4"/>
        <v>0.1764185485790512</v>
      </c>
      <c r="F83" s="7">
        <f t="shared" ca="1" si="5"/>
        <v>66.138169907143137</v>
      </c>
      <c r="G83" s="8" t="str">
        <f t="shared" ca="1" si="6"/>
        <v>Short</v>
      </c>
      <c r="J83" s="8"/>
      <c r="K83" s="6"/>
    </row>
    <row r="84" spans="1:11" x14ac:dyDescent="0.2">
      <c r="A84" s="9">
        <v>34157</v>
      </c>
      <c r="B84" s="3">
        <v>65.45</v>
      </c>
      <c r="C84" s="10">
        <f t="shared" si="7"/>
        <v>0.24982215896735735</v>
      </c>
      <c r="D84" s="2">
        <f ca="1">STDEV($B84:OFFSET($B84,-$G$2+1,0))</f>
        <v>1.4488251681331641</v>
      </c>
      <c r="E84" s="5">
        <f t="shared" ca="1" si="4"/>
        <v>0.17243085257088503</v>
      </c>
      <c r="F84" s="7">
        <f t="shared" ca="1" si="5"/>
        <v>66.114437562382676</v>
      </c>
      <c r="G84" s="8" t="str">
        <f t="shared" ca="1" si="6"/>
        <v>Short</v>
      </c>
      <c r="J84" s="8"/>
      <c r="K84" s="6"/>
    </row>
    <row r="85" spans="1:11" x14ac:dyDescent="0.2">
      <c r="A85" s="9">
        <v>34158</v>
      </c>
      <c r="B85" s="3">
        <v>65.5</v>
      </c>
      <c r="C85" s="10">
        <f t="shared" si="7"/>
        <v>0.23302360395462118</v>
      </c>
      <c r="D85" s="2">
        <f ca="1">STDEV($B85:OFFSET($B85,-$G$2+1,0))</f>
        <v>1.4664982531311721</v>
      </c>
      <c r="E85" s="5">
        <f t="shared" ca="1" si="4"/>
        <v>0.15889797581216636</v>
      </c>
      <c r="F85" s="7">
        <f t="shared" ca="1" si="5"/>
        <v>66.094910985397561</v>
      </c>
      <c r="G85" s="8" t="str">
        <f t="shared" ca="1" si="6"/>
        <v>Short</v>
      </c>
      <c r="J85" s="8"/>
      <c r="K85" s="6"/>
    </row>
    <row r="86" spans="1:11" x14ac:dyDescent="0.2">
      <c r="A86" s="9">
        <v>34159</v>
      </c>
      <c r="B86" s="3">
        <v>64.7</v>
      </c>
      <c r="C86" s="10">
        <f t="shared" si="7"/>
        <v>0.37180117147624925</v>
      </c>
      <c r="D86" s="2">
        <f ca="1">STDEV($B86:OFFSET($B86,-$G$2+1,0))</f>
        <v>1.5077211623666606</v>
      </c>
      <c r="E86" s="5">
        <f t="shared" ca="1" si="4"/>
        <v>0.24659809834640462</v>
      </c>
      <c r="F86" s="7">
        <f t="shared" ca="1" si="5"/>
        <v>66.026114506125253</v>
      </c>
      <c r="G86" s="8" t="str">
        <f t="shared" ca="1" si="6"/>
        <v>Short</v>
      </c>
      <c r="J86" s="8"/>
      <c r="K86" s="6"/>
    </row>
    <row r="87" spans="1:11" x14ac:dyDescent="0.2">
      <c r="A87" s="9">
        <v>34162</v>
      </c>
      <c r="B87" s="3">
        <v>64.819999999999993</v>
      </c>
      <c r="C87" s="10">
        <f t="shared" si="7"/>
        <v>0.42430662393028074</v>
      </c>
      <c r="D87" s="2">
        <f ca="1">STDEV($B87:OFFSET($B87,-$G$2+1,0))</f>
        <v>1.4940708872379358</v>
      </c>
      <c r="E87" s="5">
        <f t="shared" ca="1" si="4"/>
        <v>0.28399363614847578</v>
      </c>
      <c r="F87" s="7">
        <f t="shared" ca="1" si="5"/>
        <v>65.957608737284076</v>
      </c>
      <c r="G87" s="8" t="str">
        <f t="shared" ca="1" si="6"/>
        <v>Short</v>
      </c>
      <c r="J87" s="8"/>
      <c r="K87" s="6"/>
    </row>
    <row r="88" spans="1:11" x14ac:dyDescent="0.2">
      <c r="A88" s="9">
        <v>34163</v>
      </c>
      <c r="B88" s="3">
        <v>65.27</v>
      </c>
      <c r="C88" s="10">
        <f t="shared" si="7"/>
        <v>0.32794816663613319</v>
      </c>
      <c r="D88" s="2">
        <f ca="1">STDEV($B88:OFFSET($B88,-$G$2+1,0))</f>
        <v>1.3945000340005678</v>
      </c>
      <c r="E88" s="5">
        <f t="shared" ca="1" si="4"/>
        <v>0.23517257700977559</v>
      </c>
      <c r="F88" s="7">
        <f t="shared" ca="1" si="5"/>
        <v>65.92526739353977</v>
      </c>
      <c r="G88" s="8" t="str">
        <f t="shared" ca="1" si="6"/>
        <v>Short</v>
      </c>
      <c r="J88" s="8"/>
      <c r="K88" s="6"/>
    </row>
    <row r="89" spans="1:11" x14ac:dyDescent="0.2">
      <c r="A89" s="9">
        <v>34164</v>
      </c>
      <c r="B89" s="3">
        <v>65.62</v>
      </c>
      <c r="C89" s="10">
        <f t="shared" si="7"/>
        <v>0.34416969328774283</v>
      </c>
      <c r="D89" s="2">
        <f ca="1">STDEV($B89:OFFSET($B89,-$G$2+1,0))</f>
        <v>1.2828902802907063</v>
      </c>
      <c r="E89" s="5">
        <f t="shared" ca="1" si="4"/>
        <v>0.26827679543238342</v>
      </c>
      <c r="F89" s="7">
        <f t="shared" ca="1" si="5"/>
        <v>65.908888161922007</v>
      </c>
      <c r="G89" s="8" t="str">
        <f t="shared" ca="1" si="6"/>
        <v>Short</v>
      </c>
      <c r="J89" s="8"/>
      <c r="K89" s="6"/>
    </row>
    <row r="90" spans="1:11" x14ac:dyDescent="0.2">
      <c r="A90" s="9">
        <v>34165</v>
      </c>
      <c r="B90" s="3">
        <v>65.36</v>
      </c>
      <c r="C90" s="10">
        <f t="shared" si="7"/>
        <v>0.32523068735899013</v>
      </c>
      <c r="D90" s="2">
        <f ca="1">STDEV($B90:OFFSET($B90,-$G$2+1,0))</f>
        <v>1.1523982489304341</v>
      </c>
      <c r="E90" s="5">
        <f t="shared" ca="1" si="4"/>
        <v>0.28222074066916003</v>
      </c>
      <c r="F90" s="7">
        <f t="shared" ca="1" si="5"/>
        <v>65.877906637201576</v>
      </c>
      <c r="G90" s="8" t="str">
        <f t="shared" ca="1" si="6"/>
        <v>Short</v>
      </c>
      <c r="J90" s="8"/>
      <c r="K90" s="6"/>
    </row>
    <row r="91" spans="1:11" x14ac:dyDescent="0.2">
      <c r="A91" s="9">
        <v>34166</v>
      </c>
      <c r="B91" s="3">
        <v>65.849999999999994</v>
      </c>
      <c r="C91" s="10">
        <f t="shared" si="7"/>
        <v>0.36714362917589155</v>
      </c>
      <c r="D91" s="2">
        <f ca="1">STDEV($B91:OFFSET($B91,-$G$2+1,0))</f>
        <v>1.0148065327196973</v>
      </c>
      <c r="E91" s="5">
        <f t="shared" ca="1" si="4"/>
        <v>0.36178682077650887</v>
      </c>
      <c r="F91" s="7">
        <f t="shared" ca="1" si="5"/>
        <v>65.875887386491229</v>
      </c>
      <c r="G91" s="8" t="str">
        <f t="shared" ca="1" si="6"/>
        <v>Short</v>
      </c>
      <c r="J91" s="8"/>
      <c r="K91" s="6"/>
    </row>
    <row r="92" spans="1:11" x14ac:dyDescent="0.2">
      <c r="A92" s="9">
        <v>34169</v>
      </c>
      <c r="B92" s="3">
        <v>66.09</v>
      </c>
      <c r="C92" s="10">
        <f t="shared" si="7"/>
        <v>0.4449719092257407</v>
      </c>
      <c r="D92" s="2">
        <f ca="1">STDEV($B92:OFFSET($B92,-$G$2+1,0))</f>
        <v>0.98662113517186345</v>
      </c>
      <c r="E92" s="5">
        <f t="shared" ca="1" si="4"/>
        <v>0.45100585560457235</v>
      </c>
      <c r="F92" s="7">
        <f t="shared" ca="1" si="5"/>
        <v>65.895200594981475</v>
      </c>
      <c r="G92" s="8" t="str">
        <f t="shared" ca="1" si="6"/>
        <v>Long</v>
      </c>
      <c r="J92" s="8"/>
      <c r="K92" s="6"/>
    </row>
    <row r="93" spans="1:11" x14ac:dyDescent="0.2">
      <c r="A93" s="9">
        <v>34170</v>
      </c>
      <c r="B93" s="3">
        <v>66.28</v>
      </c>
      <c r="C93" s="10">
        <f t="shared" si="7"/>
        <v>0.53248108990940923</v>
      </c>
      <c r="D93" s="2">
        <f ca="1">STDEV($B93:OFFSET($B93,-$G$2+1,0))</f>
        <v>0.9235601406152899</v>
      </c>
      <c r="E93" s="5">
        <f t="shared" ca="1" si="4"/>
        <v>0.57655269699563061</v>
      </c>
      <c r="F93" s="7">
        <f t="shared" ca="1" si="5"/>
        <v>65.939572021934623</v>
      </c>
      <c r="G93" s="8" t="str">
        <f t="shared" ca="1" si="6"/>
        <v>Long</v>
      </c>
      <c r="J93" s="8"/>
      <c r="K93" s="6"/>
    </row>
    <row r="94" spans="1:11" x14ac:dyDescent="0.2">
      <c r="A94" s="9">
        <v>34171</v>
      </c>
      <c r="B94" s="3">
        <v>66.069999999999993</v>
      </c>
      <c r="C94" s="10">
        <f t="shared" si="7"/>
        <v>0.56550370860361721</v>
      </c>
      <c r="D94" s="2">
        <f ca="1">STDEV($B94:OFFSET($B94,-$G$2+1,0))</f>
        <v>0.87491057014253004</v>
      </c>
      <c r="E94" s="5">
        <f t="shared" ca="1" si="4"/>
        <v>0.64635601386264208</v>
      </c>
      <c r="F94" s="7">
        <f t="shared" ca="1" si="5"/>
        <v>65.956432603534324</v>
      </c>
      <c r="G94" s="8" t="str">
        <f t="shared" ca="1" si="6"/>
        <v>Long</v>
      </c>
      <c r="J94" s="8"/>
      <c r="K94" s="6"/>
    </row>
    <row r="95" spans="1:11" x14ac:dyDescent="0.2">
      <c r="A95" s="9">
        <v>34172</v>
      </c>
      <c r="B95" s="3">
        <v>66.03</v>
      </c>
      <c r="C95" s="10">
        <f t="shared" si="7"/>
        <v>0.47921811318021112</v>
      </c>
      <c r="D95" s="2">
        <f ca="1">STDEV($B95:OFFSET($B95,-$G$2+1,0))</f>
        <v>0.84617876701505979</v>
      </c>
      <c r="E95" s="5">
        <f t="shared" ca="1" si="4"/>
        <v>0.56633199964432845</v>
      </c>
      <c r="F95" s="7">
        <f t="shared" ca="1" si="5"/>
        <v>65.964765317684126</v>
      </c>
      <c r="G95" s="8" t="str">
        <f t="shared" ca="1" si="6"/>
        <v>Long</v>
      </c>
      <c r="J95" s="8"/>
      <c r="K95" s="6"/>
    </row>
    <row r="96" spans="1:11" x14ac:dyDescent="0.2">
      <c r="A96" s="9">
        <v>34173</v>
      </c>
      <c r="B96" s="3">
        <v>65.22</v>
      </c>
      <c r="C96" s="10">
        <f t="shared" si="7"/>
        <v>0.39802987045921334</v>
      </c>
      <c r="D96" s="2">
        <f ca="1">STDEV($B96:OFFSET($B96,-$G$2+1,0))</f>
        <v>0.79373726797644595</v>
      </c>
      <c r="E96" s="5">
        <f t="shared" ca="1" si="4"/>
        <v>0.50146299854856358</v>
      </c>
      <c r="F96" s="7">
        <f t="shared" ca="1" si="5"/>
        <v>65.890070867799949</v>
      </c>
      <c r="G96" s="8" t="str">
        <f t="shared" ca="1" si="6"/>
        <v>Short</v>
      </c>
      <c r="J96" s="8"/>
      <c r="K96" s="6"/>
    </row>
    <row r="97" spans="1:11" x14ac:dyDescent="0.2">
      <c r="A97" s="9">
        <v>34176</v>
      </c>
      <c r="B97" s="3">
        <v>65.19</v>
      </c>
      <c r="C97" s="10">
        <f t="shared" si="7"/>
        <v>0.41088657531948886</v>
      </c>
      <c r="D97" s="2">
        <f ca="1">STDEV($B97:OFFSET($B97,-$G$2+1,0))</f>
        <v>0.68571508107507251</v>
      </c>
      <c r="E97" s="5">
        <f t="shared" ca="1" si="4"/>
        <v>0.59920889398450428</v>
      </c>
      <c r="F97" s="7">
        <f t="shared" ca="1" si="5"/>
        <v>65.806173129718914</v>
      </c>
      <c r="G97" s="8" t="str">
        <f t="shared" ca="1" si="6"/>
        <v>Short</v>
      </c>
      <c r="J97" s="8"/>
      <c r="K97" s="6"/>
    </row>
    <row r="98" spans="1:11" x14ac:dyDescent="0.2">
      <c r="A98" s="9">
        <v>34177</v>
      </c>
      <c r="B98" s="3">
        <v>65.19</v>
      </c>
      <c r="C98" s="10">
        <f t="shared" si="7"/>
        <v>0.45041030676977739</v>
      </c>
      <c r="D98" s="2">
        <f ca="1">STDEV($B98:OFFSET($B98,-$G$2+1,0))</f>
        <v>0.54265587834174478</v>
      </c>
      <c r="E98" s="5">
        <f t="shared" ca="1" si="4"/>
        <v>0.83001092358226602</v>
      </c>
      <c r="F98" s="7">
        <f t="shared" ca="1" si="5"/>
        <v>65.703887044021997</v>
      </c>
      <c r="G98" s="8" t="str">
        <f t="shared" ca="1" si="6"/>
        <v>Short</v>
      </c>
      <c r="J98" s="8"/>
      <c r="K98" s="6"/>
    </row>
    <row r="99" spans="1:11" x14ac:dyDescent="0.2">
      <c r="A99" s="9">
        <v>34178</v>
      </c>
      <c r="B99" s="3">
        <v>65.59</v>
      </c>
      <c r="C99" s="10">
        <f t="shared" si="7"/>
        <v>0.43511492734678781</v>
      </c>
      <c r="D99" s="2">
        <f ca="1">STDEV($B99:OFFSET($B99,-$G$2+1,0))</f>
        <v>0.46626283841065319</v>
      </c>
      <c r="E99" s="5">
        <f t="shared" ca="1" si="4"/>
        <v>0.93319666827826331</v>
      </c>
      <c r="F99" s="7">
        <f t="shared" ref="F99:F100" ca="1" si="8">E99*$H$2*B99+(1-E99*$H$2)*F98</f>
        <v>65.682631242013713</v>
      </c>
      <c r="G99" s="8" t="str">
        <f t="shared" ref="G99:G100" ca="1" si="9">IF(B99&gt;=F99,"Long","Short")</f>
        <v>Short</v>
      </c>
      <c r="J99" s="8"/>
      <c r="K99" s="6"/>
    </row>
    <row r="100" spans="1:11" x14ac:dyDescent="0.2">
      <c r="A100" s="9">
        <v>34179</v>
      </c>
      <c r="B100" s="3">
        <v>64.8</v>
      </c>
      <c r="C100" s="10">
        <f t="shared" si="7"/>
        <v>0.52780204622566695</v>
      </c>
      <c r="D100" s="2">
        <f ca="1">STDEV($B100:OFFSET($B100,-$G$2+1,0))</f>
        <v>0.45448670048697853</v>
      </c>
      <c r="E100" s="5">
        <f ca="1">C100/D100</f>
        <v>1.1613146119790341</v>
      </c>
      <c r="F100" s="7">
        <f t="shared" ca="1" si="8"/>
        <v>65.477628730345771</v>
      </c>
      <c r="G100" s="8" t="str">
        <f t="shared" ca="1" si="9"/>
        <v>Short</v>
      </c>
      <c r="J100" s="8"/>
      <c r="K100" s="6"/>
    </row>
    <row r="101" spans="1:11" x14ac:dyDescent="0.2">
      <c r="A101" s="1"/>
      <c r="B101" s="3"/>
      <c r="C101" s="3"/>
      <c r="D101" s="3"/>
      <c r="E101" s="3"/>
    </row>
    <row r="102" spans="1:11" x14ac:dyDescent="0.2">
      <c r="A102" s="1"/>
      <c r="B102" s="3"/>
      <c r="C102" s="3"/>
      <c r="D102" s="3"/>
      <c r="E102" s="3"/>
    </row>
    <row r="103" spans="1:11" x14ac:dyDescent="0.2">
      <c r="A103" s="1"/>
      <c r="B103" s="3"/>
      <c r="C103" s="3"/>
      <c r="D103" s="3"/>
      <c r="E103" s="3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VIDYA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</dc:creator>
  <cp:lastModifiedBy>Perry</cp:lastModifiedBy>
  <dcterms:created xsi:type="dcterms:W3CDTF">2000-03-01T15:32:45Z</dcterms:created>
  <dcterms:modified xsi:type="dcterms:W3CDTF">2012-03-24T12:05:41Z</dcterms:modified>
</cp:coreProperties>
</file>