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1" l="1"/>
  <c r="A8" i="1"/>
  <c r="A9" i="1" s="1"/>
  <c r="G7" i="1"/>
  <c r="D7" i="1"/>
  <c r="E7" i="1" s="1"/>
  <c r="C7" i="1"/>
  <c r="D9" i="1" l="1"/>
  <c r="E9" i="1" s="1"/>
  <c r="C9" i="1"/>
  <c r="A10" i="1"/>
  <c r="D8" i="1"/>
  <c r="E8" i="1" s="1"/>
  <c r="D10" i="1" l="1"/>
  <c r="C10" i="1"/>
  <c r="E10" i="1" s="1"/>
  <c r="A11" i="1"/>
  <c r="A12" i="1" s="1"/>
  <c r="D12" i="1" l="1"/>
  <c r="C12" i="1"/>
  <c r="A13" i="1"/>
  <c r="D11" i="1"/>
  <c r="C11" i="1"/>
  <c r="E12" i="1" l="1"/>
  <c r="E11" i="1"/>
  <c r="D13" i="1"/>
  <c r="E13" i="1" s="1"/>
  <c r="C13" i="1"/>
  <c r="A14" i="1"/>
  <c r="D14" i="1" l="1"/>
  <c r="C14" i="1"/>
  <c r="A15" i="1"/>
  <c r="E14" i="1" l="1"/>
  <c r="D15" i="1"/>
  <c r="E15" i="1" s="1"/>
  <c r="C15" i="1"/>
  <c r="A16" i="1"/>
  <c r="D16" i="1" l="1"/>
  <c r="E16" i="1" s="1"/>
  <c r="C16" i="1"/>
  <c r="A17" i="1"/>
  <c r="A18" i="1" s="1"/>
  <c r="D18" i="1" l="1"/>
  <c r="E18" i="1" s="1"/>
  <c r="C18" i="1"/>
  <c r="A19" i="1"/>
  <c r="D17" i="1"/>
  <c r="C17" i="1"/>
  <c r="E17" i="1" l="1"/>
  <c r="D19" i="1"/>
  <c r="E19" i="1" s="1"/>
  <c r="C19" i="1"/>
  <c r="A20" i="1"/>
  <c r="D20" i="1" l="1"/>
  <c r="E20" i="1" s="1"/>
  <c r="C20" i="1"/>
  <c r="A21" i="1"/>
  <c r="D21" i="1" l="1"/>
  <c r="E21" i="1" s="1"/>
  <c r="C21" i="1"/>
  <c r="A22" i="1"/>
  <c r="D22" i="1" l="1"/>
  <c r="E22" i="1" s="1"/>
  <c r="C22" i="1"/>
  <c r="A23" i="1"/>
  <c r="D23" i="1" l="1"/>
  <c r="C23" i="1"/>
  <c r="A24" i="1"/>
  <c r="E23" i="1" l="1"/>
  <c r="D24" i="1"/>
  <c r="C24" i="1"/>
  <c r="E24" i="1" s="1"/>
  <c r="A25" i="1"/>
  <c r="D25" i="1" l="1"/>
  <c r="C25" i="1"/>
  <c r="A26" i="1"/>
  <c r="E25" i="1" l="1"/>
  <c r="D26" i="1"/>
  <c r="E26" i="1" s="1"/>
  <c r="C26" i="1"/>
  <c r="A27" i="1"/>
  <c r="D27" i="1" l="1"/>
  <c r="E27" i="1" s="1"/>
  <c r="C27" i="1"/>
  <c r="A28" i="1"/>
  <c r="D28" i="1" l="1"/>
  <c r="C28" i="1"/>
  <c r="A29" i="1"/>
  <c r="E28" i="1" l="1"/>
  <c r="D29" i="1"/>
  <c r="C29" i="1"/>
  <c r="A30" i="1"/>
  <c r="A31" i="1" s="1"/>
  <c r="E29" i="1" l="1"/>
  <c r="E31" i="1"/>
  <c r="D31" i="1"/>
  <c r="C31" i="1"/>
  <c r="D30" i="1"/>
  <c r="C30" i="1"/>
  <c r="A32" i="1"/>
  <c r="A33" i="1" s="1"/>
  <c r="E30" i="1"/>
  <c r="E33" i="1" l="1"/>
  <c r="D33" i="1"/>
  <c r="C33" i="1"/>
  <c r="G30" i="1"/>
  <c r="F30" i="1"/>
  <c r="F31" i="1"/>
  <c r="G31" i="1"/>
  <c r="D32" i="1"/>
  <c r="C32" i="1"/>
  <c r="A34" i="1"/>
  <c r="E32" i="1"/>
  <c r="D34" i="1" l="1"/>
  <c r="C34" i="1"/>
  <c r="E34" i="1"/>
  <c r="F33" i="1"/>
  <c r="G33" i="1"/>
  <c r="G32" i="1"/>
  <c r="F32" i="1"/>
  <c r="A35" i="1"/>
  <c r="G34" i="1" l="1"/>
  <c r="F34" i="1"/>
  <c r="E35" i="1"/>
  <c r="D35" i="1"/>
  <c r="C35" i="1"/>
  <c r="A36" i="1"/>
  <c r="F35" i="1" l="1"/>
  <c r="G35" i="1"/>
  <c r="D36" i="1"/>
  <c r="C36" i="1"/>
  <c r="E36" i="1"/>
  <c r="A37" i="1"/>
  <c r="G36" i="1" l="1"/>
  <c r="F36" i="1"/>
  <c r="E37" i="1"/>
  <c r="D37" i="1"/>
  <c r="C37" i="1"/>
  <c r="A38" i="1"/>
  <c r="F37" i="1" l="1"/>
  <c r="G37" i="1"/>
  <c r="D38" i="1"/>
  <c r="C38" i="1"/>
  <c r="E38" i="1"/>
  <c r="A39" i="1"/>
  <c r="G38" i="1" l="1"/>
  <c r="F38" i="1"/>
  <c r="E39" i="1"/>
  <c r="D39" i="1"/>
  <c r="C39" i="1"/>
  <c r="A40" i="1"/>
  <c r="F39" i="1" l="1"/>
  <c r="G39" i="1"/>
  <c r="D40" i="1"/>
  <c r="C40" i="1"/>
  <c r="E40" i="1"/>
  <c r="A41" i="1"/>
  <c r="G40" i="1" l="1"/>
  <c r="F40" i="1"/>
  <c r="E41" i="1"/>
  <c r="D41" i="1"/>
  <c r="C41" i="1"/>
  <c r="A42" i="1"/>
  <c r="F41" i="1" l="1"/>
  <c r="G41" i="1"/>
  <c r="D42" i="1"/>
  <c r="C42" i="1"/>
  <c r="E42" i="1"/>
  <c r="G42" i="1" l="1"/>
  <c r="F42" i="1"/>
  <c r="E45" i="1"/>
  <c r="F8" i="1" s="1"/>
  <c r="G8" i="1" l="1"/>
  <c r="F9" i="1"/>
  <c r="G9" i="1" l="1"/>
  <c r="F10" i="1"/>
  <c r="G10" i="1" l="1"/>
  <c r="F11" i="1"/>
  <c r="G11" i="1" l="1"/>
  <c r="F12" i="1"/>
  <c r="G12" i="1" l="1"/>
  <c r="F13" i="1"/>
  <c r="G13" i="1" l="1"/>
  <c r="F14" i="1"/>
  <c r="G14" i="1" l="1"/>
  <c r="F15" i="1"/>
  <c r="G15" i="1" l="1"/>
  <c r="F16" i="1"/>
  <c r="G16" i="1" l="1"/>
  <c r="F17" i="1"/>
  <c r="G17" i="1" l="1"/>
  <c r="F18" i="1"/>
  <c r="G18" i="1" l="1"/>
  <c r="F19" i="1"/>
  <c r="G19" i="1" l="1"/>
  <c r="F20" i="1"/>
  <c r="G20" i="1" l="1"/>
  <c r="F21" i="1"/>
  <c r="G21" i="1" l="1"/>
  <c r="F22" i="1"/>
  <c r="G22" i="1" l="1"/>
  <c r="F23" i="1"/>
  <c r="G23" i="1" l="1"/>
  <c r="F24" i="1"/>
  <c r="G24" i="1" l="1"/>
  <c r="F25" i="1"/>
  <c r="G25" i="1" l="1"/>
  <c r="F26" i="1"/>
  <c r="G26" i="1" l="1"/>
  <c r="F27" i="1"/>
  <c r="G27" i="1" l="1"/>
  <c r="F28" i="1"/>
  <c r="G28" i="1" l="1"/>
  <c r="F29" i="1"/>
  <c r="G29" i="1" s="1"/>
</calcChain>
</file>

<file path=xl/sharedStrings.xml><?xml version="1.0" encoding="utf-8"?>
<sst xmlns="http://schemas.openxmlformats.org/spreadsheetml/2006/main" count="16" uniqueCount="16">
  <si>
    <t>WLR-712 码盘偏心修正数据记录表</t>
  </si>
  <si>
    <t>测试时间:</t>
  </si>
  <si>
    <t>APD击穿电压(V)：</t>
  </si>
  <si>
    <t>测试人员：</t>
  </si>
  <si>
    <t>APD高压（V）：</t>
  </si>
  <si>
    <t>APD击穿电压温度（℃）：</t>
  </si>
  <si>
    <t>APD电压衰减系数：</t>
  </si>
  <si>
    <t>原始1</t>
  </si>
  <si>
    <t>原始2</t>
  </si>
  <si>
    <t>补偿1</t>
  </si>
  <si>
    <t>补偿2</t>
  </si>
  <si>
    <t>角度差</t>
  </si>
  <si>
    <t>真实值</t>
  </si>
  <si>
    <t>修正量</t>
  </si>
  <si>
    <t>2019-06-05-19-00-25</t>
    <phoneticPr fontId="3" type="noConversion"/>
  </si>
  <si>
    <t>张三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</si>
</sst>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6"/>
      <color indexed="8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/>
    <xf numFmtId="177" fontId="0" fillId="0" borderId="0" xfId="0" applyNumberFormat="1" applyFont="1" applyFill="1" applyAlignment="1"/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/>
    <xf numFmtId="176" fontId="0" fillId="0" borderId="0" xfId="0" applyNumberFormat="1" applyFont="1" applyFill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趋势散点图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Sheet1!$C$7:$C$42</c:f>
              <c:numCache>
                <c:formatCode>General</c:formatCode>
                <c:ptCount val="36"/>
                <c:pt idx="0">
                  <c:v>0</c:v>
                </c:pt>
                <c:pt idx="1">
                  <c:v>330</c:v>
                </c:pt>
                <c:pt idx="2">
                  <c:v>663</c:v>
                </c:pt>
                <c:pt idx="3">
                  <c:v>996</c:v>
                </c:pt>
                <c:pt idx="4">
                  <c:v>1326</c:v>
                </c:pt>
                <c:pt idx="5">
                  <c:v>1659</c:v>
                </c:pt>
                <c:pt idx="6">
                  <c:v>1990</c:v>
                </c:pt>
                <c:pt idx="7">
                  <c:v>2320</c:v>
                </c:pt>
                <c:pt idx="8">
                  <c:v>2650</c:v>
                </c:pt>
                <c:pt idx="9">
                  <c:v>2977</c:v>
                </c:pt>
                <c:pt idx="10">
                  <c:v>3303</c:v>
                </c:pt>
                <c:pt idx="11">
                  <c:v>3628</c:v>
                </c:pt>
                <c:pt idx="12">
                  <c:v>3952</c:v>
                </c:pt>
                <c:pt idx="13">
                  <c:v>4275</c:v>
                </c:pt>
                <c:pt idx="14">
                  <c:v>4598</c:v>
                </c:pt>
                <c:pt idx="15">
                  <c:v>4921</c:v>
                </c:pt>
                <c:pt idx="16">
                  <c:v>5245</c:v>
                </c:pt>
                <c:pt idx="17">
                  <c:v>5568</c:v>
                </c:pt>
                <c:pt idx="18">
                  <c:v>5895</c:v>
                </c:pt>
                <c:pt idx="19">
                  <c:v>6221</c:v>
                </c:pt>
                <c:pt idx="20">
                  <c:v>6547</c:v>
                </c:pt>
                <c:pt idx="21">
                  <c:v>6874</c:v>
                </c:pt>
                <c:pt idx="22">
                  <c:v>7202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Sheet1!$G$7:$G$42</c:f>
              <c:numCache>
                <c:formatCode>0.00_ </c:formatCode>
                <c:ptCount val="36"/>
                <c:pt idx="0">
                  <c:v>0</c:v>
                </c:pt>
                <c:pt idx="1">
                  <c:v>-2.5217391304348098</c:v>
                </c:pt>
                <c:pt idx="2">
                  <c:v>-8.0434782608696196</c:v>
                </c:pt>
                <c:pt idx="3">
                  <c:v>-13.565217391304486</c:v>
                </c:pt>
                <c:pt idx="4">
                  <c:v>-16.086956521739239</c:v>
                </c:pt>
                <c:pt idx="5">
                  <c:v>-21.608695652173992</c:v>
                </c:pt>
                <c:pt idx="6">
                  <c:v>-25.130434782608745</c:v>
                </c:pt>
                <c:pt idx="7">
                  <c:v>-27.652173913043498</c:v>
                </c:pt>
                <c:pt idx="8">
                  <c:v>-30.173913043478478</c:v>
                </c:pt>
                <c:pt idx="9">
                  <c:v>-29.695652173913459</c:v>
                </c:pt>
                <c:pt idx="10">
                  <c:v>-28.217391304348439</c:v>
                </c:pt>
                <c:pt idx="11">
                  <c:v>-25.739130434783419</c:v>
                </c:pt>
                <c:pt idx="12">
                  <c:v>-22.2608695652184</c:v>
                </c:pt>
                <c:pt idx="13">
                  <c:v>-17.782608695652925</c:v>
                </c:pt>
                <c:pt idx="14">
                  <c:v>-13.304347826087906</c:v>
                </c:pt>
                <c:pt idx="15">
                  <c:v>-8.8260869565228859</c:v>
                </c:pt>
                <c:pt idx="16">
                  <c:v>-5.3478260869578662</c:v>
                </c:pt>
                <c:pt idx="17">
                  <c:v>-0.86956521739284653</c:v>
                </c:pt>
                <c:pt idx="18">
                  <c:v>-0.39130434782782686</c:v>
                </c:pt>
                <c:pt idx="19">
                  <c:v>1.0869565217371928</c:v>
                </c:pt>
                <c:pt idx="20">
                  <c:v>2.5652173913022125</c:v>
                </c:pt>
                <c:pt idx="21">
                  <c:v>3.0434782608672322</c:v>
                </c:pt>
                <c:pt idx="22">
                  <c:v>2.5217391304322518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96416"/>
        <c:axId val="166088704"/>
      </c:scatterChart>
      <c:valAx>
        <c:axId val="1659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8704"/>
        <c:crosses val="autoZero"/>
        <c:crossBetween val="midCat"/>
      </c:valAx>
      <c:valAx>
        <c:axId val="1660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158115</xdr:colOff>
      <xdr:row>6</xdr:row>
      <xdr:rowOff>17780</xdr:rowOff>
    </xdr:from>
    <xdr:to>
      <xdr:col>13</xdr:col>
      <xdr:colOff>82550</xdr:colOff>
      <xdr:row>20</xdr:row>
      <xdr:rowOff>151765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E4" sqref="E4"/>
    </sheetView>
  </sheetViews>
  <sheetFormatPr defaultColWidth="9" defaultRowHeight="13.5" x14ac:dyDescent="0.15"/>
  <cols>
    <col min="1" max="1" width="16.875" style="2" customWidth="1"/>
    <col min="2" max="2" width="20.25" style="2" customWidth="1"/>
    <col min="3" max="3" width="14.125" style="2" customWidth="1"/>
    <col min="4" max="4" width="9" style="2"/>
    <col min="5" max="5" width="12.625" style="2" customWidth="1"/>
    <col min="6" max="6" width="11.375" style="2" customWidth="1"/>
    <col min="7" max="7" width="12.5" style="3" customWidth="1"/>
    <col min="8" max="8" width="9" style="2"/>
    <col min="9" max="9" width="10.375" style="2" customWidth="1"/>
    <col min="10" max="16384" width="9" style="2"/>
  </cols>
  <sheetData>
    <row r="1" spans="1:16" s="1" customFormat="1" ht="42" customHeight="1" x14ac:dyDescent="0.1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1"/>
    </row>
    <row r="2" spans="1:16" ht="27" customHeight="1" x14ac:dyDescent="0.15">
      <c r="A2" s="4" t="s">
        <v>1</v>
      </c>
      <c r="B2" s="4" t="s">
        <v>14</v>
      </c>
      <c r="C2" s="4" t="s">
        <v>2</v>
      </c>
      <c r="D2" s="4"/>
      <c r="E2" s="5"/>
      <c r="F2" s="5"/>
    </row>
    <row r="3" spans="1:16" ht="24" customHeight="1" x14ac:dyDescent="0.15">
      <c r="A3" s="6" t="s">
        <v>3</v>
      </c>
      <c r="B3" s="7" t="s">
        <v>15</v>
      </c>
      <c r="C3" s="6" t="s">
        <v>4</v>
      </c>
      <c r="D3" s="6"/>
      <c r="E3" s="5"/>
      <c r="F3" s="5"/>
    </row>
    <row r="4" spans="1:16" ht="27" x14ac:dyDescent="0.15">
      <c r="A4" s="6" t="s">
        <v>5</v>
      </c>
      <c r="B4" s="6"/>
      <c r="C4" s="6" t="s">
        <v>6</v>
      </c>
      <c r="D4" s="6"/>
      <c r="E4" s="5"/>
      <c r="F4" s="5"/>
      <c r="G4" s="8"/>
      <c r="H4" s="8"/>
      <c r="I4" s="8"/>
      <c r="J4" s="8"/>
    </row>
    <row r="5" spans="1:16" x14ac:dyDescent="0.15">
      <c r="A5" s="8"/>
      <c r="B5" s="8"/>
      <c r="C5" s="8"/>
      <c r="D5" s="8"/>
      <c r="E5" s="5"/>
      <c r="F5" s="5"/>
      <c r="G5" s="8"/>
      <c r="H5" s="8"/>
      <c r="I5" s="8"/>
      <c r="J5" s="8"/>
    </row>
    <row r="6" spans="1:16" x14ac:dyDescent="0.15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3" t="s">
        <v>13</v>
      </c>
    </row>
    <row r="7" spans="1:16" x14ac:dyDescent="0.15">
      <c r="A7" s="2">
        <v>0</v>
      </c>
      <c r="B7" s="9">
        <v>330</v>
      </c>
      <c r="C7" s="2">
        <f>A7</f>
        <v>0</v>
      </c>
      <c r="D7" s="2">
        <f>IF(AND(B7&lt;A7,B7&gt;0),B7+7200,B7)</f>
        <v>330</v>
      </c>
      <c r="E7" s="2">
        <f>IF((B7-A7)&lt;&gt;0,D7-C7,0)</f>
        <v>330</v>
      </c>
      <c r="F7" s="2">
        <v>0</v>
      </c>
      <c r="G7" s="3">
        <f>F7-C7</f>
        <v>0</v>
      </c>
    </row>
    <row r="8" spans="1:16" x14ac:dyDescent="0.15">
      <c r="A8" s="2">
        <f>B7</f>
        <v>330</v>
      </c>
      <c r="B8" s="9">
        <v>663</v>
      </c>
      <c r="C8" s="2">
        <f>IF(AND(A8&lt;A7,(B8-A8)&lt;&gt;0),A8+7200,A8)</f>
        <v>330</v>
      </c>
      <c r="D8" s="2">
        <f>IF(OR(AND(B8&lt;A8,B8&gt;0),AND(A8&lt;A7,B8&gt;0)),B8+7200,B8)</f>
        <v>663</v>
      </c>
      <c r="E8" s="2">
        <f t="shared" ref="E8:E42" si="0">IF((B8-A8)&lt;&gt;0,D8-C8,0)</f>
        <v>333</v>
      </c>
      <c r="F8" s="10">
        <f>IF(E8&lt;&gt;0,F7+$E$45,"")</f>
        <v>327.47826086956519</v>
      </c>
      <c r="G8" s="3">
        <f>IF(E8&lt;&gt;0,F8-C8,"")</f>
        <v>-2.5217391304348098</v>
      </c>
    </row>
    <row r="9" spans="1:16" x14ac:dyDescent="0.15">
      <c r="A9" s="2">
        <f>IF(A7-A8&lt;500,B8,0)</f>
        <v>663</v>
      </c>
      <c r="B9" s="9">
        <v>996</v>
      </c>
      <c r="C9" s="2">
        <f t="shared" ref="C9:C42" si="1">IF(AND(A9&lt;A8,(B9-A9)&lt;&gt;0),A9+7200,A9)</f>
        <v>663</v>
      </c>
      <c r="D9" s="2">
        <f t="shared" ref="D9:D42" si="2">IF(OR(AND(B9&lt;A9,B9&gt;0),AND(A9&lt;A8,B9&gt;0)),B9+7200,B9)</f>
        <v>996</v>
      </c>
      <c r="E9" s="2">
        <f t="shared" si="0"/>
        <v>333</v>
      </c>
      <c r="F9" s="10">
        <f t="shared" ref="F9:F42" si="3">IF(E9&lt;&gt;0,F8+$E$45,"")</f>
        <v>654.95652173913038</v>
      </c>
      <c r="G9" s="3">
        <f t="shared" ref="G9:G42" si="4">IF(E9&lt;&gt;0,F9-C9,"")</f>
        <v>-8.0434782608696196</v>
      </c>
    </row>
    <row r="10" spans="1:16" x14ac:dyDescent="0.15">
      <c r="A10" s="2">
        <f t="shared" ref="A10:A42" si="5">IF(A8-A9&lt;500,B9,0)</f>
        <v>996</v>
      </c>
      <c r="B10" s="9">
        <v>1326</v>
      </c>
      <c r="C10" s="2">
        <f t="shared" si="1"/>
        <v>996</v>
      </c>
      <c r="D10" s="2">
        <f t="shared" si="2"/>
        <v>1326</v>
      </c>
      <c r="E10" s="2">
        <f t="shared" si="0"/>
        <v>330</v>
      </c>
      <c r="F10" s="10">
        <f t="shared" si="3"/>
        <v>982.43478260869551</v>
      </c>
      <c r="G10" s="3">
        <f t="shared" si="4"/>
        <v>-13.565217391304486</v>
      </c>
    </row>
    <row r="11" spans="1:16" x14ac:dyDescent="0.15">
      <c r="A11" s="2">
        <f t="shared" si="5"/>
        <v>1326</v>
      </c>
      <c r="B11" s="9">
        <v>1659</v>
      </c>
      <c r="C11" s="2">
        <f t="shared" si="1"/>
        <v>1326</v>
      </c>
      <c r="D11" s="2">
        <f t="shared" si="2"/>
        <v>1659</v>
      </c>
      <c r="E11" s="2">
        <f t="shared" si="0"/>
        <v>333</v>
      </c>
      <c r="F11" s="10">
        <f t="shared" si="3"/>
        <v>1309.9130434782608</v>
      </c>
      <c r="G11" s="3">
        <f t="shared" si="4"/>
        <v>-16.086956521739239</v>
      </c>
    </row>
    <row r="12" spans="1:16" x14ac:dyDescent="0.15">
      <c r="A12" s="2">
        <f t="shared" si="5"/>
        <v>1659</v>
      </c>
      <c r="B12" s="9">
        <v>1990</v>
      </c>
      <c r="C12" s="2">
        <f t="shared" si="1"/>
        <v>1659</v>
      </c>
      <c r="D12" s="2">
        <f t="shared" si="2"/>
        <v>1990</v>
      </c>
      <c r="E12" s="2">
        <f t="shared" si="0"/>
        <v>331</v>
      </c>
      <c r="F12" s="10">
        <f t="shared" si="3"/>
        <v>1637.391304347826</v>
      </c>
      <c r="G12" s="3">
        <f t="shared" si="4"/>
        <v>-21.608695652173992</v>
      </c>
    </row>
    <row r="13" spans="1:16" x14ac:dyDescent="0.15">
      <c r="A13" s="2">
        <f t="shared" si="5"/>
        <v>1990</v>
      </c>
      <c r="B13" s="9">
        <v>2320</v>
      </c>
      <c r="C13" s="2">
        <f t="shared" si="1"/>
        <v>1990</v>
      </c>
      <c r="D13" s="2">
        <f t="shared" si="2"/>
        <v>2320</v>
      </c>
      <c r="E13" s="2">
        <f t="shared" si="0"/>
        <v>330</v>
      </c>
      <c r="F13" s="10">
        <f t="shared" si="3"/>
        <v>1964.8695652173913</v>
      </c>
      <c r="G13" s="3">
        <f t="shared" si="4"/>
        <v>-25.130434782608745</v>
      </c>
    </row>
    <row r="14" spans="1:16" x14ac:dyDescent="0.15">
      <c r="A14" s="2">
        <f t="shared" si="5"/>
        <v>2320</v>
      </c>
      <c r="B14" s="9">
        <v>2650</v>
      </c>
      <c r="C14" s="2">
        <f t="shared" si="1"/>
        <v>2320</v>
      </c>
      <c r="D14" s="2">
        <f t="shared" si="2"/>
        <v>2650</v>
      </c>
      <c r="E14" s="2">
        <f t="shared" si="0"/>
        <v>330</v>
      </c>
      <c r="F14" s="10">
        <f t="shared" si="3"/>
        <v>2292.3478260869565</v>
      </c>
      <c r="G14" s="3">
        <f t="shared" si="4"/>
        <v>-27.652173913043498</v>
      </c>
    </row>
    <row r="15" spans="1:16" x14ac:dyDescent="0.15">
      <c r="A15" s="2">
        <f t="shared" si="5"/>
        <v>2650</v>
      </c>
      <c r="B15" s="9">
        <v>2977</v>
      </c>
      <c r="C15" s="2">
        <f t="shared" si="1"/>
        <v>2650</v>
      </c>
      <c r="D15" s="2">
        <f t="shared" si="2"/>
        <v>2977</v>
      </c>
      <c r="E15" s="2">
        <f t="shared" si="0"/>
        <v>327</v>
      </c>
      <c r="F15" s="10">
        <f t="shared" si="3"/>
        <v>2619.8260869565215</v>
      </c>
      <c r="G15" s="3">
        <f t="shared" si="4"/>
        <v>-30.173913043478478</v>
      </c>
    </row>
    <row r="16" spans="1:16" x14ac:dyDescent="0.15">
      <c r="A16" s="2">
        <f t="shared" si="5"/>
        <v>2977</v>
      </c>
      <c r="B16" s="9">
        <v>3303</v>
      </c>
      <c r="C16" s="2">
        <f t="shared" si="1"/>
        <v>2977</v>
      </c>
      <c r="D16" s="2">
        <f t="shared" si="2"/>
        <v>3303</v>
      </c>
      <c r="E16" s="2">
        <f t="shared" si="0"/>
        <v>326</v>
      </c>
      <c r="F16" s="10">
        <f t="shared" si="3"/>
        <v>2947.3043478260865</v>
      </c>
      <c r="G16" s="3">
        <f t="shared" si="4"/>
        <v>-29.695652173913459</v>
      </c>
    </row>
    <row r="17" spans="1:7" x14ac:dyDescent="0.15">
      <c r="A17" s="2">
        <f t="shared" si="5"/>
        <v>3303</v>
      </c>
      <c r="B17" s="9">
        <v>3628</v>
      </c>
      <c r="C17" s="2">
        <f t="shared" si="1"/>
        <v>3303</v>
      </c>
      <c r="D17" s="2">
        <f t="shared" si="2"/>
        <v>3628</v>
      </c>
      <c r="E17" s="2">
        <f t="shared" si="0"/>
        <v>325</v>
      </c>
      <c r="F17" s="10">
        <f t="shared" si="3"/>
        <v>3274.7826086956516</v>
      </c>
      <c r="G17" s="3">
        <f t="shared" si="4"/>
        <v>-28.217391304348439</v>
      </c>
    </row>
    <row r="18" spans="1:7" x14ac:dyDescent="0.15">
      <c r="A18" s="2">
        <f t="shared" si="5"/>
        <v>3628</v>
      </c>
      <c r="B18" s="9">
        <v>3952</v>
      </c>
      <c r="C18" s="2">
        <f t="shared" si="1"/>
        <v>3628</v>
      </c>
      <c r="D18" s="2">
        <f t="shared" si="2"/>
        <v>3952</v>
      </c>
      <c r="E18" s="2">
        <f t="shared" si="0"/>
        <v>324</v>
      </c>
      <c r="F18" s="10">
        <f t="shared" si="3"/>
        <v>3602.2608695652166</v>
      </c>
      <c r="G18" s="3">
        <f t="shared" si="4"/>
        <v>-25.739130434783419</v>
      </c>
    </row>
    <row r="19" spans="1:7" x14ac:dyDescent="0.15">
      <c r="A19" s="2">
        <f t="shared" si="5"/>
        <v>3952</v>
      </c>
      <c r="B19" s="9">
        <v>4275</v>
      </c>
      <c r="C19" s="2">
        <f t="shared" si="1"/>
        <v>3952</v>
      </c>
      <c r="D19" s="2">
        <f t="shared" si="2"/>
        <v>4275</v>
      </c>
      <c r="E19" s="2">
        <f t="shared" si="0"/>
        <v>323</v>
      </c>
      <c r="F19" s="10">
        <f t="shared" si="3"/>
        <v>3929.7391304347816</v>
      </c>
      <c r="G19" s="3">
        <f t="shared" si="4"/>
        <v>-22.2608695652184</v>
      </c>
    </row>
    <row r="20" spans="1:7" x14ac:dyDescent="0.15">
      <c r="A20" s="2">
        <f t="shared" si="5"/>
        <v>4275</v>
      </c>
      <c r="B20" s="9">
        <v>4598</v>
      </c>
      <c r="C20" s="2">
        <f t="shared" si="1"/>
        <v>4275</v>
      </c>
      <c r="D20" s="2">
        <f t="shared" si="2"/>
        <v>4598</v>
      </c>
      <c r="E20" s="2">
        <f t="shared" si="0"/>
        <v>323</v>
      </c>
      <c r="F20" s="10">
        <f t="shared" si="3"/>
        <v>4257.2173913043471</v>
      </c>
      <c r="G20" s="3">
        <f t="shared" si="4"/>
        <v>-17.782608695652925</v>
      </c>
    </row>
    <row r="21" spans="1:7" x14ac:dyDescent="0.15">
      <c r="A21" s="2">
        <f t="shared" si="5"/>
        <v>4598</v>
      </c>
      <c r="B21" s="9">
        <v>4921</v>
      </c>
      <c r="C21" s="2">
        <f t="shared" si="1"/>
        <v>4598</v>
      </c>
      <c r="D21" s="2">
        <f t="shared" si="2"/>
        <v>4921</v>
      </c>
      <c r="E21" s="2">
        <f t="shared" si="0"/>
        <v>323</v>
      </c>
      <c r="F21" s="10">
        <f t="shared" si="3"/>
        <v>4584.6956521739121</v>
      </c>
      <c r="G21" s="3">
        <f t="shared" si="4"/>
        <v>-13.304347826087906</v>
      </c>
    </row>
    <row r="22" spans="1:7" x14ac:dyDescent="0.15">
      <c r="A22" s="2">
        <f t="shared" si="5"/>
        <v>4921</v>
      </c>
      <c r="B22" s="9">
        <v>5245</v>
      </c>
      <c r="C22" s="2">
        <f t="shared" si="1"/>
        <v>4921</v>
      </c>
      <c r="D22" s="2">
        <f t="shared" si="2"/>
        <v>5245</v>
      </c>
      <c r="E22" s="2">
        <f t="shared" si="0"/>
        <v>324</v>
      </c>
      <c r="F22" s="10">
        <f t="shared" si="3"/>
        <v>4912.1739130434771</v>
      </c>
      <c r="G22" s="3">
        <f t="shared" si="4"/>
        <v>-8.8260869565228859</v>
      </c>
    </row>
    <row r="23" spans="1:7" x14ac:dyDescent="0.15">
      <c r="A23" s="2">
        <f t="shared" si="5"/>
        <v>5245</v>
      </c>
      <c r="B23" s="9">
        <v>5568</v>
      </c>
      <c r="C23" s="2">
        <f t="shared" si="1"/>
        <v>5245</v>
      </c>
      <c r="D23" s="2">
        <f t="shared" si="2"/>
        <v>5568</v>
      </c>
      <c r="E23" s="2">
        <f t="shared" si="0"/>
        <v>323</v>
      </c>
      <c r="F23" s="10">
        <f t="shared" si="3"/>
        <v>5239.6521739130421</v>
      </c>
      <c r="G23" s="3">
        <f t="shared" si="4"/>
        <v>-5.3478260869578662</v>
      </c>
    </row>
    <row r="24" spans="1:7" x14ac:dyDescent="0.15">
      <c r="A24" s="2">
        <f t="shared" si="5"/>
        <v>5568</v>
      </c>
      <c r="B24" s="9">
        <v>5895</v>
      </c>
      <c r="C24" s="2">
        <f t="shared" si="1"/>
        <v>5568</v>
      </c>
      <c r="D24" s="2">
        <f t="shared" si="2"/>
        <v>5895</v>
      </c>
      <c r="E24" s="2">
        <f t="shared" si="0"/>
        <v>327</v>
      </c>
      <c r="F24" s="10">
        <f t="shared" si="3"/>
        <v>5567.1304347826072</v>
      </c>
      <c r="G24" s="3">
        <f t="shared" si="4"/>
        <v>-0.86956521739284653</v>
      </c>
    </row>
    <row r="25" spans="1:7" x14ac:dyDescent="0.15">
      <c r="A25" s="2">
        <f t="shared" si="5"/>
        <v>5895</v>
      </c>
      <c r="B25" s="9">
        <v>6221</v>
      </c>
      <c r="C25" s="2">
        <f t="shared" si="1"/>
        <v>5895</v>
      </c>
      <c r="D25" s="2">
        <f t="shared" si="2"/>
        <v>6221</v>
      </c>
      <c r="E25" s="2">
        <f t="shared" si="0"/>
        <v>326</v>
      </c>
      <c r="F25" s="10">
        <f t="shared" si="3"/>
        <v>5894.6086956521722</v>
      </c>
      <c r="G25" s="3">
        <f t="shared" si="4"/>
        <v>-0.39130434782782686</v>
      </c>
    </row>
    <row r="26" spans="1:7" x14ac:dyDescent="0.15">
      <c r="A26" s="2">
        <f t="shared" si="5"/>
        <v>6221</v>
      </c>
      <c r="B26" s="9">
        <v>6547</v>
      </c>
      <c r="C26" s="2">
        <f t="shared" si="1"/>
        <v>6221</v>
      </c>
      <c r="D26" s="2">
        <f t="shared" si="2"/>
        <v>6547</v>
      </c>
      <c r="E26" s="2">
        <f t="shared" si="0"/>
        <v>326</v>
      </c>
      <c r="F26" s="10">
        <f t="shared" si="3"/>
        <v>6222.0869565217372</v>
      </c>
      <c r="G26" s="3">
        <f t="shared" si="4"/>
        <v>1.0869565217371928</v>
      </c>
    </row>
    <row r="27" spans="1:7" x14ac:dyDescent="0.15">
      <c r="A27" s="2">
        <f t="shared" si="5"/>
        <v>6547</v>
      </c>
      <c r="B27" s="9">
        <v>6874</v>
      </c>
      <c r="C27" s="2">
        <f t="shared" si="1"/>
        <v>6547</v>
      </c>
      <c r="D27" s="2">
        <f t="shared" si="2"/>
        <v>6874</v>
      </c>
      <c r="E27" s="2">
        <f t="shared" si="0"/>
        <v>327</v>
      </c>
      <c r="F27" s="10">
        <f t="shared" si="3"/>
        <v>6549.5652173913022</v>
      </c>
      <c r="G27" s="3">
        <f t="shared" si="4"/>
        <v>2.5652173913022125</v>
      </c>
    </row>
    <row r="28" spans="1:7" x14ac:dyDescent="0.15">
      <c r="A28" s="2">
        <f t="shared" si="5"/>
        <v>6874</v>
      </c>
      <c r="B28" s="9">
        <v>2</v>
      </c>
      <c r="C28" s="2">
        <f t="shared" si="1"/>
        <v>6874</v>
      </c>
      <c r="D28" s="2">
        <f t="shared" si="2"/>
        <v>7202</v>
      </c>
      <c r="E28" s="2">
        <f t="shared" si="0"/>
        <v>328</v>
      </c>
      <c r="F28" s="10">
        <f t="shared" si="3"/>
        <v>6877.0434782608672</v>
      </c>
      <c r="G28" s="3">
        <f t="shared" si="4"/>
        <v>3.0434782608672322</v>
      </c>
    </row>
    <row r="29" spans="1:7" x14ac:dyDescent="0.15">
      <c r="A29" s="2">
        <f t="shared" si="5"/>
        <v>2</v>
      </c>
      <c r="B29" s="9">
        <v>332</v>
      </c>
      <c r="C29" s="2">
        <f t="shared" si="1"/>
        <v>7202</v>
      </c>
      <c r="D29" s="2">
        <f t="shared" si="2"/>
        <v>7532</v>
      </c>
      <c r="E29" s="2">
        <f t="shared" si="0"/>
        <v>330</v>
      </c>
      <c r="F29" s="10">
        <f t="shared" si="3"/>
        <v>7204.5217391304323</v>
      </c>
      <c r="G29" s="3">
        <f t="shared" si="4"/>
        <v>2.5217391304322518</v>
      </c>
    </row>
    <row r="30" spans="1:7" x14ac:dyDescent="0.15">
      <c r="A30" s="2">
        <f t="shared" si="5"/>
        <v>0</v>
      </c>
      <c r="B30" s="9">
        <v>0</v>
      </c>
      <c r="C30" s="2">
        <f t="shared" si="1"/>
        <v>0</v>
      </c>
      <c r="D30" s="2">
        <f t="shared" si="2"/>
        <v>0</v>
      </c>
      <c r="E30" s="2">
        <f t="shared" si="0"/>
        <v>0</v>
      </c>
      <c r="F30" s="10" t="str">
        <f t="shared" si="3"/>
        <v/>
      </c>
      <c r="G30" s="3" t="str">
        <f t="shared" si="4"/>
        <v/>
      </c>
    </row>
    <row r="31" spans="1:7" x14ac:dyDescent="0.15">
      <c r="A31" s="2">
        <f t="shared" si="5"/>
        <v>0</v>
      </c>
      <c r="B31" s="9">
        <v>0</v>
      </c>
      <c r="C31" s="2">
        <f t="shared" si="1"/>
        <v>0</v>
      </c>
      <c r="D31" s="2">
        <f t="shared" si="2"/>
        <v>0</v>
      </c>
      <c r="E31" s="2">
        <f t="shared" si="0"/>
        <v>0</v>
      </c>
      <c r="F31" s="10" t="str">
        <f t="shared" si="3"/>
        <v/>
      </c>
      <c r="G31" s="3" t="str">
        <f t="shared" si="4"/>
        <v/>
      </c>
    </row>
    <row r="32" spans="1:7" x14ac:dyDescent="0.15">
      <c r="A32" s="2">
        <f t="shared" si="5"/>
        <v>0</v>
      </c>
      <c r="B32" s="9">
        <v>0</v>
      </c>
      <c r="C32" s="2">
        <f t="shared" si="1"/>
        <v>0</v>
      </c>
      <c r="D32" s="2">
        <f t="shared" si="2"/>
        <v>0</v>
      </c>
      <c r="E32" s="2">
        <f t="shared" si="0"/>
        <v>0</v>
      </c>
      <c r="F32" s="10" t="str">
        <f t="shared" si="3"/>
        <v/>
      </c>
      <c r="G32" s="3" t="str">
        <f t="shared" si="4"/>
        <v/>
      </c>
    </row>
    <row r="33" spans="1:7" x14ac:dyDescent="0.15">
      <c r="A33" s="2">
        <f t="shared" si="5"/>
        <v>0</v>
      </c>
      <c r="B33" s="9">
        <v>0</v>
      </c>
      <c r="C33" s="2">
        <f t="shared" si="1"/>
        <v>0</v>
      </c>
      <c r="D33" s="2">
        <f t="shared" si="2"/>
        <v>0</v>
      </c>
      <c r="E33" s="2">
        <f t="shared" si="0"/>
        <v>0</v>
      </c>
      <c r="F33" s="10" t="str">
        <f t="shared" si="3"/>
        <v/>
      </c>
      <c r="G33" s="3" t="str">
        <f t="shared" si="4"/>
        <v/>
      </c>
    </row>
    <row r="34" spans="1:7" x14ac:dyDescent="0.15">
      <c r="A34" s="2">
        <f t="shared" si="5"/>
        <v>0</v>
      </c>
      <c r="B34" s="9">
        <v>0</v>
      </c>
      <c r="C34" s="2">
        <f t="shared" si="1"/>
        <v>0</v>
      </c>
      <c r="D34" s="2">
        <f t="shared" si="2"/>
        <v>0</v>
      </c>
      <c r="E34" s="2">
        <f t="shared" si="0"/>
        <v>0</v>
      </c>
      <c r="F34" s="10" t="str">
        <f t="shared" si="3"/>
        <v/>
      </c>
      <c r="G34" s="3" t="str">
        <f t="shared" si="4"/>
        <v/>
      </c>
    </row>
    <row r="35" spans="1:7" x14ac:dyDescent="0.15">
      <c r="A35" s="2">
        <f t="shared" si="5"/>
        <v>0</v>
      </c>
      <c r="B35" s="9">
        <v>0</v>
      </c>
      <c r="C35" s="2">
        <f t="shared" si="1"/>
        <v>0</v>
      </c>
      <c r="D35" s="2">
        <f t="shared" si="2"/>
        <v>0</v>
      </c>
      <c r="E35" s="2">
        <f t="shared" si="0"/>
        <v>0</v>
      </c>
      <c r="F35" s="10" t="str">
        <f t="shared" si="3"/>
        <v/>
      </c>
      <c r="G35" s="3" t="str">
        <f t="shared" si="4"/>
        <v/>
      </c>
    </row>
    <row r="36" spans="1:7" x14ac:dyDescent="0.15">
      <c r="A36" s="2">
        <f t="shared" si="5"/>
        <v>0</v>
      </c>
      <c r="B36" s="9">
        <v>0</v>
      </c>
      <c r="C36" s="2">
        <f t="shared" si="1"/>
        <v>0</v>
      </c>
      <c r="D36" s="2">
        <f t="shared" si="2"/>
        <v>0</v>
      </c>
      <c r="E36" s="2">
        <f t="shared" si="0"/>
        <v>0</v>
      </c>
      <c r="F36" s="10" t="str">
        <f t="shared" si="3"/>
        <v/>
      </c>
      <c r="G36" s="3" t="str">
        <f t="shared" si="4"/>
        <v/>
      </c>
    </row>
    <row r="37" spans="1:7" x14ac:dyDescent="0.15">
      <c r="A37" s="2">
        <f t="shared" si="5"/>
        <v>0</v>
      </c>
      <c r="B37" s="9">
        <v>0</v>
      </c>
      <c r="C37" s="2">
        <f t="shared" si="1"/>
        <v>0</v>
      </c>
      <c r="D37" s="2">
        <f t="shared" si="2"/>
        <v>0</v>
      </c>
      <c r="E37" s="2">
        <f t="shared" si="0"/>
        <v>0</v>
      </c>
      <c r="F37" s="10" t="str">
        <f t="shared" si="3"/>
        <v/>
      </c>
      <c r="G37" s="3" t="str">
        <f t="shared" si="4"/>
        <v/>
      </c>
    </row>
    <row r="38" spans="1:7" x14ac:dyDescent="0.15">
      <c r="A38" s="2">
        <f t="shared" si="5"/>
        <v>0</v>
      </c>
      <c r="B38" s="9">
        <v>0</v>
      </c>
      <c r="C38" s="2">
        <f t="shared" si="1"/>
        <v>0</v>
      </c>
      <c r="D38" s="2">
        <f t="shared" si="2"/>
        <v>0</v>
      </c>
      <c r="E38" s="2">
        <f t="shared" si="0"/>
        <v>0</v>
      </c>
      <c r="F38" s="10" t="str">
        <f t="shared" si="3"/>
        <v/>
      </c>
      <c r="G38" s="3" t="str">
        <f t="shared" si="4"/>
        <v/>
      </c>
    </row>
    <row r="39" spans="1:7" x14ac:dyDescent="0.15">
      <c r="A39" s="2">
        <f t="shared" si="5"/>
        <v>0</v>
      </c>
      <c r="B39" s="9">
        <v>0</v>
      </c>
      <c r="C39" s="2">
        <f t="shared" si="1"/>
        <v>0</v>
      </c>
      <c r="D39" s="2">
        <f t="shared" si="2"/>
        <v>0</v>
      </c>
      <c r="E39" s="2">
        <f t="shared" si="0"/>
        <v>0</v>
      </c>
      <c r="F39" s="10" t="str">
        <f t="shared" si="3"/>
        <v/>
      </c>
      <c r="G39" s="3" t="str">
        <f t="shared" si="4"/>
        <v/>
      </c>
    </row>
    <row r="40" spans="1:7" x14ac:dyDescent="0.15">
      <c r="A40" s="2">
        <f t="shared" si="5"/>
        <v>0</v>
      </c>
      <c r="B40" s="9">
        <v>0</v>
      </c>
      <c r="C40" s="2">
        <f t="shared" si="1"/>
        <v>0</v>
      </c>
      <c r="D40" s="2">
        <f t="shared" si="2"/>
        <v>0</v>
      </c>
      <c r="E40" s="2">
        <f t="shared" si="0"/>
        <v>0</v>
      </c>
      <c r="F40" s="10" t="str">
        <f t="shared" si="3"/>
        <v/>
      </c>
      <c r="G40" s="3" t="str">
        <f t="shared" si="4"/>
        <v/>
      </c>
    </row>
    <row r="41" spans="1:7" x14ac:dyDescent="0.15">
      <c r="A41" s="2">
        <f t="shared" si="5"/>
        <v>0</v>
      </c>
      <c r="B41" s="9">
        <v>0</v>
      </c>
      <c r="C41" s="2">
        <f t="shared" si="1"/>
        <v>0</v>
      </c>
      <c r="D41" s="2">
        <f t="shared" si="2"/>
        <v>0</v>
      </c>
      <c r="E41" s="2">
        <f t="shared" si="0"/>
        <v>0</v>
      </c>
      <c r="F41" s="10" t="str">
        <f t="shared" si="3"/>
        <v/>
      </c>
      <c r="G41" s="3" t="str">
        <f t="shared" si="4"/>
        <v/>
      </c>
    </row>
    <row r="42" spans="1:7" x14ac:dyDescent="0.15">
      <c r="A42" s="2">
        <f t="shared" si="5"/>
        <v>0</v>
      </c>
      <c r="B42" s="9">
        <v>0</v>
      </c>
      <c r="C42" s="2">
        <f t="shared" si="1"/>
        <v>0</v>
      </c>
      <c r="D42" s="2">
        <f t="shared" si="2"/>
        <v>0</v>
      </c>
      <c r="E42" s="2">
        <f t="shared" si="0"/>
        <v>0</v>
      </c>
      <c r="F42" s="10" t="str">
        <f t="shared" si="3"/>
        <v/>
      </c>
      <c r="G42" s="3" t="str">
        <f t="shared" si="4"/>
        <v/>
      </c>
    </row>
    <row r="45" spans="1:7" x14ac:dyDescent="0.15">
      <c r="E45" s="2">
        <f>SUM(E7:E42)/COUNTIF(E7:E42,"&lt;&gt;0")</f>
        <v>327.47826086956519</v>
      </c>
    </row>
  </sheetData>
  <mergeCells count="1">
    <mergeCell ref="A1:O1"/>
  </mergeCells>
  <phoneticPr fontId="3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2019-02-25T09:46:00Z</dcterms:created>
  <dcterms:modified xsi:type="dcterms:W3CDTF">2019-06-05T11:00:25Z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