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PSKILLING (Data Analyst)\PROJECTS (EXCEL)\"/>
    </mc:Choice>
  </mc:AlternateContent>
  <xr:revisionPtr revIDLastSave="0" documentId="13_ncr:1_{1E0F03C5-D77C-4801-B7D0-5F424440EC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D27" i="1" l="1"/>
  <c r="AD26" i="1"/>
  <c r="AD25" i="1"/>
  <c r="AD24" i="1"/>
  <c r="AD15" i="1"/>
  <c r="AD16" i="1"/>
  <c r="AD20" i="1"/>
  <c r="AD21" i="1"/>
  <c r="AD22" i="1"/>
  <c r="AD19" i="1"/>
  <c r="AD18" i="1"/>
  <c r="AD17" i="1"/>
  <c r="AD14" i="1"/>
  <c r="AD13" i="1"/>
  <c r="AD12" i="1"/>
  <c r="AD11" i="1"/>
  <c r="AD10" i="1"/>
  <c r="AD9" i="1"/>
  <c r="AD8" i="1"/>
  <c r="AD7" i="1"/>
  <c r="AD6" i="1"/>
  <c r="AD5" i="1"/>
  <c r="AD4" i="1"/>
  <c r="AD3" i="1"/>
  <c r="AB27" i="1"/>
  <c r="AA27" i="1"/>
  <c r="Z27" i="1"/>
  <c r="Y27" i="1"/>
  <c r="AB26" i="1"/>
  <c r="AA26" i="1"/>
  <c r="Z26" i="1"/>
  <c r="Y26" i="1"/>
  <c r="AB25" i="1"/>
  <c r="AA25" i="1"/>
  <c r="Z25" i="1"/>
  <c r="Y25" i="1"/>
  <c r="AB24" i="1"/>
  <c r="AA24" i="1"/>
  <c r="Z24" i="1"/>
  <c r="Y24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Y3" i="1"/>
  <c r="Z3" i="1"/>
  <c r="AA3" i="1"/>
  <c r="AB3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X3" i="1"/>
  <c r="AB2" i="1"/>
  <c r="AA2" i="1"/>
  <c r="Y2" i="1"/>
  <c r="Z2" i="1" s="1"/>
  <c r="T17" i="1"/>
  <c r="T7" i="1"/>
  <c r="T5" i="1"/>
  <c r="T2" i="1"/>
  <c r="U2" i="1" s="1"/>
  <c r="V2" i="1" s="1"/>
  <c r="W2" i="1" s="1"/>
  <c r="P5" i="1"/>
  <c r="R4" i="1"/>
  <c r="Q4" i="1"/>
  <c r="R3" i="1"/>
  <c r="Q3" i="1"/>
  <c r="P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4" i="1"/>
  <c r="O7" i="1"/>
  <c r="O6" i="1"/>
  <c r="O5" i="1"/>
  <c r="O4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3" i="1"/>
  <c r="N3" i="1"/>
  <c r="O2" i="1"/>
  <c r="P2" i="1" s="1"/>
  <c r="Q2" i="1" s="1"/>
  <c r="R2" i="1" s="1"/>
  <c r="I3" i="1"/>
  <c r="S3" i="1" s="1"/>
  <c r="M3" i="1"/>
  <c r="W3" i="1" s="1"/>
  <c r="M22" i="1"/>
  <c r="W22" i="1" s="1"/>
  <c r="M21" i="1"/>
  <c r="W21" i="1" s="1"/>
  <c r="M20" i="1"/>
  <c r="W20" i="1" s="1"/>
  <c r="M19" i="1"/>
  <c r="W19" i="1" s="1"/>
  <c r="M18" i="1"/>
  <c r="W18" i="1" s="1"/>
  <c r="M17" i="1"/>
  <c r="W17" i="1" s="1"/>
  <c r="M16" i="1"/>
  <c r="W16" i="1" s="1"/>
  <c r="M15" i="1"/>
  <c r="W15" i="1" s="1"/>
  <c r="M14" i="1"/>
  <c r="W14" i="1" s="1"/>
  <c r="M13" i="1"/>
  <c r="W13" i="1" s="1"/>
  <c r="M12" i="1"/>
  <c r="W12" i="1" s="1"/>
  <c r="M11" i="1"/>
  <c r="W11" i="1" s="1"/>
  <c r="M10" i="1"/>
  <c r="W10" i="1" s="1"/>
  <c r="M9" i="1"/>
  <c r="W9" i="1" s="1"/>
  <c r="M8" i="1"/>
  <c r="W8" i="1" s="1"/>
  <c r="M7" i="1"/>
  <c r="W7" i="1" s="1"/>
  <c r="M6" i="1"/>
  <c r="W6" i="1" s="1"/>
  <c r="M5" i="1"/>
  <c r="W5" i="1" s="1"/>
  <c r="M4" i="1"/>
  <c r="W4" i="1" s="1"/>
  <c r="L22" i="1"/>
  <c r="V22" i="1" s="1"/>
  <c r="L21" i="1"/>
  <c r="V21" i="1" s="1"/>
  <c r="L20" i="1"/>
  <c r="V20" i="1" s="1"/>
  <c r="L19" i="1"/>
  <c r="V19" i="1" s="1"/>
  <c r="L18" i="1"/>
  <c r="V18" i="1" s="1"/>
  <c r="L17" i="1"/>
  <c r="V17" i="1" s="1"/>
  <c r="L16" i="1"/>
  <c r="V16" i="1" s="1"/>
  <c r="L15" i="1"/>
  <c r="V15" i="1" s="1"/>
  <c r="L14" i="1"/>
  <c r="V14" i="1" s="1"/>
  <c r="L13" i="1"/>
  <c r="V13" i="1" s="1"/>
  <c r="L12" i="1"/>
  <c r="V12" i="1" s="1"/>
  <c r="L11" i="1"/>
  <c r="V11" i="1" s="1"/>
  <c r="L10" i="1"/>
  <c r="V10" i="1" s="1"/>
  <c r="L9" i="1"/>
  <c r="V9" i="1" s="1"/>
  <c r="L8" i="1"/>
  <c r="V8" i="1" s="1"/>
  <c r="L7" i="1"/>
  <c r="V7" i="1" s="1"/>
  <c r="L6" i="1"/>
  <c r="V6" i="1" s="1"/>
  <c r="L5" i="1"/>
  <c r="V5" i="1" s="1"/>
  <c r="L4" i="1"/>
  <c r="V4" i="1" s="1"/>
  <c r="L3" i="1"/>
  <c r="V3" i="1" s="1"/>
  <c r="K22" i="1"/>
  <c r="U22" i="1" s="1"/>
  <c r="K21" i="1"/>
  <c r="U21" i="1" s="1"/>
  <c r="K20" i="1"/>
  <c r="U20" i="1" s="1"/>
  <c r="K19" i="1"/>
  <c r="U19" i="1" s="1"/>
  <c r="K18" i="1"/>
  <c r="U18" i="1" s="1"/>
  <c r="K17" i="1"/>
  <c r="U17" i="1" s="1"/>
  <c r="K16" i="1"/>
  <c r="U16" i="1" s="1"/>
  <c r="K15" i="1"/>
  <c r="U15" i="1" s="1"/>
  <c r="K14" i="1"/>
  <c r="U14" i="1" s="1"/>
  <c r="K13" i="1"/>
  <c r="U13" i="1" s="1"/>
  <c r="K12" i="1"/>
  <c r="U12" i="1" s="1"/>
  <c r="K11" i="1"/>
  <c r="U11" i="1" s="1"/>
  <c r="K10" i="1"/>
  <c r="U10" i="1" s="1"/>
  <c r="K9" i="1"/>
  <c r="U9" i="1" s="1"/>
  <c r="K8" i="1"/>
  <c r="U8" i="1" s="1"/>
  <c r="K7" i="1"/>
  <c r="U7" i="1" s="1"/>
  <c r="K6" i="1"/>
  <c r="U6" i="1" s="1"/>
  <c r="K5" i="1"/>
  <c r="U5" i="1" s="1"/>
  <c r="K4" i="1"/>
  <c r="U4" i="1" s="1"/>
  <c r="K3" i="1"/>
  <c r="U3" i="1" s="1"/>
  <c r="J3" i="1"/>
  <c r="T3" i="1" s="1"/>
  <c r="J22" i="1"/>
  <c r="T22" i="1" s="1"/>
  <c r="J21" i="1"/>
  <c r="T21" i="1" s="1"/>
  <c r="J20" i="1"/>
  <c r="T20" i="1" s="1"/>
  <c r="J19" i="1"/>
  <c r="T19" i="1" s="1"/>
  <c r="J18" i="1"/>
  <c r="T18" i="1" s="1"/>
  <c r="J17" i="1"/>
  <c r="J16" i="1"/>
  <c r="T16" i="1" s="1"/>
  <c r="J15" i="1"/>
  <c r="T15" i="1" s="1"/>
  <c r="J14" i="1"/>
  <c r="T14" i="1" s="1"/>
  <c r="J13" i="1"/>
  <c r="T13" i="1" s="1"/>
  <c r="J12" i="1"/>
  <c r="T12" i="1" s="1"/>
  <c r="J11" i="1"/>
  <c r="T11" i="1" s="1"/>
  <c r="J10" i="1"/>
  <c r="T10" i="1" s="1"/>
  <c r="J9" i="1"/>
  <c r="T9" i="1" s="1"/>
  <c r="J8" i="1"/>
  <c r="T8" i="1" s="1"/>
  <c r="J7" i="1"/>
  <c r="J6" i="1"/>
  <c r="T6" i="1" s="1"/>
  <c r="J5" i="1"/>
  <c r="J4" i="1"/>
  <c r="T4" i="1" s="1"/>
  <c r="J2" i="1"/>
  <c r="K2" i="1" s="1"/>
  <c r="L2" i="1" s="1"/>
  <c r="M2" i="1" s="1"/>
  <c r="H27" i="1"/>
  <c r="G27" i="1"/>
  <c r="F27" i="1"/>
  <c r="E27" i="1"/>
  <c r="H26" i="1"/>
  <c r="G26" i="1"/>
  <c r="F26" i="1"/>
  <c r="E26" i="1"/>
  <c r="H25" i="1"/>
  <c r="G25" i="1"/>
  <c r="F25" i="1"/>
  <c r="E25" i="1"/>
  <c r="H24" i="1"/>
  <c r="G24" i="1"/>
  <c r="F24" i="1"/>
  <c r="E24" i="1"/>
  <c r="E2" i="1"/>
  <c r="F2" i="1" s="1"/>
  <c r="G2" i="1" s="1"/>
  <c r="H2" i="1" s="1"/>
  <c r="I22" i="1"/>
  <c r="S22" i="1" s="1"/>
  <c r="I21" i="1"/>
  <c r="S21" i="1" s="1"/>
  <c r="I20" i="1"/>
  <c r="S20" i="1" s="1"/>
  <c r="I19" i="1"/>
  <c r="S19" i="1" s="1"/>
  <c r="I18" i="1"/>
  <c r="S18" i="1" s="1"/>
  <c r="I17" i="1"/>
  <c r="S17" i="1" s="1"/>
  <c r="I16" i="1"/>
  <c r="S16" i="1" s="1"/>
  <c r="I15" i="1"/>
  <c r="S15" i="1" s="1"/>
  <c r="I14" i="1"/>
  <c r="S14" i="1" s="1"/>
  <c r="I13" i="1"/>
  <c r="S13" i="1" s="1"/>
  <c r="I12" i="1"/>
  <c r="S12" i="1" s="1"/>
  <c r="I11" i="1"/>
  <c r="S11" i="1" s="1"/>
  <c r="I10" i="1"/>
  <c r="S10" i="1" s="1"/>
  <c r="I9" i="1"/>
  <c r="S9" i="1" s="1"/>
  <c r="I8" i="1"/>
  <c r="S8" i="1" s="1"/>
  <c r="I7" i="1"/>
  <c r="S7" i="1" s="1"/>
  <c r="I6" i="1"/>
  <c r="S6" i="1" s="1"/>
  <c r="I5" i="1"/>
  <c r="S5" i="1" s="1"/>
  <c r="I4" i="1"/>
  <c r="S4" i="1" s="1"/>
  <c r="C27" i="1"/>
  <c r="D27" i="1"/>
  <c r="D26" i="1"/>
  <c r="D25" i="1"/>
  <c r="D24" i="1"/>
  <c r="C26" i="1"/>
  <c r="C25" i="1"/>
  <c r="C24" i="1"/>
  <c r="N16" i="1"/>
  <c r="N17" i="1"/>
  <c r="N18" i="1"/>
  <c r="N19" i="1"/>
  <c r="N20" i="1"/>
  <c r="N21" i="1"/>
  <c r="N22" i="1"/>
  <c r="N15" i="1"/>
  <c r="N14" i="1"/>
  <c r="N13" i="1"/>
  <c r="N12" i="1"/>
  <c r="N11" i="1"/>
  <c r="N10" i="1"/>
  <c r="N9" i="1"/>
  <c r="N8" i="1"/>
  <c r="N7" i="1"/>
  <c r="N6" i="1"/>
  <c r="N5" i="1"/>
  <c r="N4" i="1"/>
  <c r="V27" i="1" l="1"/>
  <c r="V24" i="1"/>
  <c r="V26" i="1"/>
  <c r="V25" i="1"/>
  <c r="S27" i="1"/>
  <c r="T27" i="1"/>
  <c r="T24" i="1"/>
  <c r="T25" i="1"/>
  <c r="T26" i="1"/>
  <c r="U27" i="1"/>
  <c r="W27" i="1"/>
  <c r="W24" i="1"/>
  <c r="W26" i="1"/>
  <c r="W25" i="1"/>
  <c r="S24" i="1"/>
  <c r="S26" i="1"/>
  <c r="U25" i="1"/>
  <c r="S25" i="1"/>
  <c r="U26" i="1"/>
  <c r="U24" i="1"/>
  <c r="L27" i="1"/>
  <c r="J25" i="1"/>
  <c r="M26" i="1"/>
  <c r="K26" i="1"/>
  <c r="I25" i="1"/>
  <c r="K25" i="1"/>
  <c r="L25" i="1"/>
  <c r="M25" i="1"/>
  <c r="I24" i="1"/>
  <c r="L26" i="1"/>
  <c r="J24" i="1"/>
  <c r="I27" i="1"/>
  <c r="M27" i="1"/>
  <c r="L24" i="1"/>
  <c r="J27" i="1"/>
  <c r="J26" i="1"/>
  <c r="K24" i="1"/>
  <c r="K27" i="1"/>
  <c r="I26" i="1"/>
  <c r="M24" i="1"/>
  <c r="X21" i="1"/>
  <c r="X8" i="1"/>
  <c r="X22" i="1"/>
  <c r="X9" i="1"/>
  <c r="X15" i="1"/>
  <c r="X6" i="1"/>
  <c r="X18" i="1"/>
  <c r="X7" i="1"/>
  <c r="X19" i="1"/>
  <c r="X20" i="1"/>
  <c r="X16" i="1"/>
  <c r="X12" i="1"/>
  <c r="X14" i="1"/>
  <c r="X17" i="1"/>
  <c r="X5" i="1"/>
  <c r="X11" i="1"/>
  <c r="N24" i="1"/>
  <c r="X13" i="1"/>
  <c r="X4" i="1"/>
  <c r="X10" i="1"/>
  <c r="N26" i="1"/>
  <c r="N25" i="1"/>
  <c r="N27" i="1"/>
  <c r="X27" i="1" l="1"/>
  <c r="X26" i="1"/>
  <c r="X25" i="1"/>
  <c r="X24" i="1"/>
</calcChain>
</file>

<file path=xl/sharedStrings.xml><?xml version="1.0" encoding="utf-8"?>
<sst xmlns="http://schemas.openxmlformats.org/spreadsheetml/2006/main" count="53" uniqueCount="53">
  <si>
    <t>First Name</t>
  </si>
  <si>
    <t>Last Name</t>
  </si>
  <si>
    <t>Hourly Wage ($)</t>
  </si>
  <si>
    <t>John</t>
  </si>
  <si>
    <t>Jane</t>
  </si>
  <si>
    <t>Michael</t>
  </si>
  <si>
    <t>Emily</t>
  </si>
  <si>
    <t>David</t>
  </si>
  <si>
    <t>Sarah</t>
  </si>
  <si>
    <t>Chris</t>
  </si>
  <si>
    <t>Anna</t>
  </si>
  <si>
    <t>James</t>
  </si>
  <si>
    <t>Laura</t>
  </si>
  <si>
    <t>Robert</t>
  </si>
  <si>
    <t>Olivia</t>
  </si>
  <si>
    <t>Daniel</t>
  </si>
  <si>
    <t>Sophia</t>
  </si>
  <si>
    <t>Matthew</t>
  </si>
  <si>
    <t>Grace</t>
  </si>
  <si>
    <t>Andrew</t>
  </si>
  <si>
    <t>Chloe</t>
  </si>
  <si>
    <t>Ryan</t>
  </si>
  <si>
    <t>Mia</t>
  </si>
  <si>
    <t>Doe</t>
  </si>
  <si>
    <t>Smith</t>
  </si>
  <si>
    <t>Johnson</t>
  </si>
  <si>
    <t>Brown</t>
  </si>
  <si>
    <t>Wilson</t>
  </si>
  <si>
    <t>Taylor</t>
  </si>
  <si>
    <t>Anderson</t>
  </si>
  <si>
    <t>Thomas</t>
  </si>
  <si>
    <t>Moore</t>
  </si>
  <si>
    <t>Martin</t>
  </si>
  <si>
    <t>Lee</t>
  </si>
  <si>
    <t>Clark</t>
  </si>
  <si>
    <t>Walker</t>
  </si>
  <si>
    <t>Hall</t>
  </si>
  <si>
    <t>Allen</t>
  </si>
  <si>
    <t>Young</t>
  </si>
  <si>
    <t>King</t>
  </si>
  <si>
    <t>Wright</t>
  </si>
  <si>
    <t>Scott</t>
  </si>
  <si>
    <t>Green</t>
  </si>
  <si>
    <t>Max</t>
  </si>
  <si>
    <t>Min</t>
  </si>
  <si>
    <t>Average</t>
  </si>
  <si>
    <t>Total</t>
  </si>
  <si>
    <t>Overtime Bonus</t>
  </si>
  <si>
    <t>Total Pay</t>
  </si>
  <si>
    <t>HOURS WORKED</t>
  </si>
  <si>
    <t>OVERTIME HOURS</t>
  </si>
  <si>
    <t>TOTAL PAY</t>
  </si>
  <si>
    <t>JANUARY PAY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</si>
</sst>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</cellStyleXfs>
  <cellXfs count="9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 vertical="top"/>
    </xf>
    <xf numFmtId="0" fontId="2" fillId="11" borderId="0" xfId="9" applyFill="1"/>
    <xf numFmtId="0" fontId="1" fillId="11" borderId="1" xfId="9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" fontId="1" fillId="0" borderId="3" xfId="0" applyNumberFormat="1" applyFont="1" applyBorder="1" applyAlignment="1">
      <alignment horizontal="center" vertical="top"/>
    </xf>
    <xf numFmtId="0" fontId="2" fillId="7" borderId="0" xfId="6" applyBorder="1"/>
    <xf numFmtId="0" fontId="2" fillId="7" borderId="5" xfId="6" applyBorder="1"/>
    <xf numFmtId="0" fontId="2" fillId="7" borderId="10" xfId="6" applyBorder="1"/>
    <xf numFmtId="0" fontId="3" fillId="2" borderId="4" xfId="1" applyBorder="1"/>
    <xf numFmtId="0" fontId="3" fillId="2" borderId="5" xfId="1" applyBorder="1"/>
    <xf numFmtId="0" fontId="3" fillId="2" borderId="6" xfId="1" applyBorder="1"/>
    <xf numFmtId="16" fontId="1" fillId="11" borderId="3" xfId="9" applyNumberFormat="1" applyFont="1" applyFill="1" applyBorder="1" applyAlignment="1">
      <alignment horizontal="center" vertical="top"/>
    </xf>
    <xf numFmtId="44" fontId="2" fillId="10" borderId="5" xfId="9" applyNumberFormat="1" applyBorder="1"/>
    <xf numFmtId="44" fontId="2" fillId="10" borderId="6" xfId="9" applyNumberFormat="1" applyBorder="1"/>
    <xf numFmtId="44" fontId="2" fillId="10" borderId="0" xfId="9" applyNumberFormat="1" applyBorder="1"/>
    <xf numFmtId="44" fontId="2" fillId="10" borderId="8" xfId="9" applyNumberFormat="1" applyBorder="1"/>
    <xf numFmtId="44" fontId="2" fillId="10" borderId="10" xfId="9" applyNumberFormat="1" applyBorder="1"/>
    <xf numFmtId="44" fontId="2" fillId="10" borderId="11" xfId="9" applyNumberFormat="1" applyBorder="1"/>
    <xf numFmtId="0" fontId="1" fillId="0" borderId="3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2" fillId="8" borderId="4" xfId="7" applyBorder="1"/>
    <xf numFmtId="0" fontId="2" fillId="8" borderId="6" xfId="7" applyBorder="1"/>
    <xf numFmtId="0" fontId="2" fillId="8" borderId="1" xfId="7" applyBorder="1"/>
    <xf numFmtId="0" fontId="2" fillId="8" borderId="3" xfId="7" applyBorder="1"/>
    <xf numFmtId="44" fontId="2" fillId="7" borderId="13" xfId="6" applyNumberFormat="1" applyBorder="1"/>
    <xf numFmtId="44" fontId="2" fillId="7" borderId="14" xfId="6" applyNumberFormat="1" applyBorder="1"/>
    <xf numFmtId="44" fontId="2" fillId="7" borderId="15" xfId="6" applyNumberFormat="1" applyBorder="1"/>
    <xf numFmtId="0" fontId="3" fillId="2" borderId="1" xfId="1" applyBorder="1"/>
    <xf numFmtId="44" fontId="2" fillId="6" borderId="4" xfId="5" applyNumberFormat="1" applyBorder="1"/>
    <xf numFmtId="44" fontId="2" fillId="6" borderId="5" xfId="5" applyNumberFormat="1" applyBorder="1"/>
    <xf numFmtId="44" fontId="2" fillId="6" borderId="6" xfId="5" applyNumberFormat="1" applyBorder="1"/>
    <xf numFmtId="44" fontId="2" fillId="6" borderId="7" xfId="5" applyNumberFormat="1" applyBorder="1"/>
    <xf numFmtId="44" fontId="2" fillId="6" borderId="0" xfId="5" applyNumberFormat="1" applyBorder="1"/>
    <xf numFmtId="44" fontId="2" fillId="6" borderId="8" xfId="5" applyNumberFormat="1" applyBorder="1"/>
    <xf numFmtId="0" fontId="2" fillId="6" borderId="10" xfId="5" applyBorder="1"/>
    <xf numFmtId="0" fontId="3" fillId="2" borderId="3" xfId="1" applyBorder="1"/>
    <xf numFmtId="44" fontId="2" fillId="5" borderId="4" xfId="4" applyNumberFormat="1" applyBorder="1"/>
    <xf numFmtId="44" fontId="2" fillId="5" borderId="5" xfId="4" applyNumberFormat="1" applyBorder="1"/>
    <xf numFmtId="44" fontId="2" fillId="5" borderId="7" xfId="4" applyNumberFormat="1" applyBorder="1"/>
    <xf numFmtId="44" fontId="2" fillId="5" borderId="0" xfId="4" applyNumberFormat="1" applyBorder="1"/>
    <xf numFmtId="44" fontId="2" fillId="5" borderId="8" xfId="4" applyNumberFormat="1" applyBorder="1"/>
    <xf numFmtId="44" fontId="2" fillId="5" borderId="9" xfId="4" applyNumberFormat="1" applyBorder="1"/>
    <xf numFmtId="44" fontId="2" fillId="5" borderId="10" xfId="4" applyNumberFormat="1" applyBorder="1"/>
    <xf numFmtId="44" fontId="2" fillId="5" borderId="11" xfId="4" applyNumberFormat="1" applyBorder="1"/>
    <xf numFmtId="44" fontId="4" fillId="3" borderId="16" xfId="2" applyNumberFormat="1" applyBorder="1"/>
    <xf numFmtId="44" fontId="4" fillId="3" borderId="17" xfId="2" applyNumberFormat="1" applyBorder="1"/>
    <xf numFmtId="44" fontId="4" fillId="3" borderId="18" xfId="2" applyNumberFormat="1" applyBorder="1"/>
    <xf numFmtId="0" fontId="1" fillId="0" borderId="3" xfId="0" applyFont="1" applyBorder="1" applyAlignment="1">
      <alignment horizontal="center"/>
    </xf>
    <xf numFmtId="0" fontId="2" fillId="7" borderId="4" xfId="6" applyBorder="1"/>
    <xf numFmtId="0" fontId="2" fillId="10" borderId="5" xfId="9" applyBorder="1"/>
    <xf numFmtId="0" fontId="2" fillId="10" borderId="6" xfId="9" applyBorder="1"/>
    <xf numFmtId="0" fontId="2" fillId="6" borderId="4" xfId="5" applyBorder="1"/>
    <xf numFmtId="0" fontId="2" fillId="6" borderId="5" xfId="5" applyBorder="1"/>
    <xf numFmtId="0" fontId="2" fillId="6" borderId="6" xfId="5" applyBorder="1"/>
    <xf numFmtId="0" fontId="2" fillId="5" borderId="4" xfId="4" applyBorder="1"/>
    <xf numFmtId="0" fontId="2" fillId="5" borderId="5" xfId="4" applyBorder="1"/>
    <xf numFmtId="0" fontId="2" fillId="5" borderId="6" xfId="4" applyBorder="1"/>
    <xf numFmtId="0" fontId="4" fillId="3" borderId="16" xfId="2" applyBorder="1"/>
    <xf numFmtId="0" fontId="2" fillId="6" borderId="0" xfId="5" applyBorder="1"/>
    <xf numFmtId="44" fontId="2" fillId="4" borderId="5" xfId="3" applyNumberFormat="1" applyBorder="1"/>
    <xf numFmtId="44" fontId="2" fillId="4" borderId="0" xfId="3" applyNumberFormat="1" applyBorder="1"/>
    <xf numFmtId="44" fontId="2" fillId="4" borderId="10" xfId="3" applyNumberFormat="1" applyBorder="1"/>
    <xf numFmtId="44" fontId="2" fillId="6" borderId="10" xfId="5" applyNumberFormat="1" applyBorder="1"/>
    <xf numFmtId="0" fontId="2" fillId="9" borderId="16" xfId="8" applyBorder="1"/>
    <xf numFmtId="0" fontId="2" fillId="9" borderId="17" xfId="8" applyBorder="1"/>
    <xf numFmtId="0" fontId="2" fillId="9" borderId="18" xfId="8" applyBorder="1"/>
    <xf numFmtId="0" fontId="0" fillId="0" borderId="0" xfId="0" applyBorder="1"/>
    <xf numFmtId="44" fontId="2" fillId="5" borderId="6" xfId="4" applyNumberFormat="1" applyBorder="1"/>
    <xf numFmtId="44" fontId="2" fillId="6" borderId="9" xfId="5" applyNumberFormat="1" applyBorder="1"/>
    <xf numFmtId="44" fontId="2" fillId="6" borderId="11" xfId="5" applyNumberFormat="1" applyBorder="1"/>
    <xf numFmtId="44" fontId="2" fillId="4" borderId="4" xfId="3" applyNumberFormat="1" applyBorder="1"/>
    <xf numFmtId="44" fontId="2" fillId="4" borderId="6" xfId="3" applyNumberFormat="1" applyBorder="1"/>
    <xf numFmtId="44" fontId="2" fillId="4" borderId="7" xfId="3" applyNumberFormat="1" applyBorder="1"/>
    <xf numFmtId="44" fontId="2" fillId="4" borderId="8" xfId="3" applyNumberFormat="1" applyBorder="1"/>
    <xf numFmtId="44" fontId="2" fillId="4" borderId="9" xfId="3" applyNumberFormat="1" applyBorder="1"/>
    <xf numFmtId="44" fontId="2" fillId="4" borderId="11" xfId="3" applyNumberFormat="1" applyBorder="1"/>
    <xf numFmtId="0" fontId="2" fillId="6" borderId="7" xfId="5" applyBorder="1"/>
    <xf numFmtId="0" fontId="2" fillId="6" borderId="8" xfId="5" applyBorder="1"/>
    <xf numFmtId="0" fontId="2" fillId="6" borderId="9" xfId="5" applyBorder="1"/>
    <xf numFmtId="0" fontId="2" fillId="6" borderId="11" xfId="5" applyBorder="1"/>
    <xf numFmtId="0" fontId="2" fillId="7" borderId="6" xfId="6" applyBorder="1"/>
    <xf numFmtId="0" fontId="2" fillId="7" borderId="7" xfId="6" applyBorder="1"/>
    <xf numFmtId="0" fontId="2" fillId="7" borderId="8" xfId="6" applyBorder="1"/>
    <xf numFmtId="0" fontId="2" fillId="7" borderId="9" xfId="6" applyBorder="1"/>
    <xf numFmtId="0" fontId="2" fillId="7" borderId="11" xfId="6" applyBorder="1"/>
    <xf numFmtId="0" fontId="0" fillId="0" borderId="16" xfId="0" applyBorder="1"/>
    <xf numFmtId="0" fontId="0" fillId="0" borderId="17" xfId="0" applyBorder="1"/>
    <xf numFmtId="0" fontId="0" fillId="0" borderId="19" xfId="0" applyBorder="1"/>
  </cellXfs>
  <cellStyles count="10">
    <cellStyle name="20% - Accent3" xfId="5" builtinId="38"/>
    <cellStyle name="20% - Accent4" xfId="7" builtinId="42"/>
    <cellStyle name="40% - Accent1" xfId="3" builtinId="31"/>
    <cellStyle name="40% - Accent4" xfId="8" builtinId="43"/>
    <cellStyle name="60% - Accent2" xfId="4" builtinId="36"/>
    <cellStyle name="60% - Accent3" xfId="6" builtinId="40"/>
    <cellStyle name="60% - Accent5" xfId="9" builtinId="48"/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"/>
  <sheetViews>
    <sheetView tabSelected="1" topLeftCell="S7" zoomScale="85" zoomScaleNormal="85" workbookViewId="0">
      <selection activeCell="B35" sqref="B35"/>
    </sheetView>
  </sheetViews>
  <sheetFormatPr defaultRowHeight="15" x14ac:dyDescent="0.25"/>
  <cols>
    <col min="1" max="1" width="34.28515625" customWidth="1"/>
    <col min="2" max="2" width="51.28515625" customWidth="1"/>
    <col min="3" max="3" width="20.85546875" customWidth="1"/>
    <col min="4" max="8" width="18.85546875" customWidth="1"/>
    <col min="9" max="9" width="25.85546875" customWidth="1"/>
    <col min="10" max="13" width="19.28515625" customWidth="1"/>
    <col min="14" max="18" width="18.5703125" customWidth="1"/>
    <col min="19" max="23" width="35" customWidth="1"/>
    <col min="24" max="26" width="17.85546875" customWidth="1"/>
    <col min="27" max="27" width="16.140625" customWidth="1"/>
    <col min="28" max="28" width="17.42578125" customWidth="1"/>
    <col min="29" max="29" width="16" customWidth="1"/>
    <col min="30" max="30" width="24" customWidth="1"/>
  </cols>
  <sheetData>
    <row r="1" spans="1:30" x14ac:dyDescent="0.25">
      <c r="C1" s="3"/>
      <c r="D1" s="3" t="s">
        <v>49</v>
      </c>
      <c r="E1" s="2"/>
      <c r="F1" s="2"/>
      <c r="G1" s="2"/>
      <c r="H1" s="2"/>
      <c r="I1" s="3" t="s">
        <v>50</v>
      </c>
      <c r="J1" s="2"/>
      <c r="K1" s="2"/>
      <c r="L1" s="2"/>
      <c r="M1" s="2"/>
      <c r="N1" s="6" t="s">
        <v>51</v>
      </c>
      <c r="O1" s="5"/>
      <c r="P1" s="5"/>
      <c r="Q1" s="5"/>
      <c r="R1" s="5"/>
      <c r="S1" s="1" t="s">
        <v>47</v>
      </c>
      <c r="T1" s="7"/>
      <c r="U1" s="7"/>
      <c r="V1" s="7"/>
      <c r="W1" s="7"/>
      <c r="X1" s="1" t="s">
        <v>48</v>
      </c>
      <c r="Y1" s="7"/>
      <c r="Z1" s="7"/>
    </row>
    <row r="2" spans="1:30" ht="15.75" thickBot="1" x14ac:dyDescent="0.3">
      <c r="A2" s="23" t="s">
        <v>0</v>
      </c>
      <c r="B2" s="24" t="s">
        <v>1</v>
      </c>
      <c r="C2" s="8" t="s">
        <v>2</v>
      </c>
      <c r="D2" s="9">
        <v>45658</v>
      </c>
      <c r="E2" s="9">
        <f>D2+7</f>
        <v>45665</v>
      </c>
      <c r="F2" s="9">
        <f t="shared" ref="F2:H2" si="0">E2+7</f>
        <v>45672</v>
      </c>
      <c r="G2" s="9">
        <f t="shared" si="0"/>
        <v>45679</v>
      </c>
      <c r="H2" s="9">
        <f t="shared" si="0"/>
        <v>45686</v>
      </c>
      <c r="I2" s="9">
        <v>45658</v>
      </c>
      <c r="J2" s="9">
        <f>I2+7</f>
        <v>45665</v>
      </c>
      <c r="K2" s="9">
        <f t="shared" ref="K2:M2" si="1">J2+7</f>
        <v>45672</v>
      </c>
      <c r="L2" s="9">
        <f t="shared" si="1"/>
        <v>45679</v>
      </c>
      <c r="M2" s="9">
        <f t="shared" si="1"/>
        <v>45686</v>
      </c>
      <c r="N2" s="16">
        <v>45658</v>
      </c>
      <c r="O2" s="16">
        <f>N2+7</f>
        <v>45665</v>
      </c>
      <c r="P2" s="16">
        <f>O2+7</f>
        <v>45672</v>
      </c>
      <c r="Q2" s="16">
        <f>P2+7</f>
        <v>45679</v>
      </c>
      <c r="R2" s="16">
        <f>Q2+7</f>
        <v>45686</v>
      </c>
      <c r="S2" s="9">
        <v>45658</v>
      </c>
      <c r="T2" s="9">
        <f>S2+7</f>
        <v>45665</v>
      </c>
      <c r="U2" s="9">
        <f t="shared" ref="U2:W2" si="2">T2+7</f>
        <v>45672</v>
      </c>
      <c r="V2" s="9">
        <f t="shared" si="2"/>
        <v>45679</v>
      </c>
      <c r="W2" s="9">
        <f t="shared" si="2"/>
        <v>45686</v>
      </c>
      <c r="X2" s="9">
        <v>45658</v>
      </c>
      <c r="Y2" s="4">
        <f>X2+7</f>
        <v>45665</v>
      </c>
      <c r="Z2" s="4">
        <f>Y2+7</f>
        <v>45672</v>
      </c>
      <c r="AA2" s="4">
        <f>Z2+7</f>
        <v>45679</v>
      </c>
      <c r="AB2" s="4">
        <f>AA2+7</f>
        <v>45686</v>
      </c>
      <c r="AD2" s="52" t="s">
        <v>52</v>
      </c>
    </row>
    <row r="3" spans="1:30" x14ac:dyDescent="0.25">
      <c r="A3" s="27" t="s">
        <v>3</v>
      </c>
      <c r="B3" s="27" t="s">
        <v>23</v>
      </c>
      <c r="C3" s="29">
        <v>15.5</v>
      </c>
      <c r="D3" s="11">
        <v>40</v>
      </c>
      <c r="E3" s="11">
        <v>38</v>
      </c>
      <c r="F3" s="11">
        <v>40</v>
      </c>
      <c r="G3" s="11">
        <v>45</v>
      </c>
      <c r="H3" s="11">
        <v>40</v>
      </c>
      <c r="I3" s="32">
        <f t="shared" ref="I3:I22" si="3">IF(D3&gt;40,D3-40,0)</f>
        <v>0</v>
      </c>
      <c r="J3" s="32">
        <f t="shared" ref="J3:J22" si="4">IF(E3&gt;40,E3-40,0)</f>
        <v>0</v>
      </c>
      <c r="K3" s="32">
        <f t="shared" ref="K3:K22" si="5">IF(F3&gt;40,F3-40,0)</f>
        <v>0</v>
      </c>
      <c r="L3" s="32">
        <f t="shared" ref="L3:L22" si="6">IF(G3&gt;40,G3-40,0)</f>
        <v>5</v>
      </c>
      <c r="M3" s="32">
        <f t="shared" ref="M3:M22" si="7">IF(H3&gt;40,H3-40,0)</f>
        <v>0</v>
      </c>
      <c r="N3" s="17">
        <f>$C3*D3</f>
        <v>620</v>
      </c>
      <c r="O3" s="17">
        <f>$C3*E3</f>
        <v>589</v>
      </c>
      <c r="P3" s="17">
        <f>$C3*F3</f>
        <v>620</v>
      </c>
      <c r="Q3" s="17">
        <f>$C3*G3</f>
        <v>697.5</v>
      </c>
      <c r="R3" s="18">
        <f>$C3*H3</f>
        <v>620</v>
      </c>
      <c r="S3" s="33">
        <f>0.5*$C3*I3</f>
        <v>0</v>
      </c>
      <c r="T3" s="34">
        <f t="shared" ref="T3:T22" si="8">0.5*$C3*J3</f>
        <v>0</v>
      </c>
      <c r="U3" s="34">
        <f t="shared" ref="U3:U22" si="9">0.5*$C3*K3</f>
        <v>0</v>
      </c>
      <c r="V3" s="34">
        <f t="shared" ref="V3:V22" si="10">0.5*$C3*L3</f>
        <v>38.75</v>
      </c>
      <c r="W3" s="35">
        <f t="shared" ref="W3:W22" si="11">0.5*$C3*M3</f>
        <v>0</v>
      </c>
      <c r="X3" s="41">
        <f t="shared" ref="X3:X22" si="12">S3+N3</f>
        <v>620</v>
      </c>
      <c r="Y3" s="44">
        <f t="shared" ref="Y3:AB18" si="13">T3+O3</f>
        <v>589</v>
      </c>
      <c r="Z3" s="44">
        <f t="shared" si="13"/>
        <v>620</v>
      </c>
      <c r="AA3" s="44">
        <f t="shared" si="13"/>
        <v>736.25</v>
      </c>
      <c r="AB3" s="45">
        <f t="shared" si="13"/>
        <v>620</v>
      </c>
      <c r="AD3" s="49">
        <f>SUM(X3:AB3)</f>
        <v>3185.25</v>
      </c>
    </row>
    <row r="4" spans="1:30" x14ac:dyDescent="0.25">
      <c r="A4" s="27" t="s">
        <v>4</v>
      </c>
      <c r="B4" s="27" t="s">
        <v>24</v>
      </c>
      <c r="C4" s="30">
        <v>18</v>
      </c>
      <c r="D4" s="10">
        <v>35</v>
      </c>
      <c r="E4" s="10">
        <v>45</v>
      </c>
      <c r="F4" s="10">
        <v>35</v>
      </c>
      <c r="G4" s="10">
        <v>42</v>
      </c>
      <c r="H4" s="10">
        <v>35</v>
      </c>
      <c r="I4" s="32">
        <f t="shared" si="3"/>
        <v>0</v>
      </c>
      <c r="J4" s="32">
        <f t="shared" si="4"/>
        <v>5</v>
      </c>
      <c r="K4" s="32">
        <f t="shared" si="5"/>
        <v>0</v>
      </c>
      <c r="L4" s="32">
        <f t="shared" si="6"/>
        <v>2</v>
      </c>
      <c r="M4" s="32">
        <f t="shared" si="7"/>
        <v>0</v>
      </c>
      <c r="N4" s="19">
        <f t="shared" ref="N4:N22" si="14">C4*D4</f>
        <v>630</v>
      </c>
      <c r="O4" s="19">
        <f>$C4*E4</f>
        <v>810</v>
      </c>
      <c r="P4" s="19">
        <f t="shared" ref="P4:R18" si="15">$C4*F4</f>
        <v>630</v>
      </c>
      <c r="Q4" s="19">
        <f>$C4*G4</f>
        <v>756</v>
      </c>
      <c r="R4" s="20">
        <f>$C4*H4</f>
        <v>630</v>
      </c>
      <c r="S4" s="36">
        <f t="shared" ref="S4:S22" si="16">0.5*$C4*I4</f>
        <v>0</v>
      </c>
      <c r="T4" s="37">
        <f t="shared" si="8"/>
        <v>45</v>
      </c>
      <c r="U4" s="37">
        <f t="shared" si="9"/>
        <v>0</v>
      </c>
      <c r="V4" s="37">
        <f t="shared" si="10"/>
        <v>18</v>
      </c>
      <c r="W4" s="38">
        <f t="shared" si="11"/>
        <v>0</v>
      </c>
      <c r="X4" s="43">
        <f t="shared" si="12"/>
        <v>630</v>
      </c>
      <c r="Y4" s="44">
        <f t="shared" si="13"/>
        <v>855</v>
      </c>
      <c r="Z4" s="44">
        <f t="shared" si="13"/>
        <v>630</v>
      </c>
      <c r="AA4" s="44">
        <f t="shared" si="13"/>
        <v>774</v>
      </c>
      <c r="AB4" s="45">
        <f t="shared" si="13"/>
        <v>630</v>
      </c>
      <c r="AD4" s="50">
        <f t="shared" ref="AD4:AD19" si="17">SUM(X4:AB4)</f>
        <v>3519</v>
      </c>
    </row>
    <row r="5" spans="1:30" x14ac:dyDescent="0.25">
      <c r="A5" s="27" t="s">
        <v>5</v>
      </c>
      <c r="B5" s="27" t="s">
        <v>25</v>
      </c>
      <c r="C5" s="30">
        <v>20</v>
      </c>
      <c r="D5" s="10">
        <v>45</v>
      </c>
      <c r="E5" s="10">
        <v>38</v>
      </c>
      <c r="F5" s="10">
        <v>45</v>
      </c>
      <c r="G5" s="10">
        <v>41</v>
      </c>
      <c r="H5" s="10">
        <v>45</v>
      </c>
      <c r="I5" s="32">
        <f t="shared" si="3"/>
        <v>5</v>
      </c>
      <c r="J5" s="32">
        <f t="shared" si="4"/>
        <v>0</v>
      </c>
      <c r="K5" s="32">
        <f t="shared" si="5"/>
        <v>5</v>
      </c>
      <c r="L5" s="32">
        <f t="shared" si="6"/>
        <v>1</v>
      </c>
      <c r="M5" s="32">
        <f t="shared" si="7"/>
        <v>5</v>
      </c>
      <c r="N5" s="19">
        <f t="shared" si="14"/>
        <v>900</v>
      </c>
      <c r="O5" s="19">
        <f>$C5*E5</f>
        <v>760</v>
      </c>
      <c r="P5" s="19">
        <f>$C5*F5</f>
        <v>900</v>
      </c>
      <c r="Q5" s="19">
        <f t="shared" si="15"/>
        <v>820</v>
      </c>
      <c r="R5" s="20">
        <f t="shared" si="15"/>
        <v>900</v>
      </c>
      <c r="S5" s="36">
        <f t="shared" si="16"/>
        <v>50</v>
      </c>
      <c r="T5" s="37">
        <f t="shared" si="8"/>
        <v>0</v>
      </c>
      <c r="U5" s="37">
        <f t="shared" si="9"/>
        <v>50</v>
      </c>
      <c r="V5" s="37">
        <f t="shared" si="10"/>
        <v>10</v>
      </c>
      <c r="W5" s="38">
        <f t="shared" si="11"/>
        <v>50</v>
      </c>
      <c r="X5" s="43">
        <f t="shared" si="12"/>
        <v>950</v>
      </c>
      <c r="Y5" s="44">
        <f t="shared" si="13"/>
        <v>760</v>
      </c>
      <c r="Z5" s="44">
        <f t="shared" si="13"/>
        <v>950</v>
      </c>
      <c r="AA5" s="44">
        <f t="shared" si="13"/>
        <v>830</v>
      </c>
      <c r="AB5" s="45">
        <f t="shared" si="13"/>
        <v>950</v>
      </c>
      <c r="AD5" s="50">
        <f t="shared" si="17"/>
        <v>4440</v>
      </c>
    </row>
    <row r="6" spans="1:30" x14ac:dyDescent="0.25">
      <c r="A6" s="27" t="s">
        <v>6</v>
      </c>
      <c r="B6" s="27" t="s">
        <v>26</v>
      </c>
      <c r="C6" s="30">
        <v>16.5</v>
      </c>
      <c r="D6" s="10">
        <v>30</v>
      </c>
      <c r="E6" s="10">
        <v>39</v>
      </c>
      <c r="F6" s="10">
        <v>30</v>
      </c>
      <c r="G6" s="10">
        <v>46</v>
      </c>
      <c r="H6" s="10">
        <v>30</v>
      </c>
      <c r="I6" s="32">
        <f t="shared" si="3"/>
        <v>0</v>
      </c>
      <c r="J6" s="32">
        <f t="shared" si="4"/>
        <v>0</v>
      </c>
      <c r="K6" s="32">
        <f t="shared" si="5"/>
        <v>0</v>
      </c>
      <c r="L6" s="32">
        <f t="shared" si="6"/>
        <v>6</v>
      </c>
      <c r="M6" s="32">
        <f t="shared" si="7"/>
        <v>0</v>
      </c>
      <c r="N6" s="19">
        <f t="shared" si="14"/>
        <v>495</v>
      </c>
      <c r="O6" s="19">
        <f>$C6*E6</f>
        <v>643.5</v>
      </c>
      <c r="P6" s="19">
        <f t="shared" si="15"/>
        <v>495</v>
      </c>
      <c r="Q6" s="19">
        <f t="shared" si="15"/>
        <v>759</v>
      </c>
      <c r="R6" s="20">
        <f t="shared" si="15"/>
        <v>495</v>
      </c>
      <c r="S6" s="36">
        <f t="shared" si="16"/>
        <v>0</v>
      </c>
      <c r="T6" s="37">
        <f t="shared" si="8"/>
        <v>0</v>
      </c>
      <c r="U6" s="37">
        <f t="shared" si="9"/>
        <v>0</v>
      </c>
      <c r="V6" s="37">
        <f t="shared" si="10"/>
        <v>49.5</v>
      </c>
      <c r="W6" s="38">
        <f t="shared" si="11"/>
        <v>0</v>
      </c>
      <c r="X6" s="43">
        <f t="shared" si="12"/>
        <v>495</v>
      </c>
      <c r="Y6" s="44">
        <f t="shared" si="13"/>
        <v>643.5</v>
      </c>
      <c r="Z6" s="44">
        <f t="shared" si="13"/>
        <v>495</v>
      </c>
      <c r="AA6" s="44">
        <f t="shared" si="13"/>
        <v>808.5</v>
      </c>
      <c r="AB6" s="45">
        <f t="shared" si="13"/>
        <v>495</v>
      </c>
      <c r="AD6" s="50">
        <f t="shared" si="17"/>
        <v>2937</v>
      </c>
    </row>
    <row r="7" spans="1:30" x14ac:dyDescent="0.25">
      <c r="A7" s="27" t="s">
        <v>7</v>
      </c>
      <c r="B7" s="27" t="s">
        <v>27</v>
      </c>
      <c r="C7" s="30">
        <v>22</v>
      </c>
      <c r="D7" s="10">
        <v>50</v>
      </c>
      <c r="E7" s="10">
        <v>35</v>
      </c>
      <c r="F7" s="10">
        <v>50</v>
      </c>
      <c r="G7" s="10">
        <v>45</v>
      </c>
      <c r="H7" s="10">
        <v>50</v>
      </c>
      <c r="I7" s="32">
        <f t="shared" si="3"/>
        <v>10</v>
      </c>
      <c r="J7" s="32">
        <f t="shared" si="4"/>
        <v>0</v>
      </c>
      <c r="K7" s="32">
        <f t="shared" si="5"/>
        <v>10</v>
      </c>
      <c r="L7" s="32">
        <f t="shared" si="6"/>
        <v>5</v>
      </c>
      <c r="M7" s="32">
        <f t="shared" si="7"/>
        <v>10</v>
      </c>
      <c r="N7" s="19">
        <f t="shared" si="14"/>
        <v>1100</v>
      </c>
      <c r="O7" s="19">
        <f>$C7*E7</f>
        <v>770</v>
      </c>
      <c r="P7" s="19">
        <f t="shared" si="15"/>
        <v>1100</v>
      </c>
      <c r="Q7" s="19">
        <f t="shared" si="15"/>
        <v>990</v>
      </c>
      <c r="R7" s="20">
        <f t="shared" si="15"/>
        <v>1100</v>
      </c>
      <c r="S7" s="36">
        <f t="shared" si="16"/>
        <v>110</v>
      </c>
      <c r="T7" s="37">
        <f t="shared" si="8"/>
        <v>0</v>
      </c>
      <c r="U7" s="37">
        <f t="shared" si="9"/>
        <v>110</v>
      </c>
      <c r="V7" s="37">
        <f t="shared" si="10"/>
        <v>55</v>
      </c>
      <c r="W7" s="38">
        <f t="shared" si="11"/>
        <v>110</v>
      </c>
      <c r="X7" s="43">
        <f t="shared" si="12"/>
        <v>1210</v>
      </c>
      <c r="Y7" s="44">
        <f t="shared" si="13"/>
        <v>770</v>
      </c>
      <c r="Z7" s="44">
        <f t="shared" si="13"/>
        <v>1210</v>
      </c>
      <c r="AA7" s="44">
        <f t="shared" si="13"/>
        <v>1045</v>
      </c>
      <c r="AB7" s="45">
        <f t="shared" si="13"/>
        <v>1210</v>
      </c>
      <c r="AD7" s="50">
        <f t="shared" si="17"/>
        <v>5445</v>
      </c>
    </row>
    <row r="8" spans="1:30" x14ac:dyDescent="0.25">
      <c r="A8" s="27" t="s">
        <v>8</v>
      </c>
      <c r="B8" s="27" t="s">
        <v>28</v>
      </c>
      <c r="C8" s="30">
        <v>17.5</v>
      </c>
      <c r="D8" s="10">
        <v>38</v>
      </c>
      <c r="E8" s="10">
        <v>36</v>
      </c>
      <c r="F8" s="10">
        <v>38</v>
      </c>
      <c r="G8" s="10">
        <v>42</v>
      </c>
      <c r="H8" s="10">
        <v>38</v>
      </c>
      <c r="I8" s="32">
        <f t="shared" si="3"/>
        <v>0</v>
      </c>
      <c r="J8" s="32">
        <f t="shared" si="4"/>
        <v>0</v>
      </c>
      <c r="K8" s="32">
        <f t="shared" si="5"/>
        <v>0</v>
      </c>
      <c r="L8" s="32">
        <f t="shared" si="6"/>
        <v>2</v>
      </c>
      <c r="M8" s="32">
        <f t="shared" si="7"/>
        <v>0</v>
      </c>
      <c r="N8" s="19">
        <f t="shared" si="14"/>
        <v>665</v>
      </c>
      <c r="O8" s="19">
        <f t="shared" ref="O8:O22" si="18">$C8*E8</f>
        <v>630</v>
      </c>
      <c r="P8" s="19">
        <f t="shared" si="15"/>
        <v>665</v>
      </c>
      <c r="Q8" s="19">
        <f t="shared" si="15"/>
        <v>735</v>
      </c>
      <c r="R8" s="20">
        <f t="shared" si="15"/>
        <v>665</v>
      </c>
      <c r="S8" s="36">
        <f t="shared" si="16"/>
        <v>0</v>
      </c>
      <c r="T8" s="37">
        <f t="shared" si="8"/>
        <v>0</v>
      </c>
      <c r="U8" s="37">
        <f t="shared" si="9"/>
        <v>0</v>
      </c>
      <c r="V8" s="37">
        <f t="shared" si="10"/>
        <v>17.5</v>
      </c>
      <c r="W8" s="38">
        <f t="shared" si="11"/>
        <v>0</v>
      </c>
      <c r="X8" s="43">
        <f t="shared" si="12"/>
        <v>665</v>
      </c>
      <c r="Y8" s="44">
        <f t="shared" si="13"/>
        <v>630</v>
      </c>
      <c r="Z8" s="44">
        <f t="shared" si="13"/>
        <v>665</v>
      </c>
      <c r="AA8" s="44">
        <f t="shared" si="13"/>
        <v>752.5</v>
      </c>
      <c r="AB8" s="45">
        <f t="shared" si="13"/>
        <v>665</v>
      </c>
      <c r="AD8" s="50">
        <f t="shared" si="17"/>
        <v>3377.5</v>
      </c>
    </row>
    <row r="9" spans="1:30" x14ac:dyDescent="0.25">
      <c r="A9" s="27" t="s">
        <v>9</v>
      </c>
      <c r="B9" s="27" t="s">
        <v>29</v>
      </c>
      <c r="C9" s="30">
        <v>19</v>
      </c>
      <c r="D9" s="10">
        <v>42</v>
      </c>
      <c r="E9" s="10">
        <v>47</v>
      </c>
      <c r="F9" s="10">
        <v>47</v>
      </c>
      <c r="G9" s="10">
        <v>41</v>
      </c>
      <c r="H9" s="10">
        <v>47</v>
      </c>
      <c r="I9" s="32">
        <f t="shared" si="3"/>
        <v>2</v>
      </c>
      <c r="J9" s="32">
        <f t="shared" si="4"/>
        <v>7</v>
      </c>
      <c r="K9" s="32">
        <f t="shared" si="5"/>
        <v>7</v>
      </c>
      <c r="L9" s="32">
        <f t="shared" si="6"/>
        <v>1</v>
      </c>
      <c r="M9" s="32">
        <f t="shared" si="7"/>
        <v>7</v>
      </c>
      <c r="N9" s="19">
        <f t="shared" si="14"/>
        <v>798</v>
      </c>
      <c r="O9" s="19">
        <f t="shared" si="18"/>
        <v>893</v>
      </c>
      <c r="P9" s="19">
        <f t="shared" si="15"/>
        <v>893</v>
      </c>
      <c r="Q9" s="19">
        <f t="shared" si="15"/>
        <v>779</v>
      </c>
      <c r="R9" s="20">
        <f t="shared" si="15"/>
        <v>893</v>
      </c>
      <c r="S9" s="36">
        <f t="shared" si="16"/>
        <v>19</v>
      </c>
      <c r="T9" s="37">
        <f>0.5*$C9*J9</f>
        <v>66.5</v>
      </c>
      <c r="U9" s="37">
        <f t="shared" si="9"/>
        <v>66.5</v>
      </c>
      <c r="V9" s="37">
        <f t="shared" si="10"/>
        <v>9.5</v>
      </c>
      <c r="W9" s="38">
        <f t="shared" si="11"/>
        <v>66.5</v>
      </c>
      <c r="X9" s="43">
        <f t="shared" si="12"/>
        <v>817</v>
      </c>
      <c r="Y9" s="44">
        <f t="shared" si="13"/>
        <v>959.5</v>
      </c>
      <c r="Z9" s="44">
        <f t="shared" si="13"/>
        <v>959.5</v>
      </c>
      <c r="AA9" s="44">
        <f t="shared" si="13"/>
        <v>788.5</v>
      </c>
      <c r="AB9" s="45">
        <f t="shared" si="13"/>
        <v>959.5</v>
      </c>
      <c r="AD9" s="50">
        <f t="shared" si="17"/>
        <v>4484</v>
      </c>
    </row>
    <row r="10" spans="1:30" x14ac:dyDescent="0.25">
      <c r="A10" s="27" t="s">
        <v>10</v>
      </c>
      <c r="B10" s="27" t="s">
        <v>30</v>
      </c>
      <c r="C10" s="30">
        <v>14.5</v>
      </c>
      <c r="D10" s="10">
        <v>28</v>
      </c>
      <c r="E10" s="10">
        <v>43</v>
      </c>
      <c r="F10" s="10">
        <v>43</v>
      </c>
      <c r="G10" s="10">
        <v>46</v>
      </c>
      <c r="H10" s="10">
        <v>43</v>
      </c>
      <c r="I10" s="32">
        <f t="shared" si="3"/>
        <v>0</v>
      </c>
      <c r="J10" s="32">
        <f t="shared" si="4"/>
        <v>3</v>
      </c>
      <c r="K10" s="32">
        <f t="shared" si="5"/>
        <v>3</v>
      </c>
      <c r="L10" s="32">
        <f t="shared" si="6"/>
        <v>6</v>
      </c>
      <c r="M10" s="32">
        <f t="shared" si="7"/>
        <v>3</v>
      </c>
      <c r="N10" s="19">
        <f t="shared" si="14"/>
        <v>406</v>
      </c>
      <c r="O10" s="19">
        <f t="shared" si="18"/>
        <v>623.5</v>
      </c>
      <c r="P10" s="19">
        <f t="shared" si="15"/>
        <v>623.5</v>
      </c>
      <c r="Q10" s="19">
        <f t="shared" si="15"/>
        <v>667</v>
      </c>
      <c r="R10" s="20">
        <f t="shared" si="15"/>
        <v>623.5</v>
      </c>
      <c r="S10" s="36">
        <f t="shared" si="16"/>
        <v>0</v>
      </c>
      <c r="T10" s="37">
        <f t="shared" si="8"/>
        <v>21.75</v>
      </c>
      <c r="U10" s="37">
        <f t="shared" si="9"/>
        <v>21.75</v>
      </c>
      <c r="V10" s="37">
        <f t="shared" si="10"/>
        <v>43.5</v>
      </c>
      <c r="W10" s="38">
        <f t="shared" si="11"/>
        <v>21.75</v>
      </c>
      <c r="X10" s="43">
        <f t="shared" si="12"/>
        <v>406</v>
      </c>
      <c r="Y10" s="44">
        <f t="shared" si="13"/>
        <v>645.25</v>
      </c>
      <c r="Z10" s="44">
        <f t="shared" si="13"/>
        <v>645.25</v>
      </c>
      <c r="AA10" s="44">
        <f t="shared" si="13"/>
        <v>710.5</v>
      </c>
      <c r="AB10" s="45">
        <f t="shared" si="13"/>
        <v>645.25</v>
      </c>
      <c r="AD10" s="50">
        <f t="shared" si="17"/>
        <v>3052.25</v>
      </c>
    </row>
    <row r="11" spans="1:30" x14ac:dyDescent="0.25">
      <c r="A11" s="27" t="s">
        <v>11</v>
      </c>
      <c r="B11" s="27" t="s">
        <v>31</v>
      </c>
      <c r="C11" s="30">
        <v>21</v>
      </c>
      <c r="D11" s="10">
        <v>36</v>
      </c>
      <c r="E11" s="10">
        <v>42</v>
      </c>
      <c r="F11" s="10">
        <v>42</v>
      </c>
      <c r="G11" s="10">
        <v>45</v>
      </c>
      <c r="H11" s="10">
        <v>42</v>
      </c>
      <c r="I11" s="32">
        <f t="shared" si="3"/>
        <v>0</v>
      </c>
      <c r="J11" s="32">
        <f t="shared" si="4"/>
        <v>2</v>
      </c>
      <c r="K11" s="32">
        <f t="shared" si="5"/>
        <v>2</v>
      </c>
      <c r="L11" s="32">
        <f t="shared" si="6"/>
        <v>5</v>
      </c>
      <c r="M11" s="32">
        <f t="shared" si="7"/>
        <v>2</v>
      </c>
      <c r="N11" s="19">
        <f t="shared" si="14"/>
        <v>756</v>
      </c>
      <c r="O11" s="19">
        <f t="shared" si="18"/>
        <v>882</v>
      </c>
      <c r="P11" s="19">
        <f t="shared" si="15"/>
        <v>882</v>
      </c>
      <c r="Q11" s="19">
        <f t="shared" si="15"/>
        <v>945</v>
      </c>
      <c r="R11" s="20">
        <f t="shared" si="15"/>
        <v>882</v>
      </c>
      <c r="S11" s="36">
        <f t="shared" si="16"/>
        <v>0</v>
      </c>
      <c r="T11" s="37">
        <f t="shared" si="8"/>
        <v>21</v>
      </c>
      <c r="U11" s="37">
        <f t="shared" si="9"/>
        <v>21</v>
      </c>
      <c r="V11" s="37">
        <f t="shared" si="10"/>
        <v>52.5</v>
      </c>
      <c r="W11" s="38">
        <f t="shared" si="11"/>
        <v>21</v>
      </c>
      <c r="X11" s="43">
        <f t="shared" si="12"/>
        <v>756</v>
      </c>
      <c r="Y11" s="44">
        <f t="shared" si="13"/>
        <v>903</v>
      </c>
      <c r="Z11" s="44">
        <f t="shared" si="13"/>
        <v>903</v>
      </c>
      <c r="AA11" s="44">
        <f t="shared" si="13"/>
        <v>997.5</v>
      </c>
      <c r="AB11" s="45">
        <f t="shared" si="13"/>
        <v>903</v>
      </c>
      <c r="AD11" s="50">
        <f t="shared" si="17"/>
        <v>4462.5</v>
      </c>
    </row>
    <row r="12" spans="1:30" x14ac:dyDescent="0.25">
      <c r="A12" s="27" t="s">
        <v>12</v>
      </c>
      <c r="B12" s="27" t="s">
        <v>32</v>
      </c>
      <c r="C12" s="30">
        <v>16</v>
      </c>
      <c r="D12" s="10">
        <v>44</v>
      </c>
      <c r="E12" s="10">
        <v>65</v>
      </c>
      <c r="F12" s="10">
        <v>65</v>
      </c>
      <c r="G12" s="10">
        <v>42</v>
      </c>
      <c r="H12" s="10">
        <v>65</v>
      </c>
      <c r="I12" s="32">
        <f t="shared" si="3"/>
        <v>4</v>
      </c>
      <c r="J12" s="32">
        <f t="shared" si="4"/>
        <v>25</v>
      </c>
      <c r="K12" s="32">
        <f t="shared" si="5"/>
        <v>25</v>
      </c>
      <c r="L12" s="32">
        <f t="shared" si="6"/>
        <v>2</v>
      </c>
      <c r="M12" s="32">
        <f t="shared" si="7"/>
        <v>25</v>
      </c>
      <c r="N12" s="19">
        <f t="shared" si="14"/>
        <v>704</v>
      </c>
      <c r="O12" s="19">
        <f t="shared" si="18"/>
        <v>1040</v>
      </c>
      <c r="P12" s="19">
        <f t="shared" si="15"/>
        <v>1040</v>
      </c>
      <c r="Q12" s="19">
        <f t="shared" si="15"/>
        <v>672</v>
      </c>
      <c r="R12" s="20">
        <f t="shared" si="15"/>
        <v>1040</v>
      </c>
      <c r="S12" s="36">
        <f t="shared" si="16"/>
        <v>32</v>
      </c>
      <c r="T12" s="37">
        <f t="shared" si="8"/>
        <v>200</v>
      </c>
      <c r="U12" s="37">
        <f t="shared" si="9"/>
        <v>200</v>
      </c>
      <c r="V12" s="37">
        <f t="shared" si="10"/>
        <v>16</v>
      </c>
      <c r="W12" s="38">
        <f t="shared" si="11"/>
        <v>200</v>
      </c>
      <c r="X12" s="43">
        <f t="shared" si="12"/>
        <v>736</v>
      </c>
      <c r="Y12" s="44">
        <f t="shared" si="13"/>
        <v>1240</v>
      </c>
      <c r="Z12" s="44">
        <f t="shared" si="13"/>
        <v>1240</v>
      </c>
      <c r="AA12" s="44">
        <f t="shared" si="13"/>
        <v>688</v>
      </c>
      <c r="AB12" s="45">
        <f t="shared" si="13"/>
        <v>1240</v>
      </c>
      <c r="AD12" s="50">
        <f t="shared" si="17"/>
        <v>5144</v>
      </c>
    </row>
    <row r="13" spans="1:30" x14ac:dyDescent="0.25">
      <c r="A13" s="27" t="s">
        <v>13</v>
      </c>
      <c r="B13" s="27" t="s">
        <v>33</v>
      </c>
      <c r="C13" s="30">
        <v>18.5</v>
      </c>
      <c r="D13" s="10">
        <v>41</v>
      </c>
      <c r="E13" s="10">
        <v>35</v>
      </c>
      <c r="F13" s="10">
        <v>35</v>
      </c>
      <c r="G13" s="10">
        <v>41</v>
      </c>
      <c r="H13" s="10">
        <v>35</v>
      </c>
      <c r="I13" s="32">
        <f t="shared" si="3"/>
        <v>1</v>
      </c>
      <c r="J13" s="32">
        <f t="shared" si="4"/>
        <v>0</v>
      </c>
      <c r="K13" s="32">
        <f t="shared" si="5"/>
        <v>0</v>
      </c>
      <c r="L13" s="32">
        <f t="shared" si="6"/>
        <v>1</v>
      </c>
      <c r="M13" s="32">
        <f t="shared" si="7"/>
        <v>0</v>
      </c>
      <c r="N13" s="19">
        <f t="shared" si="14"/>
        <v>758.5</v>
      </c>
      <c r="O13" s="19">
        <f t="shared" si="18"/>
        <v>647.5</v>
      </c>
      <c r="P13" s="19">
        <f t="shared" si="15"/>
        <v>647.5</v>
      </c>
      <c r="Q13" s="19">
        <f t="shared" si="15"/>
        <v>758.5</v>
      </c>
      <c r="R13" s="20">
        <f t="shared" si="15"/>
        <v>647.5</v>
      </c>
      <c r="S13" s="36">
        <f t="shared" si="16"/>
        <v>9.25</v>
      </c>
      <c r="T13" s="37">
        <f t="shared" si="8"/>
        <v>0</v>
      </c>
      <c r="U13" s="37">
        <f t="shared" si="9"/>
        <v>0</v>
      </c>
      <c r="V13" s="37">
        <f t="shared" si="10"/>
        <v>9.25</v>
      </c>
      <c r="W13" s="38">
        <f t="shared" si="11"/>
        <v>0</v>
      </c>
      <c r="X13" s="43">
        <f t="shared" si="12"/>
        <v>767.75</v>
      </c>
      <c r="Y13" s="44">
        <f t="shared" si="13"/>
        <v>647.5</v>
      </c>
      <c r="Z13" s="44">
        <f t="shared" si="13"/>
        <v>647.5</v>
      </c>
      <c r="AA13" s="44">
        <f t="shared" si="13"/>
        <v>767.75</v>
      </c>
      <c r="AB13" s="45">
        <f t="shared" si="13"/>
        <v>647.5</v>
      </c>
      <c r="AD13" s="50">
        <f t="shared" si="17"/>
        <v>3478</v>
      </c>
    </row>
    <row r="14" spans="1:30" x14ac:dyDescent="0.25">
      <c r="A14" s="27" t="s">
        <v>14</v>
      </c>
      <c r="B14" s="27" t="s">
        <v>34</v>
      </c>
      <c r="C14" s="30">
        <v>20.5</v>
      </c>
      <c r="D14" s="10">
        <v>39</v>
      </c>
      <c r="E14" s="10">
        <v>55</v>
      </c>
      <c r="F14" s="10">
        <v>55</v>
      </c>
      <c r="G14" s="10">
        <v>46</v>
      </c>
      <c r="H14" s="10">
        <v>55</v>
      </c>
      <c r="I14" s="32">
        <f t="shared" si="3"/>
        <v>0</v>
      </c>
      <c r="J14" s="32">
        <f t="shared" si="4"/>
        <v>15</v>
      </c>
      <c r="K14" s="32">
        <f t="shared" si="5"/>
        <v>15</v>
      </c>
      <c r="L14" s="32">
        <f t="shared" si="6"/>
        <v>6</v>
      </c>
      <c r="M14" s="32">
        <f t="shared" si="7"/>
        <v>15</v>
      </c>
      <c r="N14" s="19">
        <f t="shared" si="14"/>
        <v>799.5</v>
      </c>
      <c r="O14" s="19">
        <f t="shared" si="18"/>
        <v>1127.5</v>
      </c>
      <c r="P14" s="19">
        <f t="shared" si="15"/>
        <v>1127.5</v>
      </c>
      <c r="Q14" s="19">
        <f t="shared" si="15"/>
        <v>943</v>
      </c>
      <c r="R14" s="20">
        <f t="shared" si="15"/>
        <v>1127.5</v>
      </c>
      <c r="S14" s="36">
        <f t="shared" si="16"/>
        <v>0</v>
      </c>
      <c r="T14" s="37">
        <f t="shared" si="8"/>
        <v>153.75</v>
      </c>
      <c r="U14" s="37">
        <f t="shared" si="9"/>
        <v>153.75</v>
      </c>
      <c r="V14" s="37">
        <f t="shared" si="10"/>
        <v>61.5</v>
      </c>
      <c r="W14" s="38">
        <f t="shared" si="11"/>
        <v>153.75</v>
      </c>
      <c r="X14" s="43">
        <f t="shared" si="12"/>
        <v>799.5</v>
      </c>
      <c r="Y14" s="44">
        <f t="shared" si="13"/>
        <v>1281.25</v>
      </c>
      <c r="Z14" s="44">
        <f t="shared" si="13"/>
        <v>1281.25</v>
      </c>
      <c r="AA14" s="44">
        <f t="shared" si="13"/>
        <v>1004.5</v>
      </c>
      <c r="AB14" s="45">
        <f t="shared" si="13"/>
        <v>1281.25</v>
      </c>
      <c r="AD14" s="50">
        <f t="shared" si="17"/>
        <v>5647.75</v>
      </c>
    </row>
    <row r="15" spans="1:30" x14ac:dyDescent="0.25">
      <c r="A15" s="27" t="s">
        <v>15</v>
      </c>
      <c r="B15" s="27" t="s">
        <v>35</v>
      </c>
      <c r="C15" s="30">
        <v>22.5</v>
      </c>
      <c r="D15" s="10">
        <v>47</v>
      </c>
      <c r="E15" s="10">
        <v>48</v>
      </c>
      <c r="F15" s="10">
        <v>47</v>
      </c>
      <c r="G15" s="10">
        <v>45</v>
      </c>
      <c r="H15" s="10">
        <v>47</v>
      </c>
      <c r="I15" s="32">
        <f t="shared" si="3"/>
        <v>7</v>
      </c>
      <c r="J15" s="32">
        <f t="shared" si="4"/>
        <v>8</v>
      </c>
      <c r="K15" s="32">
        <f t="shared" si="5"/>
        <v>7</v>
      </c>
      <c r="L15" s="32">
        <f t="shared" si="6"/>
        <v>5</v>
      </c>
      <c r="M15" s="32">
        <f t="shared" si="7"/>
        <v>7</v>
      </c>
      <c r="N15" s="19">
        <f t="shared" si="14"/>
        <v>1057.5</v>
      </c>
      <c r="O15" s="19">
        <f t="shared" si="18"/>
        <v>1080</v>
      </c>
      <c r="P15" s="19">
        <f t="shared" si="15"/>
        <v>1057.5</v>
      </c>
      <c r="Q15" s="19">
        <f t="shared" si="15"/>
        <v>1012.5</v>
      </c>
      <c r="R15" s="20">
        <f t="shared" si="15"/>
        <v>1057.5</v>
      </c>
      <c r="S15" s="36">
        <f t="shared" si="16"/>
        <v>78.75</v>
      </c>
      <c r="T15" s="37">
        <f t="shared" si="8"/>
        <v>90</v>
      </c>
      <c r="U15" s="37">
        <f t="shared" si="9"/>
        <v>78.75</v>
      </c>
      <c r="V15" s="37">
        <f t="shared" si="10"/>
        <v>56.25</v>
      </c>
      <c r="W15" s="38">
        <f t="shared" si="11"/>
        <v>78.75</v>
      </c>
      <c r="X15" s="43">
        <f t="shared" si="12"/>
        <v>1136.25</v>
      </c>
      <c r="Y15" s="44">
        <f t="shared" si="13"/>
        <v>1170</v>
      </c>
      <c r="Z15" s="44">
        <f t="shared" si="13"/>
        <v>1136.25</v>
      </c>
      <c r="AA15" s="44">
        <f t="shared" si="13"/>
        <v>1068.75</v>
      </c>
      <c r="AB15" s="45">
        <f t="shared" si="13"/>
        <v>1136.25</v>
      </c>
      <c r="AD15" s="50">
        <f>SUM(X15:AB15)</f>
        <v>5647.5</v>
      </c>
    </row>
    <row r="16" spans="1:30" x14ac:dyDescent="0.25">
      <c r="A16" s="27" t="s">
        <v>16</v>
      </c>
      <c r="B16" s="27" t="s">
        <v>36</v>
      </c>
      <c r="C16" s="30">
        <v>15</v>
      </c>
      <c r="D16" s="10">
        <v>33</v>
      </c>
      <c r="E16" s="10">
        <v>45</v>
      </c>
      <c r="F16" s="10">
        <v>33</v>
      </c>
      <c r="G16" s="10">
        <v>42</v>
      </c>
      <c r="H16" s="10">
        <v>42</v>
      </c>
      <c r="I16" s="32">
        <f t="shared" si="3"/>
        <v>0</v>
      </c>
      <c r="J16" s="32">
        <f t="shared" si="4"/>
        <v>5</v>
      </c>
      <c r="K16" s="32">
        <f t="shared" si="5"/>
        <v>0</v>
      </c>
      <c r="L16" s="32">
        <f t="shared" si="6"/>
        <v>2</v>
      </c>
      <c r="M16" s="32">
        <f t="shared" si="7"/>
        <v>2</v>
      </c>
      <c r="N16" s="19">
        <f t="shared" si="14"/>
        <v>495</v>
      </c>
      <c r="O16" s="19">
        <f t="shared" si="18"/>
        <v>675</v>
      </c>
      <c r="P16" s="19">
        <f t="shared" si="15"/>
        <v>495</v>
      </c>
      <c r="Q16" s="19">
        <f t="shared" si="15"/>
        <v>630</v>
      </c>
      <c r="R16" s="20">
        <f t="shared" si="15"/>
        <v>630</v>
      </c>
      <c r="S16" s="36">
        <f t="shared" si="16"/>
        <v>0</v>
      </c>
      <c r="T16" s="37">
        <f t="shared" si="8"/>
        <v>37.5</v>
      </c>
      <c r="U16" s="37">
        <f t="shared" si="9"/>
        <v>0</v>
      </c>
      <c r="V16" s="37">
        <f t="shared" si="10"/>
        <v>15</v>
      </c>
      <c r="W16" s="38">
        <f t="shared" si="11"/>
        <v>15</v>
      </c>
      <c r="X16" s="43">
        <f t="shared" si="12"/>
        <v>495</v>
      </c>
      <c r="Y16" s="44">
        <f t="shared" si="13"/>
        <v>712.5</v>
      </c>
      <c r="Z16" s="44">
        <f t="shared" si="13"/>
        <v>495</v>
      </c>
      <c r="AA16" s="44">
        <f t="shared" si="13"/>
        <v>645</v>
      </c>
      <c r="AB16" s="45">
        <f t="shared" si="13"/>
        <v>645</v>
      </c>
      <c r="AD16" s="50">
        <f>SUM(X16:AB16)</f>
        <v>2992.5</v>
      </c>
    </row>
    <row r="17" spans="1:30" x14ac:dyDescent="0.25">
      <c r="A17" s="27" t="s">
        <v>17</v>
      </c>
      <c r="B17" s="27" t="s">
        <v>37</v>
      </c>
      <c r="C17" s="30">
        <v>19.5</v>
      </c>
      <c r="D17" s="10">
        <v>46</v>
      </c>
      <c r="E17" s="10">
        <v>43</v>
      </c>
      <c r="F17" s="10">
        <v>46</v>
      </c>
      <c r="G17" s="10">
        <v>41</v>
      </c>
      <c r="H17" s="10">
        <v>41</v>
      </c>
      <c r="I17" s="32">
        <f t="shared" si="3"/>
        <v>6</v>
      </c>
      <c r="J17" s="32">
        <f t="shared" si="4"/>
        <v>3</v>
      </c>
      <c r="K17" s="32">
        <f t="shared" si="5"/>
        <v>6</v>
      </c>
      <c r="L17" s="32">
        <f t="shared" si="6"/>
        <v>1</v>
      </c>
      <c r="M17" s="32">
        <f t="shared" si="7"/>
        <v>1</v>
      </c>
      <c r="N17" s="19">
        <f t="shared" si="14"/>
        <v>897</v>
      </c>
      <c r="O17" s="19">
        <f t="shared" si="18"/>
        <v>838.5</v>
      </c>
      <c r="P17" s="19">
        <f t="shared" si="15"/>
        <v>897</v>
      </c>
      <c r="Q17" s="19">
        <f t="shared" si="15"/>
        <v>799.5</v>
      </c>
      <c r="R17" s="20">
        <f t="shared" si="15"/>
        <v>799.5</v>
      </c>
      <c r="S17" s="36">
        <f t="shared" si="16"/>
        <v>58.5</v>
      </c>
      <c r="T17" s="37">
        <f t="shared" si="8"/>
        <v>29.25</v>
      </c>
      <c r="U17" s="37">
        <f t="shared" si="9"/>
        <v>58.5</v>
      </c>
      <c r="V17" s="37">
        <f t="shared" si="10"/>
        <v>9.75</v>
      </c>
      <c r="W17" s="38">
        <f t="shared" si="11"/>
        <v>9.75</v>
      </c>
      <c r="X17" s="43">
        <f t="shared" si="12"/>
        <v>955.5</v>
      </c>
      <c r="Y17" s="44">
        <f t="shared" si="13"/>
        <v>867.75</v>
      </c>
      <c r="Z17" s="44">
        <f t="shared" si="13"/>
        <v>955.5</v>
      </c>
      <c r="AA17" s="44">
        <f t="shared" si="13"/>
        <v>809.25</v>
      </c>
      <c r="AB17" s="45">
        <f t="shared" si="13"/>
        <v>809.25</v>
      </c>
      <c r="AD17" s="50">
        <f t="shared" si="17"/>
        <v>4397.25</v>
      </c>
    </row>
    <row r="18" spans="1:30" x14ac:dyDescent="0.25">
      <c r="A18" s="27" t="s">
        <v>18</v>
      </c>
      <c r="B18" s="27" t="s">
        <v>38</v>
      </c>
      <c r="C18" s="30">
        <v>17</v>
      </c>
      <c r="D18" s="10">
        <v>37</v>
      </c>
      <c r="E18" s="10">
        <v>41</v>
      </c>
      <c r="F18" s="10">
        <v>37</v>
      </c>
      <c r="G18" s="10">
        <v>46</v>
      </c>
      <c r="H18" s="10">
        <v>46</v>
      </c>
      <c r="I18" s="32">
        <f t="shared" si="3"/>
        <v>0</v>
      </c>
      <c r="J18" s="32">
        <f t="shared" si="4"/>
        <v>1</v>
      </c>
      <c r="K18" s="32">
        <f t="shared" si="5"/>
        <v>0</v>
      </c>
      <c r="L18" s="32">
        <f t="shared" si="6"/>
        <v>6</v>
      </c>
      <c r="M18" s="32">
        <f t="shared" si="7"/>
        <v>6</v>
      </c>
      <c r="N18" s="19">
        <f t="shared" si="14"/>
        <v>629</v>
      </c>
      <c r="O18" s="19">
        <f t="shared" si="18"/>
        <v>697</v>
      </c>
      <c r="P18" s="19">
        <f t="shared" si="15"/>
        <v>629</v>
      </c>
      <c r="Q18" s="19">
        <f t="shared" si="15"/>
        <v>782</v>
      </c>
      <c r="R18" s="20">
        <f t="shared" si="15"/>
        <v>782</v>
      </c>
      <c r="S18" s="36">
        <f t="shared" si="16"/>
        <v>0</v>
      </c>
      <c r="T18" s="37">
        <f t="shared" si="8"/>
        <v>8.5</v>
      </c>
      <c r="U18" s="37">
        <f t="shared" si="9"/>
        <v>0</v>
      </c>
      <c r="V18" s="37">
        <f t="shared" si="10"/>
        <v>51</v>
      </c>
      <c r="W18" s="38">
        <f t="shared" si="11"/>
        <v>51</v>
      </c>
      <c r="X18" s="43">
        <f t="shared" si="12"/>
        <v>629</v>
      </c>
      <c r="Y18" s="44">
        <f t="shared" si="13"/>
        <v>705.5</v>
      </c>
      <c r="Z18" s="44">
        <f t="shared" si="13"/>
        <v>629</v>
      </c>
      <c r="AA18" s="44">
        <f t="shared" si="13"/>
        <v>833</v>
      </c>
      <c r="AB18" s="45">
        <f t="shared" si="13"/>
        <v>833</v>
      </c>
      <c r="AD18" s="50">
        <f t="shared" si="17"/>
        <v>3629.5</v>
      </c>
    </row>
    <row r="19" spans="1:30" x14ac:dyDescent="0.25">
      <c r="A19" s="27" t="s">
        <v>19</v>
      </c>
      <c r="B19" s="27" t="s">
        <v>39</v>
      </c>
      <c r="C19" s="30">
        <v>21.5</v>
      </c>
      <c r="D19" s="10">
        <v>48</v>
      </c>
      <c r="E19" s="10">
        <v>49</v>
      </c>
      <c r="F19" s="10">
        <v>48</v>
      </c>
      <c r="G19" s="10">
        <v>45</v>
      </c>
      <c r="H19" s="10">
        <v>45</v>
      </c>
      <c r="I19" s="32">
        <f t="shared" si="3"/>
        <v>8</v>
      </c>
      <c r="J19" s="32">
        <f t="shared" si="4"/>
        <v>9</v>
      </c>
      <c r="K19" s="32">
        <f t="shared" si="5"/>
        <v>8</v>
      </c>
      <c r="L19" s="32">
        <f t="shared" si="6"/>
        <v>5</v>
      </c>
      <c r="M19" s="32">
        <f t="shared" si="7"/>
        <v>5</v>
      </c>
      <c r="N19" s="19">
        <f t="shared" si="14"/>
        <v>1032</v>
      </c>
      <c r="O19" s="19">
        <f t="shared" si="18"/>
        <v>1053.5</v>
      </c>
      <c r="P19" s="19">
        <f t="shared" ref="P19:P22" si="19">$C19*F19</f>
        <v>1032</v>
      </c>
      <c r="Q19" s="19">
        <f t="shared" ref="Q19:Q22" si="20">$C19*G19</f>
        <v>967.5</v>
      </c>
      <c r="R19" s="20">
        <f t="shared" ref="R19:R22" si="21">$C19*H19</f>
        <v>967.5</v>
      </c>
      <c r="S19" s="36">
        <f t="shared" si="16"/>
        <v>86</v>
      </c>
      <c r="T19" s="37">
        <f t="shared" si="8"/>
        <v>96.75</v>
      </c>
      <c r="U19" s="37">
        <f t="shared" si="9"/>
        <v>86</v>
      </c>
      <c r="V19" s="37">
        <f t="shared" si="10"/>
        <v>53.75</v>
      </c>
      <c r="W19" s="38">
        <f t="shared" si="11"/>
        <v>53.75</v>
      </c>
      <c r="X19" s="43">
        <f t="shared" si="12"/>
        <v>1118</v>
      </c>
      <c r="Y19" s="44">
        <f t="shared" ref="Y19:AB22" si="22">T19+O19</f>
        <v>1150.25</v>
      </c>
      <c r="Z19" s="44">
        <f t="shared" si="22"/>
        <v>1118</v>
      </c>
      <c r="AA19" s="44">
        <f t="shared" si="22"/>
        <v>1021.25</v>
      </c>
      <c r="AB19" s="45">
        <f t="shared" si="22"/>
        <v>1021.25</v>
      </c>
      <c r="AD19" s="50">
        <f t="shared" si="17"/>
        <v>5428.75</v>
      </c>
    </row>
    <row r="20" spans="1:30" x14ac:dyDescent="0.25">
      <c r="A20" s="27" t="s">
        <v>20</v>
      </c>
      <c r="B20" s="27" t="s">
        <v>40</v>
      </c>
      <c r="C20" s="30">
        <v>16.8</v>
      </c>
      <c r="D20" s="10">
        <v>32</v>
      </c>
      <c r="E20" s="10">
        <v>39</v>
      </c>
      <c r="F20" s="10">
        <v>32</v>
      </c>
      <c r="G20" s="10">
        <v>42</v>
      </c>
      <c r="H20" s="10">
        <v>42</v>
      </c>
      <c r="I20" s="32">
        <f t="shared" si="3"/>
        <v>0</v>
      </c>
      <c r="J20" s="32">
        <f t="shared" si="4"/>
        <v>0</v>
      </c>
      <c r="K20" s="32">
        <f t="shared" si="5"/>
        <v>0</v>
      </c>
      <c r="L20" s="32">
        <f t="shared" si="6"/>
        <v>2</v>
      </c>
      <c r="M20" s="32">
        <f t="shared" si="7"/>
        <v>2</v>
      </c>
      <c r="N20" s="19">
        <f t="shared" si="14"/>
        <v>537.6</v>
      </c>
      <c r="O20" s="19">
        <f t="shared" si="18"/>
        <v>655.20000000000005</v>
      </c>
      <c r="P20" s="19">
        <f t="shared" si="19"/>
        <v>537.6</v>
      </c>
      <c r="Q20" s="19">
        <f t="shared" si="20"/>
        <v>705.6</v>
      </c>
      <c r="R20" s="20">
        <f t="shared" si="21"/>
        <v>705.6</v>
      </c>
      <c r="S20" s="36">
        <f t="shared" si="16"/>
        <v>0</v>
      </c>
      <c r="T20" s="37">
        <f t="shared" si="8"/>
        <v>0</v>
      </c>
      <c r="U20" s="37">
        <f t="shared" si="9"/>
        <v>0</v>
      </c>
      <c r="V20" s="37">
        <f t="shared" si="10"/>
        <v>16.8</v>
      </c>
      <c r="W20" s="38">
        <f t="shared" si="11"/>
        <v>16.8</v>
      </c>
      <c r="X20" s="43">
        <f t="shared" si="12"/>
        <v>537.6</v>
      </c>
      <c r="Y20" s="44">
        <f t="shared" si="22"/>
        <v>655.20000000000005</v>
      </c>
      <c r="Z20" s="44">
        <f t="shared" si="22"/>
        <v>537.6</v>
      </c>
      <c r="AA20" s="44">
        <f t="shared" si="22"/>
        <v>722.4</v>
      </c>
      <c r="AB20" s="45">
        <f t="shared" si="22"/>
        <v>722.4</v>
      </c>
      <c r="AD20" s="50">
        <f>SUM(X20:AB20)</f>
        <v>3175.2000000000003</v>
      </c>
    </row>
    <row r="21" spans="1:30" x14ac:dyDescent="0.25">
      <c r="A21" s="27" t="s">
        <v>21</v>
      </c>
      <c r="B21" s="27" t="s">
        <v>41</v>
      </c>
      <c r="C21" s="30">
        <v>23</v>
      </c>
      <c r="D21" s="10">
        <v>49</v>
      </c>
      <c r="E21" s="10">
        <v>32</v>
      </c>
      <c r="F21" s="10">
        <v>49</v>
      </c>
      <c r="G21" s="10">
        <v>41</v>
      </c>
      <c r="H21" s="10">
        <v>49</v>
      </c>
      <c r="I21" s="32">
        <f t="shared" si="3"/>
        <v>9</v>
      </c>
      <c r="J21" s="32">
        <f t="shared" si="4"/>
        <v>0</v>
      </c>
      <c r="K21" s="32">
        <f t="shared" si="5"/>
        <v>9</v>
      </c>
      <c r="L21" s="32">
        <f t="shared" si="6"/>
        <v>1</v>
      </c>
      <c r="M21" s="32">
        <f t="shared" si="7"/>
        <v>9</v>
      </c>
      <c r="N21" s="19">
        <f t="shared" si="14"/>
        <v>1127</v>
      </c>
      <c r="O21" s="19">
        <f t="shared" si="18"/>
        <v>736</v>
      </c>
      <c r="P21" s="19">
        <f t="shared" si="19"/>
        <v>1127</v>
      </c>
      <c r="Q21" s="19">
        <f t="shared" si="20"/>
        <v>943</v>
      </c>
      <c r="R21" s="20">
        <f t="shared" si="21"/>
        <v>1127</v>
      </c>
      <c r="S21" s="36">
        <f t="shared" si="16"/>
        <v>103.5</v>
      </c>
      <c r="T21" s="37">
        <f t="shared" si="8"/>
        <v>0</v>
      </c>
      <c r="U21" s="37">
        <f t="shared" si="9"/>
        <v>103.5</v>
      </c>
      <c r="V21" s="37">
        <f t="shared" si="10"/>
        <v>11.5</v>
      </c>
      <c r="W21" s="38">
        <f t="shared" si="11"/>
        <v>103.5</v>
      </c>
      <c r="X21" s="43">
        <f t="shared" si="12"/>
        <v>1230.5</v>
      </c>
      <c r="Y21" s="44">
        <f t="shared" si="22"/>
        <v>736</v>
      </c>
      <c r="Z21" s="44">
        <f t="shared" si="22"/>
        <v>1230.5</v>
      </c>
      <c r="AA21" s="44">
        <f t="shared" si="22"/>
        <v>954.5</v>
      </c>
      <c r="AB21" s="45">
        <f t="shared" si="22"/>
        <v>1230.5</v>
      </c>
      <c r="AD21" s="50">
        <f>SUM(X21:AB21)</f>
        <v>5382</v>
      </c>
    </row>
    <row r="22" spans="1:30" ht="15.75" thickBot="1" x14ac:dyDescent="0.3">
      <c r="A22" s="28" t="s">
        <v>22</v>
      </c>
      <c r="B22" s="28" t="s">
        <v>42</v>
      </c>
      <c r="C22" s="31">
        <v>18.2</v>
      </c>
      <c r="D22" s="12">
        <v>34</v>
      </c>
      <c r="E22" s="12">
        <v>40</v>
      </c>
      <c r="F22" s="12">
        <v>34</v>
      </c>
      <c r="G22" s="12">
        <v>46</v>
      </c>
      <c r="H22" s="12">
        <v>34</v>
      </c>
      <c r="I22" s="40">
        <f t="shared" si="3"/>
        <v>0</v>
      </c>
      <c r="J22" s="40">
        <f t="shared" si="4"/>
        <v>0</v>
      </c>
      <c r="K22" s="40">
        <f t="shared" si="5"/>
        <v>0</v>
      </c>
      <c r="L22" s="40">
        <f t="shared" si="6"/>
        <v>6</v>
      </c>
      <c r="M22" s="40">
        <f t="shared" si="7"/>
        <v>0</v>
      </c>
      <c r="N22" s="21">
        <f t="shared" si="14"/>
        <v>618.79999999999995</v>
      </c>
      <c r="O22" s="21">
        <f t="shared" si="18"/>
        <v>728</v>
      </c>
      <c r="P22" s="21">
        <f t="shared" si="19"/>
        <v>618.79999999999995</v>
      </c>
      <c r="Q22" s="21">
        <f t="shared" si="20"/>
        <v>837.19999999999993</v>
      </c>
      <c r="R22" s="22">
        <f t="shared" si="21"/>
        <v>618.79999999999995</v>
      </c>
      <c r="S22" s="36">
        <f t="shared" si="16"/>
        <v>0</v>
      </c>
      <c r="T22" s="37">
        <f t="shared" si="8"/>
        <v>0</v>
      </c>
      <c r="U22" s="37">
        <f t="shared" si="9"/>
        <v>0</v>
      </c>
      <c r="V22" s="37">
        <f t="shared" si="10"/>
        <v>54.599999999999994</v>
      </c>
      <c r="W22" s="38">
        <f t="shared" si="11"/>
        <v>0</v>
      </c>
      <c r="X22" s="46">
        <f t="shared" si="12"/>
        <v>618.79999999999995</v>
      </c>
      <c r="Y22" s="47">
        <f t="shared" si="22"/>
        <v>728</v>
      </c>
      <c r="Z22" s="47">
        <f t="shared" si="22"/>
        <v>618.79999999999995</v>
      </c>
      <c r="AA22" s="47">
        <f t="shared" si="22"/>
        <v>891.8</v>
      </c>
      <c r="AB22" s="48">
        <f t="shared" si="22"/>
        <v>618.79999999999995</v>
      </c>
      <c r="AD22" s="51">
        <f>SUM(X22:AB22)</f>
        <v>3476.2</v>
      </c>
    </row>
    <row r="23" spans="1:30" ht="15.75" thickBot="1" x14ac:dyDescent="0.3">
      <c r="A23" s="25"/>
      <c r="B23" s="26"/>
      <c r="C23" s="53"/>
      <c r="D23" s="11"/>
      <c r="E23" s="11"/>
      <c r="F23" s="11"/>
      <c r="G23" s="11"/>
      <c r="H23" s="11"/>
      <c r="I23" s="13"/>
      <c r="J23" s="14"/>
      <c r="K23" s="14"/>
      <c r="L23" s="14"/>
      <c r="M23" s="15"/>
      <c r="N23" s="54"/>
      <c r="O23" s="54"/>
      <c r="P23" s="54"/>
      <c r="Q23" s="54"/>
      <c r="R23" s="55"/>
      <c r="S23" s="56"/>
      <c r="T23" s="57"/>
      <c r="U23" s="57"/>
      <c r="V23" s="57"/>
      <c r="W23" s="58"/>
      <c r="X23" s="59"/>
      <c r="Y23" s="60"/>
      <c r="Z23" s="60"/>
      <c r="AA23" s="60"/>
      <c r="AB23" s="61"/>
      <c r="AD23" s="62"/>
    </row>
    <row r="24" spans="1:30" x14ac:dyDescent="0.25">
      <c r="A24" s="68" t="s">
        <v>43</v>
      </c>
      <c r="B24" s="90"/>
      <c r="C24" s="53">
        <f>MAX(C3:C22)</f>
        <v>23</v>
      </c>
      <c r="D24" s="11">
        <f>MAX(D3:D22)</f>
        <v>50</v>
      </c>
      <c r="E24" s="11">
        <f t="shared" ref="E24:H24" si="23">MAX(E3:E22)</f>
        <v>65</v>
      </c>
      <c r="F24" s="11">
        <f t="shared" si="23"/>
        <v>65</v>
      </c>
      <c r="G24" s="11">
        <f t="shared" si="23"/>
        <v>46</v>
      </c>
      <c r="H24" s="85">
        <f t="shared" si="23"/>
        <v>65</v>
      </c>
      <c r="I24" s="56">
        <f t="shared" ref="I24:M24" si="24">MAX(I3:I22)</f>
        <v>10</v>
      </c>
      <c r="J24" s="57">
        <f t="shared" si="24"/>
        <v>25</v>
      </c>
      <c r="K24" s="57">
        <f t="shared" si="24"/>
        <v>25</v>
      </c>
      <c r="L24" s="57">
        <f t="shared" si="24"/>
        <v>6</v>
      </c>
      <c r="M24" s="58">
        <f t="shared" si="24"/>
        <v>25</v>
      </c>
      <c r="N24" s="75">
        <f>MAX(N3:N22)</f>
        <v>1127</v>
      </c>
      <c r="O24" s="64">
        <f t="shared" ref="O24:R24" si="25">MAX(O3:O22)</f>
        <v>1127.5</v>
      </c>
      <c r="P24" s="64">
        <f t="shared" si="25"/>
        <v>1127.5</v>
      </c>
      <c r="Q24" s="64">
        <f t="shared" si="25"/>
        <v>1012.5</v>
      </c>
      <c r="R24" s="76">
        <f t="shared" si="25"/>
        <v>1127.5</v>
      </c>
      <c r="S24" s="33">
        <f t="shared" ref="S24:X24" si="26">MAX(S3:S22)</f>
        <v>110</v>
      </c>
      <c r="T24" s="34">
        <f t="shared" ref="T24:W24" si="27">MAX(T3:T22)</f>
        <v>200</v>
      </c>
      <c r="U24" s="34">
        <f t="shared" si="27"/>
        <v>200</v>
      </c>
      <c r="V24" s="34">
        <f t="shared" si="27"/>
        <v>61.5</v>
      </c>
      <c r="W24" s="35">
        <f t="shared" si="27"/>
        <v>200</v>
      </c>
      <c r="X24" s="41">
        <f t="shared" si="26"/>
        <v>1230.5</v>
      </c>
      <c r="Y24" s="42">
        <f t="shared" ref="Y24:AB24" si="28">MAX(Y3:Y22)</f>
        <v>1281.25</v>
      </c>
      <c r="Z24" s="42">
        <f t="shared" si="28"/>
        <v>1281.25</v>
      </c>
      <c r="AA24" s="42">
        <f t="shared" si="28"/>
        <v>1068.75</v>
      </c>
      <c r="AB24" s="72">
        <f t="shared" si="28"/>
        <v>1281.25</v>
      </c>
      <c r="AC24" s="71"/>
      <c r="AD24" s="49">
        <f t="shared" ref="AD24" si="29">MAX(AD3:AD22)</f>
        <v>5647.75</v>
      </c>
    </row>
    <row r="25" spans="1:30" x14ac:dyDescent="0.25">
      <c r="A25" s="69" t="s">
        <v>44</v>
      </c>
      <c r="B25" s="91"/>
      <c r="C25" s="86">
        <f>MIN(C3:C22)</f>
        <v>14.5</v>
      </c>
      <c r="D25" s="10">
        <f>MIN(D3:D22)</f>
        <v>28</v>
      </c>
      <c r="E25" s="10">
        <f t="shared" ref="E25:H25" si="30">MIN(E3:E22)</f>
        <v>32</v>
      </c>
      <c r="F25" s="10">
        <f t="shared" si="30"/>
        <v>30</v>
      </c>
      <c r="G25" s="10">
        <f t="shared" si="30"/>
        <v>41</v>
      </c>
      <c r="H25" s="87">
        <f t="shared" si="30"/>
        <v>30</v>
      </c>
      <c r="I25" s="81">
        <f t="shared" ref="I25:M25" si="31">MIN(I3:I22)</f>
        <v>0</v>
      </c>
      <c r="J25" s="63">
        <f t="shared" si="31"/>
        <v>0</v>
      </c>
      <c r="K25" s="63">
        <f t="shared" si="31"/>
        <v>0</v>
      </c>
      <c r="L25" s="63">
        <f t="shared" si="31"/>
        <v>1</v>
      </c>
      <c r="M25" s="82">
        <f t="shared" si="31"/>
        <v>0</v>
      </c>
      <c r="N25" s="77">
        <f>MIN(N3:N22)</f>
        <v>406</v>
      </c>
      <c r="O25" s="65">
        <f t="shared" ref="O25:R25" si="32">MIN(O3:O22)</f>
        <v>589</v>
      </c>
      <c r="P25" s="65">
        <f t="shared" si="32"/>
        <v>495</v>
      </c>
      <c r="Q25" s="65">
        <f t="shared" si="32"/>
        <v>630</v>
      </c>
      <c r="R25" s="78">
        <f t="shared" si="32"/>
        <v>495</v>
      </c>
      <c r="S25" s="36">
        <f t="shared" ref="S25:X25" si="33">MIN(S3:S22)</f>
        <v>0</v>
      </c>
      <c r="T25" s="37">
        <f t="shared" ref="T25:W25" si="34">MIN(T3:T22)</f>
        <v>0</v>
      </c>
      <c r="U25" s="37">
        <f t="shared" si="34"/>
        <v>0</v>
      </c>
      <c r="V25" s="37">
        <f t="shared" si="34"/>
        <v>9.25</v>
      </c>
      <c r="W25" s="38">
        <f t="shared" si="34"/>
        <v>0</v>
      </c>
      <c r="X25" s="43">
        <f t="shared" si="33"/>
        <v>406</v>
      </c>
      <c r="Y25" s="44">
        <f t="shared" ref="Y25:AB25" si="35">MIN(Y3:Y22)</f>
        <v>589</v>
      </c>
      <c r="Z25" s="44">
        <f t="shared" si="35"/>
        <v>495</v>
      </c>
      <c r="AA25" s="44">
        <f t="shared" si="35"/>
        <v>645</v>
      </c>
      <c r="AB25" s="45">
        <f t="shared" si="35"/>
        <v>495</v>
      </c>
      <c r="AC25" s="71"/>
      <c r="AD25" s="50">
        <f t="shared" ref="AD25" si="36">MIN(AD3:AD22)</f>
        <v>2937</v>
      </c>
    </row>
    <row r="26" spans="1:30" x14ac:dyDescent="0.25">
      <c r="A26" s="69" t="s">
        <v>45</v>
      </c>
      <c r="B26" s="91"/>
      <c r="C26" s="86">
        <f>AVERAGE(C3:C22)</f>
        <v>18.625</v>
      </c>
      <c r="D26" s="10">
        <f>AVERAGE(D3:D22)</f>
        <v>39.700000000000003</v>
      </c>
      <c r="E26" s="10">
        <f t="shared" ref="E26:H26" si="37">AVERAGE(E3:E22)</f>
        <v>42.75</v>
      </c>
      <c r="F26" s="10">
        <f t="shared" si="37"/>
        <v>42.55</v>
      </c>
      <c r="G26" s="10">
        <f t="shared" si="37"/>
        <v>43.5</v>
      </c>
      <c r="H26" s="87">
        <f t="shared" si="37"/>
        <v>43.55</v>
      </c>
      <c r="I26" s="81">
        <f t="shared" ref="I26:M26" si="38">AVERAGE(I3:I22)</f>
        <v>2.6</v>
      </c>
      <c r="J26" s="63">
        <f t="shared" si="38"/>
        <v>4.1500000000000004</v>
      </c>
      <c r="K26" s="63">
        <f t="shared" si="38"/>
        <v>4.8499999999999996</v>
      </c>
      <c r="L26" s="63">
        <f t="shared" si="38"/>
        <v>3.5</v>
      </c>
      <c r="M26" s="82">
        <f t="shared" si="38"/>
        <v>4.95</v>
      </c>
      <c r="N26" s="77">
        <f>AVERAGE(N3:N22)</f>
        <v>751.29499999999996</v>
      </c>
      <c r="O26" s="65">
        <f t="shared" ref="O26:R26" si="39">AVERAGE(O3:O22)</f>
        <v>793.96</v>
      </c>
      <c r="P26" s="65">
        <f t="shared" si="39"/>
        <v>800.87</v>
      </c>
      <c r="Q26" s="65">
        <f t="shared" si="39"/>
        <v>809.96500000000003</v>
      </c>
      <c r="R26" s="78">
        <f t="shared" si="39"/>
        <v>815.56999999999994</v>
      </c>
      <c r="S26" s="36">
        <f t="shared" ref="S26:X26" si="40">AVERAGE(S3:S22)</f>
        <v>27.35</v>
      </c>
      <c r="T26" s="37">
        <f t="shared" ref="T26:W26" si="41">AVERAGE(T3:T22)</f>
        <v>38.5</v>
      </c>
      <c r="U26" s="37">
        <f t="shared" si="41"/>
        <v>47.487499999999997</v>
      </c>
      <c r="V26" s="37">
        <f t="shared" si="41"/>
        <v>32.482500000000002</v>
      </c>
      <c r="W26" s="38">
        <f t="shared" si="41"/>
        <v>47.577500000000001</v>
      </c>
      <c r="X26" s="43">
        <f t="shared" si="40"/>
        <v>778.64499999999998</v>
      </c>
      <c r="Y26" s="44">
        <f t="shared" ref="Y26:AB26" si="42">AVERAGE(Y3:Y22)</f>
        <v>832.46</v>
      </c>
      <c r="Z26" s="44">
        <f t="shared" si="42"/>
        <v>848.35750000000007</v>
      </c>
      <c r="AA26" s="44">
        <f t="shared" si="42"/>
        <v>842.44749999999999</v>
      </c>
      <c r="AB26" s="45">
        <f t="shared" si="42"/>
        <v>863.14750000000004</v>
      </c>
      <c r="AC26" s="71"/>
      <c r="AD26" s="50">
        <f t="shared" ref="AD26" si="43">AVERAGE(AD3:AD22)</f>
        <v>4165.0574999999999</v>
      </c>
    </row>
    <row r="27" spans="1:30" ht="15.75" thickBot="1" x14ac:dyDescent="0.3">
      <c r="A27" s="70" t="s">
        <v>46</v>
      </c>
      <c r="B27" s="92"/>
      <c r="C27" s="88">
        <f>SUM(C3:C22)</f>
        <v>372.5</v>
      </c>
      <c r="D27" s="12">
        <f>SUM(D3:D22)</f>
        <v>794</v>
      </c>
      <c r="E27" s="12">
        <f t="shared" ref="E27:H27" si="44">SUM(E3:E22)</f>
        <v>855</v>
      </c>
      <c r="F27" s="12">
        <f t="shared" si="44"/>
        <v>851</v>
      </c>
      <c r="G27" s="12">
        <f t="shared" si="44"/>
        <v>870</v>
      </c>
      <c r="H27" s="89">
        <f t="shared" si="44"/>
        <v>871</v>
      </c>
      <c r="I27" s="83">
        <f t="shared" ref="I27:M27" si="45">SUM(I3:I22)</f>
        <v>52</v>
      </c>
      <c r="J27" s="39">
        <f t="shared" si="45"/>
        <v>83</v>
      </c>
      <c r="K27" s="39">
        <f t="shared" si="45"/>
        <v>97</v>
      </c>
      <c r="L27" s="39">
        <f t="shared" si="45"/>
        <v>70</v>
      </c>
      <c r="M27" s="84">
        <f t="shared" si="45"/>
        <v>99</v>
      </c>
      <c r="N27" s="79">
        <f>SUM(N3:N22)</f>
        <v>15025.9</v>
      </c>
      <c r="O27" s="66">
        <f t="shared" ref="O27:R27" si="46">SUM(O3:O22)</f>
        <v>15879.2</v>
      </c>
      <c r="P27" s="66">
        <f t="shared" si="46"/>
        <v>16017.4</v>
      </c>
      <c r="Q27" s="66">
        <f t="shared" si="46"/>
        <v>16199.300000000001</v>
      </c>
      <c r="R27" s="80">
        <f t="shared" si="46"/>
        <v>16311.4</v>
      </c>
      <c r="S27" s="73">
        <f t="shared" ref="S27:X27" si="47">SUM(S3:S22)</f>
        <v>547</v>
      </c>
      <c r="T27" s="67">
        <f t="shared" ref="T27:W27" si="48">SUM(T3:T22)</f>
        <v>770</v>
      </c>
      <c r="U27" s="67">
        <f t="shared" si="48"/>
        <v>949.75</v>
      </c>
      <c r="V27" s="67">
        <f t="shared" si="48"/>
        <v>649.65</v>
      </c>
      <c r="W27" s="74">
        <f t="shared" si="48"/>
        <v>951.55</v>
      </c>
      <c r="X27" s="46">
        <f t="shared" si="47"/>
        <v>15572.9</v>
      </c>
      <c r="Y27" s="47">
        <f t="shared" ref="Y27:AB27" si="49">SUM(Y3:Y22)</f>
        <v>16649.2</v>
      </c>
      <c r="Z27" s="47">
        <f t="shared" si="49"/>
        <v>16967.150000000001</v>
      </c>
      <c r="AA27" s="47">
        <f t="shared" si="49"/>
        <v>16848.95</v>
      </c>
      <c r="AB27" s="48">
        <f t="shared" si="49"/>
        <v>17262.95</v>
      </c>
      <c r="AC27" s="71"/>
      <c r="AD27" s="51">
        <f t="shared" ref="AD27" si="50">SUM(AD3:AD22)</f>
        <v>83301.149999999994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AnonGehlee</dc:creator>
  <cp:lastModifiedBy>John Marvie Placido</cp:lastModifiedBy>
  <cp:lastPrinted>2025-08-27T05:54:08Z</cp:lastPrinted>
  <dcterms:created xsi:type="dcterms:W3CDTF">2025-08-27T02:22:56Z</dcterms:created>
  <dcterms:modified xsi:type="dcterms:W3CDTF">2025-08-27T09:10:07Z</dcterms:modified>
</cp:coreProperties>
</file>