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04ADEF04-4336-4219-A384-CDDAB5374C4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3" i="106"/>
  <c r="E24" i="106"/>
  <c r="E25" i="106"/>
  <c r="E26" i="106"/>
  <c r="E27" i="106"/>
  <c r="E29" i="106"/>
  <c r="E30" i="106"/>
  <c r="E31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9" i="103"/>
  <c r="E20" i="103"/>
  <c r="E21" i="103"/>
  <c r="E22" i="103"/>
  <c r="E23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7" i="103"/>
  <c r="E68" i="103"/>
  <c r="E69" i="103"/>
  <c r="E70" i="103"/>
  <c r="E71" i="103"/>
  <c r="E72" i="103"/>
  <c r="E73" i="103"/>
  <c r="E74" i="103"/>
  <c r="E75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5" i="103"/>
  <c r="E196" i="103"/>
  <c r="E197" i="103"/>
  <c r="E198" i="103"/>
  <c r="E199" i="103"/>
  <c r="E200" i="103"/>
  <c r="E201" i="103"/>
  <c r="E202" i="103"/>
  <c r="E203" i="103"/>
  <c r="E204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P94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P94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5" i="100"/>
  <c r="AB13" i="8" l="1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P94" i="99"/>
  <c r="E246" i="99"/>
  <c r="E247" i="99"/>
  <c r="E248" i="99"/>
  <c r="E249" i="99"/>
  <c r="E250" i="99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46" i="97"/>
  <c r="E247" i="97"/>
  <c r="E248" i="97"/>
  <c r="E249" i="97"/>
  <c r="E250" i="97"/>
  <c r="E251" i="97"/>
  <c r="E252" i="97"/>
  <c r="E253" i="97"/>
  <c r="E254" i="97"/>
  <c r="E21" i="96"/>
  <c r="E49" i="96"/>
  <c r="E51" i="96"/>
  <c r="E77" i="96"/>
  <c r="E93" i="96"/>
  <c r="E98" i="96"/>
  <c r="E99" i="96"/>
  <c r="E132" i="96"/>
  <c r="E187" i="96"/>
  <c r="E188" i="96"/>
  <c r="E189" i="96"/>
  <c r="E198" i="96"/>
  <c r="P94" i="96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67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53" i="94"/>
  <c r="E54" i="94"/>
  <c r="E55" i="94"/>
  <c r="E56" i="94"/>
  <c r="E57" i="94"/>
  <c r="E58" i="94"/>
  <c r="E59" i="94"/>
  <c r="E60" i="94"/>
  <c r="E61" i="94"/>
  <c r="E62" i="94"/>
  <c r="E63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6" i="94"/>
  <c r="E7" i="94"/>
  <c r="E8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7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5" i="93"/>
  <c r="E18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5" i="90"/>
  <c r="P26" i="89"/>
  <c r="P27" i="89"/>
  <c r="P28" i="89"/>
  <c r="P29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5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5" i="89"/>
  <c r="P205" i="88"/>
  <c r="P52" i="88"/>
  <c r="P53" i="88"/>
  <c r="P54" i="88"/>
  <c r="P55" i="88"/>
  <c r="P50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171" i="82"/>
  <c r="E172" i="82"/>
  <c r="E173" i="82"/>
  <c r="E174" i="82"/>
  <c r="E176" i="82"/>
  <c r="E177" i="82"/>
  <c r="E178" i="82"/>
  <c r="E179" i="82"/>
  <c r="E180" i="82"/>
  <c r="E181" i="82"/>
  <c r="E182" i="82"/>
  <c r="E183" i="82"/>
  <c r="E184" i="82"/>
  <c r="E185" i="82"/>
  <c r="E186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E234" i="81"/>
  <c r="E235" i="81"/>
  <c r="E236" i="81"/>
  <c r="E237" i="81"/>
  <c r="E238" i="81"/>
  <c r="E239" i="81"/>
  <c r="E240" i="81"/>
  <c r="E241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6" i="78"/>
  <c r="E5" i="78"/>
  <c r="P178" i="77"/>
  <c r="P64" i="77"/>
  <c r="P48" i="77"/>
  <c r="P46" i="77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P257" i="77"/>
  <c r="M257" i="77"/>
  <c r="J257" i="77"/>
  <c r="G257" i="77"/>
  <c r="R257" i="78"/>
  <c r="M257" i="78"/>
  <c r="P257" i="78" s="1"/>
  <c r="J257" i="78"/>
  <c r="G257" i="78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P257" i="81"/>
  <c r="M257" i="81"/>
  <c r="J257" i="81"/>
  <c r="G257" i="8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P257" i="88"/>
  <c r="M257" i="88"/>
  <c r="J257" i="88"/>
  <c r="G257" i="88"/>
  <c r="R257" i="89"/>
  <c r="P257" i="89"/>
  <c r="M257" i="89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P253" i="77"/>
  <c r="M253" i="77"/>
  <c r="R252" i="77"/>
  <c r="M252" i="77"/>
  <c r="P252" i="77" s="1"/>
  <c r="R251" i="77"/>
  <c r="M251" i="77"/>
  <c r="P251" i="77" s="1"/>
  <c r="R250" i="77"/>
  <c r="P250" i="77"/>
  <c r="M250" i="77"/>
  <c r="R249" i="77"/>
  <c r="M249" i="77"/>
  <c r="P249" i="77" s="1"/>
  <c r="R253" i="78"/>
  <c r="M253" i="78"/>
  <c r="P253" i="78" s="1"/>
  <c r="R252" i="78"/>
  <c r="M252" i="78"/>
  <c r="P252" i="78" s="1"/>
  <c r="R251" i="78"/>
  <c r="P251" i="78"/>
  <c r="M251" i="78"/>
  <c r="R250" i="78"/>
  <c r="P250" i="78"/>
  <c r="M250" i="78"/>
  <c r="R249" i="78"/>
  <c r="P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P253" i="80"/>
  <c r="M253" i="80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P250" i="82"/>
  <c r="M250" i="82"/>
  <c r="R249" i="82"/>
  <c r="P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P247" i="83"/>
  <c r="M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P241" i="89"/>
  <c r="M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3" i="8" l="1"/>
  <c r="G255" i="8"/>
  <c r="G259" i="8"/>
  <c r="M257" i="8"/>
  <c r="G257" i="8"/>
  <c r="E249" i="8"/>
  <c r="J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M28" i="89"/>
  <c r="M27" i="89"/>
  <c r="M26" i="89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M54" i="88"/>
  <c r="M53" i="88"/>
  <c r="M52" i="88"/>
  <c r="M51" i="88"/>
  <c r="P51" i="88" s="1"/>
  <c r="M50" i="88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E178" i="83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E35" i="96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229" i="81" l="1"/>
  <c r="J229" i="81" s="1"/>
  <c r="G237" i="81"/>
  <c r="J237" i="81" s="1"/>
  <c r="G245" i="82" s="1"/>
  <c r="J245" i="82" s="1"/>
  <c r="G12" i="86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229" i="82" l="1"/>
  <c r="J229" i="82" s="1"/>
  <c r="G237" i="82"/>
  <c r="J237" i="82" s="1"/>
  <c r="G245" i="83" s="1"/>
  <c r="J245" i="83" s="1"/>
  <c r="G12" i="88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45" i="84" s="1"/>
  <c r="J245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5" s="1"/>
  <c r="J237" i="85" s="1"/>
  <c r="G245" i="86" s="1"/>
  <c r="J245" i="86" s="1"/>
  <c r="G237" i="84"/>
  <c r="J237" i="84" s="1"/>
  <c r="G245" i="85" s="1"/>
  <c r="J245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5" i="88" s="1"/>
  <c r="J245" i="88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E75" i="99" s="1"/>
  <c r="G169" i="95"/>
  <c r="J169" i="95" s="1"/>
  <c r="E169" i="96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45" i="87" s="1"/>
  <c r="J245" i="87" s="1"/>
  <c r="G229" i="87"/>
  <c r="J229" i="87" s="1"/>
  <c r="G237" i="88" s="1"/>
  <c r="J237" i="88" s="1"/>
  <c r="G245" i="89" s="1"/>
  <c r="J245" i="89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229" i="88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G239" i="83"/>
  <c r="J239" i="83" s="1"/>
  <c r="G252" i="84" s="1"/>
  <c r="J252" i="84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2" i="83" l="1"/>
  <c r="J232" i="83" s="1"/>
  <c r="G240" i="83"/>
  <c r="J240" i="83" s="1"/>
  <c r="G241" i="83"/>
  <c r="J241" i="83" s="1"/>
  <c r="G249" i="84" s="1"/>
  <c r="J249" i="84" s="1"/>
  <c r="G229" i="91"/>
  <c r="J229" i="91" s="1"/>
  <c r="G237" i="91"/>
  <c r="J237" i="91" s="1"/>
  <c r="G245" i="92" s="1"/>
  <c r="J245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G169" i="107"/>
  <c r="J169" i="107" s="1"/>
  <c r="X36" i="8"/>
  <c r="E12" i="97" l="1"/>
  <c r="G12" i="97" s="1"/>
  <c r="J12" i="97" s="1"/>
  <c r="E12" i="98" s="1"/>
  <c r="G12" i="98" s="1"/>
  <c r="J12" i="98" s="1"/>
  <c r="E12" i="99" s="1"/>
  <c r="G232" i="84"/>
  <c r="J232" i="84" s="1"/>
  <c r="G240" i="84"/>
  <c r="J240" i="84" s="1"/>
  <c r="G241" i="84"/>
  <c r="J241" i="84" s="1"/>
  <c r="G249" i="85" s="1"/>
  <c r="J249" i="85" s="1"/>
  <c r="G229" i="92"/>
  <c r="J229" i="92" s="1"/>
  <c r="G237" i="92"/>
  <c r="J237" i="92" s="1"/>
  <c r="G245" i="93" s="1"/>
  <c r="J245" i="93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31" i="87" l="1"/>
  <c r="J231" i="87" s="1"/>
  <c r="G239" i="88" s="1"/>
  <c r="J239" i="88" s="1"/>
  <c r="G252" i="89" s="1"/>
  <c r="J252" i="89" s="1"/>
  <c r="G240" i="85"/>
  <c r="J240" i="85" s="1"/>
  <c r="G241" i="85"/>
  <c r="J241" i="85" s="1"/>
  <c r="G249" i="86" s="1"/>
  <c r="J249" i="86" s="1"/>
  <c r="G232" i="85"/>
  <c r="J232" i="85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8" l="1"/>
  <c r="J22" i="8"/>
  <c r="G20" i="8"/>
  <c r="J20" i="8"/>
  <c r="G21" i="8"/>
  <c r="J21" i="8"/>
  <c r="G19" i="8"/>
  <c r="J19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E245" i="96" s="1"/>
  <c r="G232" i="86"/>
  <c r="J232" i="86" s="1"/>
  <c r="G240" i="86"/>
  <c r="J240" i="86" s="1"/>
  <c r="G241" i="86"/>
  <c r="J241" i="86" s="1"/>
  <c r="G249" i="87" s="1"/>
  <c r="J249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09" i="107" s="1"/>
  <c r="J109" i="107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94" i="107" s="1"/>
  <c r="J94" i="107" s="1"/>
  <c r="G126" i="90"/>
  <c r="J126" i="90" s="1"/>
  <c r="G83" i="90"/>
  <c r="J83" i="90" s="1"/>
  <c r="G114" i="106"/>
  <c r="J114" i="106" s="1"/>
  <c r="G114" i="107" s="1"/>
  <c r="J114" i="107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231" i="90" l="1"/>
  <c r="J231" i="90" s="1"/>
  <c r="G239" i="90"/>
  <c r="J239" i="90" s="1"/>
  <c r="G252" i="91" s="1"/>
  <c r="J252" i="91" s="1"/>
  <c r="G240" i="87"/>
  <c r="J240" i="87" s="1"/>
  <c r="G241" i="87"/>
  <c r="J241" i="87" s="1"/>
  <c r="G249" i="88" s="1"/>
  <c r="J249" i="88" s="1"/>
  <c r="G232" i="87"/>
  <c r="J232" i="87" s="1"/>
  <c r="G229" i="95"/>
  <c r="J229" i="95" s="1"/>
  <c r="G237" i="95"/>
  <c r="J237" i="95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75" i="107" s="1"/>
  <c r="J75" i="107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6" l="1"/>
  <c r="J245" i="96" s="1"/>
  <c r="E245" i="97" s="1"/>
  <c r="E237" i="96"/>
  <c r="G237" i="96"/>
  <c r="J237" i="96" s="1"/>
  <c r="E229" i="96"/>
  <c r="G229" i="96" s="1"/>
  <c r="J229" i="96" s="1"/>
  <c r="E229" i="9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G229" i="98" s="1"/>
  <c r="J229" i="98" s="1"/>
  <c r="G245" i="97"/>
  <c r="J245" i="97" s="1"/>
  <c r="E245" i="98" s="1"/>
  <c r="E237" i="97"/>
  <c r="G237" i="97" s="1"/>
  <c r="J237" i="97" s="1"/>
  <c r="G18" i="8"/>
  <c r="J18" i="8"/>
  <c r="G230" i="79"/>
  <c r="J230" i="79" s="1"/>
  <c r="G238" i="80" s="1"/>
  <c r="J238" i="80" s="1"/>
  <c r="G246" i="81" s="1"/>
  <c r="J246" i="81" s="1"/>
  <c r="G86" i="79"/>
  <c r="J86" i="7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9" i="99" l="1"/>
  <c r="G245" i="98"/>
  <c r="J245" i="98" s="1"/>
  <c r="E245" i="99" s="1"/>
  <c r="E237" i="98"/>
  <c r="G237" i="98" s="1"/>
  <c r="J237" i="98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45" i="99" l="1"/>
  <c r="J245" i="99" s="1"/>
  <c r="E237" i="99"/>
  <c r="G237" i="99" s="1"/>
  <c r="J237" i="99" s="1"/>
  <c r="G245" i="100" s="1"/>
  <c r="J245" i="100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9" i="101"/>
  <c r="J229" i="101" s="1"/>
  <c r="G237" i="101"/>
  <c r="J237" i="101" s="1"/>
  <c r="G245" i="102" s="1"/>
  <c r="J245" i="102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56" i="94"/>
  <c r="J156" i="94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44" i="83" s="1"/>
  <c r="J244" i="83" s="1"/>
  <c r="G229" i="102"/>
  <c r="J229" i="102" s="1"/>
  <c r="G237" i="102"/>
  <c r="J237" i="102" s="1"/>
  <c r="G245" i="103" s="1"/>
  <c r="J245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30" i="83"/>
  <c r="J230" i="83" s="1"/>
  <c r="G238" i="83"/>
  <c r="J238" i="83" s="1"/>
  <c r="G246" i="84" s="1"/>
  <c r="J246" i="84" s="1"/>
  <c r="G231" i="95"/>
  <c r="J231" i="95" s="1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8" i="96" s="1"/>
  <c r="J198" i="96" s="1"/>
  <c r="E198" i="97" s="1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194" i="97" l="1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239" i="96"/>
  <c r="J239" i="96" s="1"/>
  <c r="E231" i="96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G151" i="97"/>
  <c r="J151" i="97" s="1"/>
  <c r="E151" i="98" s="1"/>
  <c r="G151" i="98" s="1"/>
  <c r="J151" i="98" s="1"/>
  <c r="E151" i="99" s="1"/>
  <c r="E151" i="97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G127" i="97"/>
  <c r="J127" i="97" s="1"/>
  <c r="E127" i="98" s="1"/>
  <c r="G127" i="98" s="1"/>
  <c r="J127" i="98" s="1"/>
  <c r="E127" i="99" s="1"/>
  <c r="E127" i="97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G84" i="97"/>
  <c r="J84" i="97" s="1"/>
  <c r="E84" i="98" s="1"/>
  <c r="G84" i="98" s="1"/>
  <c r="J84" i="98" s="1"/>
  <c r="E84" i="99" s="1"/>
  <c r="E84" i="97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G193" i="97"/>
  <c r="J193" i="97" s="1"/>
  <c r="E193" i="98" s="1"/>
  <c r="G193" i="98" s="1"/>
  <c r="J193" i="98" s="1"/>
  <c r="E193" i="99" s="1"/>
  <c r="E193" i="97"/>
  <c r="E126" i="97"/>
  <c r="G126" i="97" s="1"/>
  <c r="J126" i="97" s="1"/>
  <c r="E126" i="98" s="1"/>
  <c r="G126" i="98" s="1"/>
  <c r="J126" i="98" s="1"/>
  <c r="E126" i="99" s="1"/>
  <c r="G252" i="96"/>
  <c r="J252" i="96" s="1"/>
  <c r="E239" i="96"/>
  <c r="G86" i="83"/>
  <c r="J86" i="83" s="1"/>
  <c r="G87" i="83"/>
  <c r="J87" i="83" s="1"/>
  <c r="G88" i="84" s="1"/>
  <c r="J88" i="84" s="1"/>
  <c r="G231" i="96"/>
  <c r="J231" i="96" s="1"/>
  <c r="G227" i="83"/>
  <c r="J227" i="83" s="1"/>
  <c r="G235" i="83"/>
  <c r="J235" i="83" s="1"/>
  <c r="G243" i="84" s="1"/>
  <c r="J243" i="84" s="1"/>
  <c r="G251" i="85" s="1"/>
  <c r="J251" i="85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5" s="1"/>
  <c r="J238" i="85" s="1"/>
  <c r="G246" i="86" s="1"/>
  <c r="J246" i="86" s="1"/>
  <c r="G238" i="84"/>
  <c r="J238" i="84" s="1"/>
  <c r="G246" i="85" s="1"/>
  <c r="J246" i="85" s="1"/>
  <c r="G234" i="83"/>
  <c r="J234" i="83" s="1"/>
  <c r="G247" i="83"/>
  <c r="J247" i="83" s="1"/>
  <c r="G242" i="84" s="1"/>
  <c r="J242" i="84" s="1"/>
  <c r="G250" i="85" s="1"/>
  <c r="J250" i="85" s="1"/>
  <c r="G229" i="103"/>
  <c r="J229" i="103" s="1"/>
  <c r="G237" i="103"/>
  <c r="J237" i="103" s="1"/>
  <c r="G245" i="104" s="1"/>
  <c r="J245" i="104" s="1"/>
  <c r="G228" i="83"/>
  <c r="J228" i="83" s="1"/>
  <c r="G236" i="83"/>
  <c r="J236" i="83" s="1"/>
  <c r="G244" i="84" s="1"/>
  <c r="J244" i="84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98" i="97"/>
  <c r="J198" i="97" s="1"/>
  <c r="E198" i="98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157" i="97" l="1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G210" i="97"/>
  <c r="J210" i="97" s="1"/>
  <c r="E210" i="98" s="1"/>
  <c r="E210" i="97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G252" i="97"/>
  <c r="J252" i="97" s="1"/>
  <c r="E239" i="97"/>
  <c r="G239" i="97" s="1"/>
  <c r="J239" i="97" s="1"/>
  <c r="G11" i="97"/>
  <c r="J11" i="97" s="1"/>
  <c r="E11" i="98" s="1"/>
  <c r="E11" i="97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G147" i="97"/>
  <c r="J147" i="97" s="1"/>
  <c r="E147" i="98" s="1"/>
  <c r="E147" i="97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G10" i="97"/>
  <c r="J10" i="97" s="1"/>
  <c r="E10" i="98" s="1"/>
  <c r="E10" i="97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G195" i="97"/>
  <c r="J195" i="97" s="1"/>
  <c r="E195" i="98" s="1"/>
  <c r="G195" i="98" s="1"/>
  <c r="J195" i="98" s="1"/>
  <c r="E195" i="99" s="1"/>
  <c r="E195" i="97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36" i="85" s="1"/>
  <c r="J236" i="85" s="1"/>
  <c r="G244" i="86" s="1"/>
  <c r="J244" i="86" s="1"/>
  <c r="G236" i="84"/>
  <c r="J236" i="84" s="1"/>
  <c r="G244" i="85" s="1"/>
  <c r="J244" i="85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G234" i="84"/>
  <c r="J234" i="84" s="1"/>
  <c r="G247" i="84"/>
  <c r="J247" i="84" s="1"/>
  <c r="G242" i="85" s="1"/>
  <c r="J242" i="85" s="1"/>
  <c r="G250" i="86" s="1"/>
  <c r="J250" i="86" s="1"/>
  <c r="G227" i="84"/>
  <c r="J227" i="84" s="1"/>
  <c r="G235" i="85" s="1"/>
  <c r="J235" i="85" s="1"/>
  <c r="G243" i="86" s="1"/>
  <c r="J243" i="86" s="1"/>
  <c r="G251" i="87" s="1"/>
  <c r="J251" i="87" s="1"/>
  <c r="G235" i="84"/>
  <c r="J235" i="84" s="1"/>
  <c r="G243" i="85" s="1"/>
  <c r="J243" i="85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98" i="98"/>
  <c r="J198" i="98" s="1"/>
  <c r="E198" i="99" s="1"/>
  <c r="G147" i="98"/>
  <c r="J147" i="98" s="1"/>
  <c r="E147" i="99" s="1"/>
  <c r="G210" i="98"/>
  <c r="J210" i="98" s="1"/>
  <c r="E210" i="99" s="1"/>
  <c r="G11" i="98"/>
  <c r="J11" i="98" s="1"/>
  <c r="E11" i="99" s="1"/>
  <c r="G10" i="98"/>
  <c r="J10" i="98" s="1"/>
  <c r="E10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48" i="84"/>
  <c r="J248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98" l="1"/>
  <c r="G209" i="98" s="1"/>
  <c r="J209" i="98" s="1"/>
  <c r="E209" i="99" s="1"/>
  <c r="G209" i="99" s="1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E231" i="99"/>
  <c r="G252" i="98"/>
  <c r="J252" i="98" s="1"/>
  <c r="E239" i="98"/>
  <c r="G239" i="98" s="1"/>
  <c r="J239" i="98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44" i="88" s="1"/>
  <c r="J244" i="88" s="1"/>
  <c r="G236" i="86"/>
  <c r="J236" i="86" s="1"/>
  <c r="G244" i="87" s="1"/>
  <c r="J244" i="87" s="1"/>
  <c r="G227" i="86"/>
  <c r="J227" i="86" s="1"/>
  <c r="G235" i="87" s="1"/>
  <c r="J235" i="87" s="1"/>
  <c r="G243" i="88" s="1"/>
  <c r="J243" i="88" s="1"/>
  <c r="G251" i="89" s="1"/>
  <c r="J251" i="89" s="1"/>
  <c r="G235" i="86"/>
  <c r="J235" i="86" s="1"/>
  <c r="G243" i="87" s="1"/>
  <c r="J243" i="87" s="1"/>
  <c r="G251" i="88" s="1"/>
  <c r="J251" i="88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8" i="87" s="1"/>
  <c r="J238" i="87" s="1"/>
  <c r="G246" i="88" s="1"/>
  <c r="J246" i="88" s="1"/>
  <c r="G238" i="86"/>
  <c r="J238" i="86" s="1"/>
  <c r="G246" i="87" s="1"/>
  <c r="J246" i="87" s="1"/>
  <c r="G232" i="95"/>
  <c r="J232" i="95" s="1"/>
  <c r="E232" i="96" s="1"/>
  <c r="G241" i="95"/>
  <c r="J241" i="95" s="1"/>
  <c r="G240" i="95"/>
  <c r="J240" i="95" s="1"/>
  <c r="E240" i="96" s="1"/>
  <c r="G234" i="85"/>
  <c r="J234" i="85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43" i="89" s="1"/>
  <c r="J243" i="89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46" i="89" s="1"/>
  <c r="J246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244" i="89" s="1"/>
  <c r="J244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248" i="85"/>
  <c r="J248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209" i="104"/>
  <c r="J209" i="104" s="1"/>
  <c r="G209" i="105" s="1"/>
  <c r="J209" i="105" s="1"/>
  <c r="G209" i="106" s="1"/>
  <c r="J209" i="106" s="1"/>
  <c r="G48" i="86"/>
  <c r="J48" i="86" s="1"/>
  <c r="G43" i="86"/>
  <c r="J43" i="86" s="1"/>
  <c r="G113" i="104"/>
  <c r="J113" i="104" s="1"/>
  <c r="G113" i="105" s="1"/>
  <c r="J113" i="105" s="1"/>
  <c r="G113" i="106" s="1"/>
  <c r="J113" i="10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52" i="99" l="1"/>
  <c r="J252" i="99" s="1"/>
  <c r="E239" i="99"/>
  <c r="G239" i="99" s="1"/>
  <c r="J239" i="99" s="1"/>
  <c r="G249" i="96"/>
  <c r="J249" i="96" s="1"/>
  <c r="E241" i="96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7" i="86"/>
  <c r="J247" i="86" s="1"/>
  <c r="G242" i="87" s="1"/>
  <c r="J242" i="87" s="1"/>
  <c r="G250" i="88" s="1"/>
  <c r="J250" i="88" s="1"/>
  <c r="G229" i="106"/>
  <c r="J229" i="106" s="1"/>
  <c r="G237" i="106"/>
  <c r="J237" i="106" s="1"/>
  <c r="G245" i="107" s="1"/>
  <c r="J245" i="107" s="1"/>
  <c r="G241" i="96"/>
  <c r="J241" i="96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1" i="97" l="1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249" i="97"/>
  <c r="J249" i="97" s="1"/>
  <c r="E241" i="97"/>
  <c r="G70" i="97"/>
  <c r="J70" i="97" s="1"/>
  <c r="E70" i="98" s="1"/>
  <c r="G70" i="98" s="1"/>
  <c r="J70" i="98" s="1"/>
  <c r="E70" i="99" s="1"/>
  <c r="E70" i="97"/>
  <c r="G86" i="89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37" i="107"/>
  <c r="J237" i="107" s="1"/>
  <c r="G229" i="107"/>
  <c r="J229" i="107" s="1"/>
  <c r="G234" i="87"/>
  <c r="J234" i="87" s="1"/>
  <c r="G247" i="87"/>
  <c r="J247" i="87" s="1"/>
  <c r="G242" i="88" s="1"/>
  <c r="J242" i="88" s="1"/>
  <c r="G250" i="89" s="1"/>
  <c r="J250" i="89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248" i="87"/>
  <c r="J248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49" i="98" l="1"/>
  <c r="J249" i="98" s="1"/>
  <c r="E241" i="98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E240" i="99" s="1"/>
  <c r="G241" i="98"/>
  <c r="J241" i="98" s="1"/>
  <c r="G232" i="98"/>
  <c r="J232" i="98" s="1"/>
  <c r="E232" i="99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249" i="99" l="1"/>
  <c r="J249" i="99" s="1"/>
  <c r="E241" i="99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71" i="107"/>
  <c r="J71" i="107" s="1"/>
  <c r="G70" i="107"/>
  <c r="J70" i="107" s="1"/>
  <c r="G5" i="74"/>
  <c r="J5" i="74" s="1"/>
  <c r="G86" i="92" l="1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18" i="91"/>
  <c r="J18" i="91" s="1"/>
  <c r="G24" i="94"/>
  <c r="J24" i="94" s="1"/>
  <c r="G25" i="94"/>
  <c r="J25" i="94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20" i="96" l="1"/>
  <c r="G20" i="96" s="1"/>
  <c r="J20" i="96" s="1"/>
  <c r="E20" i="97" s="1"/>
  <c r="G20" i="97" s="1"/>
  <c r="J20" i="97" s="1"/>
  <c r="E20" i="98" s="1"/>
  <c r="G86" i="94"/>
  <c r="J86" i="94" s="1"/>
  <c r="G87" i="94"/>
  <c r="J87" i="94" s="1"/>
  <c r="G88" i="95" s="1"/>
  <c r="J88" i="95" s="1"/>
  <c r="E88" i="96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28" i="94"/>
  <c r="J228" i="94" s="1"/>
  <c r="G236" i="94"/>
  <c r="J236" i="94" s="1"/>
  <c r="G244" i="95" s="1"/>
  <c r="J244" i="95" s="1"/>
  <c r="E244" i="96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21" i="96" s="1"/>
  <c r="J21" i="96" s="1"/>
  <c r="E21" i="97" s="1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98" i="96" s="1"/>
  <c r="J98" i="96" s="1"/>
  <c r="E98" i="97" s="1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77" i="96" s="1"/>
  <c r="J77" i="96" s="1"/>
  <c r="E77" i="97" s="1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93" i="96" s="1"/>
  <c r="J93" i="96" s="1"/>
  <c r="E93" i="97" s="1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E74" i="97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99" i="96" s="1"/>
  <c r="J99" i="96" s="1"/>
  <c r="E99" i="97" s="1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E111" i="97" l="1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G251" i="96"/>
  <c r="J251" i="96" s="1"/>
  <c r="E243" i="96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107" i="97"/>
  <c r="J107" i="97" s="1"/>
  <c r="E107" i="98" s="1"/>
  <c r="E107" i="97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J66" i="95"/>
  <c r="E66" i="96" s="1"/>
  <c r="G66" i="96" s="1"/>
  <c r="J66" i="96" s="1"/>
  <c r="E66" i="97" s="1"/>
  <c r="G66" i="97" s="1"/>
  <c r="J66" i="97" s="1"/>
  <c r="E66" i="98" s="1"/>
  <c r="G86" i="95"/>
  <c r="J86" i="95" s="1"/>
  <c r="G87" i="95"/>
  <c r="J87" i="95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5"/>
  <c r="J236" i="95" s="1"/>
  <c r="G227" i="95"/>
  <c r="J227" i="95" s="1"/>
  <c r="G235" i="95"/>
  <c r="J235" i="95" s="1"/>
  <c r="G230" i="95"/>
  <c r="J230" i="95" s="1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07" i="98"/>
  <c r="J107" i="98" s="1"/>
  <c r="E107" i="99" s="1"/>
  <c r="G20" i="98"/>
  <c r="J20" i="98" s="1"/>
  <c r="G99" i="97"/>
  <c r="J99" i="97" s="1"/>
  <c r="E99" i="98" s="1"/>
  <c r="G98" i="97"/>
  <c r="J98" i="97" s="1"/>
  <c r="E98" i="98" s="1"/>
  <c r="G74" i="97"/>
  <c r="J74" i="97" s="1"/>
  <c r="E74" i="98" s="1"/>
  <c r="G93" i="97"/>
  <c r="J93" i="97" s="1"/>
  <c r="E93" i="98" s="1"/>
  <c r="G77" i="97"/>
  <c r="J77" i="97" s="1"/>
  <c r="E77" i="98" s="1"/>
  <c r="G21" i="97"/>
  <c r="J21" i="97" s="1"/>
  <c r="E21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E40" i="96" s="1"/>
  <c r="G49" i="95"/>
  <c r="G49" i="96" s="1"/>
  <c r="J49" i="96" s="1"/>
  <c r="E49" i="97" s="1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51" i="96" s="1"/>
  <c r="J51" i="96" s="1"/>
  <c r="E51" i="97" s="1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E120" i="97" l="1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G101" i="97"/>
  <c r="J101" i="97" s="1"/>
  <c r="E101" i="98" s="1"/>
  <c r="E101" i="97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227" i="96"/>
  <c r="G227" i="96" s="1"/>
  <c r="J227" i="96" s="1"/>
  <c r="E227" i="97" s="1"/>
  <c r="G88" i="96"/>
  <c r="J88" i="96" s="1"/>
  <c r="E88" i="97" s="1"/>
  <c r="E87" i="96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G81" i="97"/>
  <c r="J81" i="97" s="1"/>
  <c r="E81" i="98" s="1"/>
  <c r="E81" i="97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G225" i="97"/>
  <c r="J225" i="97" s="1"/>
  <c r="E225" i="98" s="1"/>
  <c r="E225" i="97"/>
  <c r="E224" i="97"/>
  <c r="G224" i="97" s="1"/>
  <c r="J224" i="97" s="1"/>
  <c r="E224" i="98" s="1"/>
  <c r="G224" i="98" s="1"/>
  <c r="J224" i="98" s="1"/>
  <c r="E224" i="99" s="1"/>
  <c r="G244" i="96"/>
  <c r="J244" i="96" s="1"/>
  <c r="E244" i="97" s="1"/>
  <c r="E236" i="96"/>
  <c r="G236" i="96" s="1"/>
  <c r="J236" i="96" s="1"/>
  <c r="G87" i="96"/>
  <c r="J87" i="96" s="1"/>
  <c r="E86" i="96"/>
  <c r="G86" i="96" s="1"/>
  <c r="J86" i="96" s="1"/>
  <c r="G91" i="97"/>
  <c r="J91" i="97" s="1"/>
  <c r="E91" i="98" s="1"/>
  <c r="E91" i="97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G164" i="97"/>
  <c r="J164" i="97" s="1"/>
  <c r="E164" i="98" s="1"/>
  <c r="E164" i="97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G90" i="97"/>
  <c r="J90" i="97" s="1"/>
  <c r="E90" i="98" s="1"/>
  <c r="E90" i="97"/>
  <c r="E228" i="96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G142" i="97"/>
  <c r="J142" i="97" s="1"/>
  <c r="E142" i="98" s="1"/>
  <c r="E142" i="97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G92" i="97"/>
  <c r="J92" i="97" s="1"/>
  <c r="E92" i="98" s="1"/>
  <c r="E92" i="97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G215" i="97"/>
  <c r="J215" i="97" s="1"/>
  <c r="E215" i="98" s="1"/>
  <c r="E215" i="97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G222" i="97"/>
  <c r="J222" i="97" s="1"/>
  <c r="E222" i="98" s="1"/>
  <c r="G222" i="98" s="1"/>
  <c r="J222" i="98" s="1"/>
  <c r="E222" i="99" s="1"/>
  <c r="E222" i="97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G192" i="97"/>
  <c r="J192" i="97" s="1"/>
  <c r="E192" i="98" s="1"/>
  <c r="G192" i="98" s="1"/>
  <c r="J192" i="98" s="1"/>
  <c r="E192" i="99" s="1"/>
  <c r="E192" i="97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G184" i="97"/>
  <c r="J184" i="97" s="1"/>
  <c r="E184" i="98" s="1"/>
  <c r="G184" i="98" s="1"/>
  <c r="J184" i="98" s="1"/>
  <c r="E184" i="99" s="1"/>
  <c r="E184" i="97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G121" i="97"/>
  <c r="J121" i="97" s="1"/>
  <c r="E121" i="98" s="1"/>
  <c r="G121" i="98" s="1"/>
  <c r="J121" i="98" s="1"/>
  <c r="E121" i="99" s="1"/>
  <c r="E121" i="97"/>
  <c r="G246" i="96"/>
  <c r="J246" i="96" s="1"/>
  <c r="E238" i="96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G100" i="97"/>
  <c r="J100" i="97" s="1"/>
  <c r="E100" i="98" s="1"/>
  <c r="G100" i="98" s="1"/>
  <c r="J100" i="98" s="1"/>
  <c r="E100" i="99" s="1"/>
  <c r="E100" i="97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G180" i="97"/>
  <c r="J180" i="97" s="1"/>
  <c r="E180" i="98" s="1"/>
  <c r="G180" i="98" s="1"/>
  <c r="J180" i="98" s="1"/>
  <c r="E180" i="99" s="1"/>
  <c r="E180" i="97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238" i="96"/>
  <c r="J238" i="96" s="1"/>
  <c r="E230" i="96"/>
  <c r="G230" i="96" s="1"/>
  <c r="J230" i="96" s="1"/>
  <c r="G79" i="97"/>
  <c r="J79" i="97" s="1"/>
  <c r="E79" i="98" s="1"/>
  <c r="G79" i="98" s="1"/>
  <c r="J79" i="98" s="1"/>
  <c r="E79" i="99" s="1"/>
  <c r="E79" i="97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G170" i="97"/>
  <c r="J170" i="97" s="1"/>
  <c r="E170" i="98" s="1"/>
  <c r="G170" i="98" s="1"/>
  <c r="J170" i="98" s="1"/>
  <c r="E170" i="99" s="1"/>
  <c r="E170" i="97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43" i="96"/>
  <c r="J243" i="96" s="1"/>
  <c r="E235" i="96"/>
  <c r="G235" i="96" s="1"/>
  <c r="J235" i="96" s="1"/>
  <c r="G228" i="96"/>
  <c r="J228" i="96" s="1"/>
  <c r="E228" i="97" s="1"/>
  <c r="G234" i="94"/>
  <c r="J234" i="94" s="1"/>
  <c r="G247" i="94"/>
  <c r="J247" i="94" s="1"/>
  <c r="G242" i="95" s="1"/>
  <c r="J242" i="95" s="1"/>
  <c r="G227" i="97"/>
  <c r="J227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7" i="96"/>
  <c r="J57" i="96" s="1"/>
  <c r="G30" i="96"/>
  <c r="J30" i="96" s="1"/>
  <c r="G161" i="96"/>
  <c r="J161" i="96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31" i="96"/>
  <c r="J31" i="96" s="1"/>
  <c r="G54" i="96"/>
  <c r="J54" i="96" s="1"/>
  <c r="G28" i="96"/>
  <c r="J28" i="96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66" i="98"/>
  <c r="J66" i="98" s="1"/>
  <c r="E66" i="99" s="1"/>
  <c r="G91" i="98"/>
  <c r="J91" i="98" s="1"/>
  <c r="E91" i="99" s="1"/>
  <c r="G77" i="98"/>
  <c r="J77" i="98" s="1"/>
  <c r="E77" i="99" s="1"/>
  <c r="G21" i="98"/>
  <c r="J21" i="98" s="1"/>
  <c r="E21" i="99" s="1"/>
  <c r="G93" i="98"/>
  <c r="J93" i="98" s="1"/>
  <c r="E93" i="99" s="1"/>
  <c r="G225" i="98"/>
  <c r="J225" i="98" s="1"/>
  <c r="E225" i="99" s="1"/>
  <c r="G101" i="98"/>
  <c r="J101" i="98" s="1"/>
  <c r="E101" i="99" s="1"/>
  <c r="G90" i="98"/>
  <c r="J90" i="98" s="1"/>
  <c r="E90" i="99" s="1"/>
  <c r="G74" i="98"/>
  <c r="J74" i="98" s="1"/>
  <c r="E74" i="99" s="1"/>
  <c r="G92" i="98"/>
  <c r="J92" i="98" s="1"/>
  <c r="E92" i="99" s="1"/>
  <c r="G51" i="97"/>
  <c r="J51" i="97" s="1"/>
  <c r="E51" i="98" s="1"/>
  <c r="G49" i="97"/>
  <c r="J49" i="97" s="1"/>
  <c r="E49" i="98" s="1"/>
  <c r="G164" i="98"/>
  <c r="J164" i="98" s="1"/>
  <c r="E164" i="99" s="1"/>
  <c r="G215" i="98"/>
  <c r="J215" i="98" s="1"/>
  <c r="E215" i="99" s="1"/>
  <c r="G142" i="98"/>
  <c r="J142" i="98" s="1"/>
  <c r="E142" i="99" s="1"/>
  <c r="G81" i="98"/>
  <c r="J81" i="98" s="1"/>
  <c r="E81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E214" i="96" s="1"/>
  <c r="G5" i="81"/>
  <c r="J5" i="81" s="1"/>
  <c r="G189" i="96"/>
  <c r="J189" i="96" s="1"/>
  <c r="E189" i="97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G135" i="95"/>
  <c r="J135" i="95" s="1"/>
  <c r="E135" i="96" s="1"/>
  <c r="G133" i="94"/>
  <c r="J133" i="94" s="1"/>
  <c r="G136" i="94"/>
  <c r="J136" i="94" s="1"/>
  <c r="E219" i="8"/>
  <c r="E230" i="97" l="1"/>
  <c r="G230" i="97" s="1"/>
  <c r="J230" i="97" s="1"/>
  <c r="E230" i="98" s="1"/>
  <c r="G230" i="98" s="1"/>
  <c r="J230" i="98" s="1"/>
  <c r="G244" i="97"/>
  <c r="J244" i="97" s="1"/>
  <c r="E244" i="98" s="1"/>
  <c r="E236" i="97"/>
  <c r="E235" i="97"/>
  <c r="G235" i="97" s="1"/>
  <c r="J235" i="97" s="1"/>
  <c r="G86" i="97"/>
  <c r="J86" i="97" s="1"/>
  <c r="E86" i="98" s="1"/>
  <c r="E86" i="97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G59" i="97"/>
  <c r="J59" i="97" s="1"/>
  <c r="E59" i="98" s="1"/>
  <c r="E59" i="97"/>
  <c r="E46" i="97"/>
  <c r="G46" i="97" s="1"/>
  <c r="J46" i="97" s="1"/>
  <c r="E46" i="98" s="1"/>
  <c r="G46" i="98" s="1"/>
  <c r="J46" i="98" s="1"/>
  <c r="E46" i="99" s="1"/>
  <c r="G251" i="97"/>
  <c r="J251" i="97" s="1"/>
  <c r="E243" i="97"/>
  <c r="G243" i="97" s="1"/>
  <c r="J243" i="97" s="1"/>
  <c r="E37" i="97"/>
  <c r="G37" i="97" s="1"/>
  <c r="J37" i="97" s="1"/>
  <c r="E37" i="98" s="1"/>
  <c r="G37" i="98" s="1"/>
  <c r="J37" i="98" s="1"/>
  <c r="E37" i="99" s="1"/>
  <c r="G165" i="97"/>
  <c r="J165" i="97" s="1"/>
  <c r="E165" i="98" s="1"/>
  <c r="E165" i="97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G48" i="97"/>
  <c r="J48" i="97" s="1"/>
  <c r="E48" i="98" s="1"/>
  <c r="E48" i="97"/>
  <c r="E53" i="97"/>
  <c r="G53" i="97" s="1"/>
  <c r="J53" i="97" s="1"/>
  <c r="E53" i="98" s="1"/>
  <c r="G53" i="98" s="1"/>
  <c r="J53" i="98" s="1"/>
  <c r="E53" i="99" s="1"/>
  <c r="G250" i="96"/>
  <c r="J250" i="96" s="1"/>
  <c r="E242" i="96"/>
  <c r="G246" i="97"/>
  <c r="J246" i="97" s="1"/>
  <c r="E238" i="97"/>
  <c r="G238" i="97" s="1"/>
  <c r="J238" i="97" s="1"/>
  <c r="G88" i="97"/>
  <c r="J88" i="97" s="1"/>
  <c r="E88" i="98" s="1"/>
  <c r="E87" i="97"/>
  <c r="G87" i="97" s="1"/>
  <c r="J87" i="97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G122" i="97"/>
  <c r="J122" i="97" s="1"/>
  <c r="E122" i="98" s="1"/>
  <c r="E122" i="97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G119" i="97"/>
  <c r="J119" i="97" s="1"/>
  <c r="E119" i="98" s="1"/>
  <c r="E119" i="97"/>
  <c r="E54" i="97"/>
  <c r="G54" i="97" s="1"/>
  <c r="J54" i="97" s="1"/>
  <c r="E54" i="98" s="1"/>
  <c r="G54" i="98" s="1"/>
  <c r="J54" i="98" s="1"/>
  <c r="E54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G58" i="97"/>
  <c r="J58" i="97" s="1"/>
  <c r="E58" i="98" s="1"/>
  <c r="E58" i="97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42" i="97"/>
  <c r="J42" i="97" s="1"/>
  <c r="E42" i="98" s="1"/>
  <c r="E42" i="97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57" i="97"/>
  <c r="G57" i="97" s="1"/>
  <c r="J57" i="97" s="1"/>
  <c r="E57" i="98" s="1"/>
  <c r="G57" i="98" s="1"/>
  <c r="J57" i="98" s="1"/>
  <c r="E57" i="99" s="1"/>
  <c r="G86" i="98"/>
  <c r="J86" i="98" s="1"/>
  <c r="G234" i="95"/>
  <c r="J234" i="95" s="1"/>
  <c r="E234" i="96" s="1"/>
  <c r="G247" i="95"/>
  <c r="J247" i="95" s="1"/>
  <c r="G242" i="96" s="1"/>
  <c r="J242" i="96" s="1"/>
  <c r="G240" i="105"/>
  <c r="J240" i="105" s="1"/>
  <c r="G259" i="105"/>
  <c r="J259" i="105" s="1"/>
  <c r="G232" i="105"/>
  <c r="J232" i="105" s="1"/>
  <c r="G228" i="97"/>
  <c r="J228" i="97" s="1"/>
  <c r="E228" i="98" s="1"/>
  <c r="G236" i="97"/>
  <c r="J236" i="97" s="1"/>
  <c r="G253" i="96"/>
  <c r="J253" i="96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G189" i="87"/>
  <c r="J189" i="87" s="1"/>
  <c r="G189" i="81"/>
  <c r="J189" i="81" s="1"/>
  <c r="G189" i="89"/>
  <c r="J189" i="89" s="1"/>
  <c r="G189" i="74"/>
  <c r="J189" i="74" s="1"/>
  <c r="E189" i="8" s="1"/>
  <c r="G189" i="84"/>
  <c r="J189" i="84" s="1"/>
  <c r="G189" i="92"/>
  <c r="J189" i="92" s="1"/>
  <c r="G119" i="98"/>
  <c r="J119" i="98" s="1"/>
  <c r="E119" i="99" s="1"/>
  <c r="G122" i="98"/>
  <c r="J122" i="98" s="1"/>
  <c r="E122" i="99" s="1"/>
  <c r="G58" i="98"/>
  <c r="J58" i="98" s="1"/>
  <c r="E58" i="99" s="1"/>
  <c r="G165" i="98"/>
  <c r="J165" i="98" s="1"/>
  <c r="E165" i="99" s="1"/>
  <c r="G188" i="96"/>
  <c r="J188" i="96" s="1"/>
  <c r="G48" i="98"/>
  <c r="J48" i="98" s="1"/>
  <c r="E48" i="99" s="1"/>
  <c r="G187" i="82"/>
  <c r="J187" i="82" s="1"/>
  <c r="G187" i="90"/>
  <c r="J187" i="90" s="1"/>
  <c r="G187" i="79"/>
  <c r="J187" i="79" s="1"/>
  <c r="G187" i="87"/>
  <c r="J187" i="87" s="1"/>
  <c r="G187" i="95"/>
  <c r="G187" i="93"/>
  <c r="J187" i="93" s="1"/>
  <c r="G187" i="74"/>
  <c r="J187" i="74" s="1"/>
  <c r="E187" i="8" s="1"/>
  <c r="G187" i="84"/>
  <c r="J187" i="84" s="1"/>
  <c r="G187" i="92"/>
  <c r="J187" i="92" s="1"/>
  <c r="G187" i="77"/>
  <c r="J187" i="77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42" i="98"/>
  <c r="J42" i="98" s="1"/>
  <c r="E42" i="99" s="1"/>
  <c r="E105" i="8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J105" i="95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E49" i="99" s="1"/>
  <c r="G51" i="98"/>
  <c r="J51" i="98" s="1"/>
  <c r="E51" i="99" s="1"/>
  <c r="G59" i="98"/>
  <c r="J59" i="98" s="1"/>
  <c r="E59" i="99" s="1"/>
  <c r="G7" i="95"/>
  <c r="J7" i="95" s="1"/>
  <c r="E7" i="96" s="1"/>
  <c r="G17" i="95"/>
  <c r="J17" i="95" s="1"/>
  <c r="E17" i="96" s="1"/>
  <c r="G6" i="95"/>
  <c r="G18" i="95"/>
  <c r="G8" i="95"/>
  <c r="J8" i="95" s="1"/>
  <c r="E8" i="96" s="1"/>
  <c r="G16" i="95"/>
  <c r="J16" i="95" s="1"/>
  <c r="E16" i="96" s="1"/>
  <c r="G13" i="95"/>
  <c r="J13" i="95" s="1"/>
  <c r="E13" i="96" s="1"/>
  <c r="G15" i="95"/>
  <c r="G14" i="95"/>
  <c r="J14" i="95" s="1"/>
  <c r="E14" i="96" s="1"/>
  <c r="G131" i="93"/>
  <c r="J131" i="93" s="1"/>
  <c r="G134" i="93"/>
  <c r="J134" i="93" s="1"/>
  <c r="G254" i="95"/>
  <c r="J254" i="95" s="1"/>
  <c r="G103" i="95"/>
  <c r="J103" i="95" s="1"/>
  <c r="E103" i="96" s="1"/>
  <c r="G248" i="95"/>
  <c r="J248" i="95" s="1"/>
  <c r="G82" i="95"/>
  <c r="J82" i="95" s="1"/>
  <c r="E82" i="96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G246" i="98" l="1"/>
  <c r="J246" i="98" s="1"/>
  <c r="E238" i="98"/>
  <c r="G238" i="98" s="1"/>
  <c r="J238" i="98" s="1"/>
  <c r="G251" i="98"/>
  <c r="J251" i="98" s="1"/>
  <c r="E243" i="98"/>
  <c r="G243" i="98" s="1"/>
  <c r="J243" i="98" s="1"/>
  <c r="G88" i="98"/>
  <c r="J88" i="98" s="1"/>
  <c r="E88" i="99" s="1"/>
  <c r="E87" i="98"/>
  <c r="G87" i="98" s="1"/>
  <c r="J87" i="98" s="1"/>
  <c r="E230" i="99"/>
  <c r="G230" i="99" s="1"/>
  <c r="J230" i="99" s="1"/>
  <c r="G252" i="100" s="1"/>
  <c r="J252" i="100" s="1"/>
  <c r="E188" i="97"/>
  <c r="G188" i="97" s="1"/>
  <c r="J188" i="97" s="1"/>
  <c r="E188" i="98" s="1"/>
  <c r="G188" i="98" s="1"/>
  <c r="J188" i="98" s="1"/>
  <c r="E86" i="99"/>
  <c r="G86" i="99" s="1"/>
  <c r="J86" i="99" s="1"/>
  <c r="E227" i="99"/>
  <c r="G227" i="99" s="1"/>
  <c r="J227" i="99" s="1"/>
  <c r="E187" i="97"/>
  <c r="G187" i="97" s="1"/>
  <c r="J187" i="97" s="1"/>
  <c r="E187" i="98" s="1"/>
  <c r="G187" i="98" s="1"/>
  <c r="J187" i="98" s="1"/>
  <c r="G250" i="97"/>
  <c r="J250" i="97" s="1"/>
  <c r="E242" i="97"/>
  <c r="E235" i="98"/>
  <c r="G235" i="98" s="1"/>
  <c r="J235" i="98" s="1"/>
  <c r="G244" i="98"/>
  <c r="J244" i="98" s="1"/>
  <c r="E244" i="99" s="1"/>
  <c r="E236" i="98"/>
  <c r="E105" i="96"/>
  <c r="G105" i="96" s="1"/>
  <c r="J105" i="96" s="1"/>
  <c r="E214" i="97"/>
  <c r="G214" i="97" s="1"/>
  <c r="J214" i="97" s="1"/>
  <c r="E214" i="98" s="1"/>
  <c r="G214" i="98" s="1"/>
  <c r="J214" i="98" s="1"/>
  <c r="E214" i="99" s="1"/>
  <c r="J6" i="95"/>
  <c r="E6" i="96" s="1"/>
  <c r="G6" i="96" s="1"/>
  <c r="J6" i="96" s="1"/>
  <c r="E6" i="97" s="1"/>
  <c r="G6" i="97" s="1"/>
  <c r="J6" i="97" s="1"/>
  <c r="E6" i="98" s="1"/>
  <c r="J15" i="95"/>
  <c r="E15" i="96" s="1"/>
  <c r="G15" i="96" s="1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E234" i="97" s="1"/>
  <c r="G247" i="96"/>
  <c r="J247" i="96" s="1"/>
  <c r="G242" i="97" s="1"/>
  <c r="J242" i="97" s="1"/>
  <c r="G253" i="97"/>
  <c r="J253" i="97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G13" i="96"/>
  <c r="J13" i="96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J105" i="8"/>
  <c r="G105" i="8"/>
  <c r="J18" i="95"/>
  <c r="E18" i="96" s="1"/>
  <c r="G248" i="96"/>
  <c r="J248" i="96" s="1"/>
  <c r="G82" i="96"/>
  <c r="J82" i="96" s="1"/>
  <c r="E82" i="97" s="1"/>
  <c r="G219" i="78"/>
  <c r="J219" i="78" s="1"/>
  <c r="G254" i="96"/>
  <c r="J254" i="96" s="1"/>
  <c r="G103" i="96"/>
  <c r="J103" i="96" s="1"/>
  <c r="E103" i="97" s="1"/>
  <c r="G131" i="94"/>
  <c r="J131" i="94" s="1"/>
  <c r="G134" i="94"/>
  <c r="J134" i="94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1" i="99" l="1"/>
  <c r="J251" i="99" s="1"/>
  <c r="E243" i="99"/>
  <c r="E105" i="97"/>
  <c r="G105" i="97" s="1"/>
  <c r="J105" i="97" s="1"/>
  <c r="E105" i="98" s="1"/>
  <c r="G105" i="98" s="1"/>
  <c r="J105" i="98" s="1"/>
  <c r="E105" i="99" s="1"/>
  <c r="G105" i="99" s="1"/>
  <c r="J105" i="99" s="1"/>
  <c r="E13" i="97"/>
  <c r="G13" i="97" s="1"/>
  <c r="J13" i="97" s="1"/>
  <c r="E13" i="98" s="1"/>
  <c r="G13" i="98" s="1"/>
  <c r="J13" i="98" s="1"/>
  <c r="E13" i="99" s="1"/>
  <c r="G244" i="99"/>
  <c r="J244" i="99" s="1"/>
  <c r="E236" i="99"/>
  <c r="G88" i="99"/>
  <c r="J88" i="99" s="1"/>
  <c r="E87" i="99"/>
  <c r="G87" i="99" s="1"/>
  <c r="J87" i="99" s="1"/>
  <c r="G88" i="100" s="1"/>
  <c r="J88" i="100" s="1"/>
  <c r="G243" i="99"/>
  <c r="J243" i="99" s="1"/>
  <c r="G251" i="100" s="1"/>
  <c r="J251" i="100" s="1"/>
  <c r="E235" i="99"/>
  <c r="G235" i="99" s="1"/>
  <c r="J235" i="99" s="1"/>
  <c r="G243" i="100" s="1"/>
  <c r="J243" i="100" s="1"/>
  <c r="G251" i="101" s="1"/>
  <c r="J251" i="101" s="1"/>
  <c r="E16" i="97"/>
  <c r="G16" i="97" s="1"/>
  <c r="J16" i="97" s="1"/>
  <c r="E16" i="98" s="1"/>
  <c r="G16" i="98" s="1"/>
  <c r="J16" i="98" s="1"/>
  <c r="E16" i="99" s="1"/>
  <c r="G250" i="98"/>
  <c r="J250" i="98" s="1"/>
  <c r="E242" i="98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246" i="99"/>
  <c r="J246" i="99" s="1"/>
  <c r="E238" i="99"/>
  <c r="G238" i="99" s="1"/>
  <c r="J238" i="99" s="1"/>
  <c r="G246" i="100" s="1"/>
  <c r="J246" i="100" s="1"/>
  <c r="E14" i="97"/>
  <c r="G14" i="97" s="1"/>
  <c r="J14" i="97" s="1"/>
  <c r="E14" i="98" s="1"/>
  <c r="G14" i="98" s="1"/>
  <c r="J14" i="98" s="1"/>
  <c r="E14" i="99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E188" i="8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J207" i="95" s="1"/>
  <c r="G207" i="88"/>
  <c r="J207" i="88" s="1"/>
  <c r="G207" i="91"/>
  <c r="J207" i="91" s="1"/>
  <c r="G102" i="97"/>
  <c r="J102" i="97" s="1"/>
  <c r="E102" i="98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89"/>
  <c r="J76" i="89" s="1"/>
  <c r="G76" i="74"/>
  <c r="J76" i="74" s="1"/>
  <c r="G76" i="84"/>
  <c r="J76" i="84" s="1"/>
  <c r="G76" i="92"/>
  <c r="J76" i="92" s="1"/>
  <c r="G76" i="103"/>
  <c r="J76" i="103" s="1"/>
  <c r="G76" i="85"/>
  <c r="J76" i="85" s="1"/>
  <c r="G76" i="95"/>
  <c r="J76" i="95" s="1"/>
  <c r="E76" i="96" s="1"/>
  <c r="G76" i="77"/>
  <c r="J76" i="77" s="1"/>
  <c r="G76" i="93"/>
  <c r="J76" i="93" s="1"/>
  <c r="G76" i="104"/>
  <c r="J76" i="104" s="1"/>
  <c r="G82" i="97"/>
  <c r="J82" i="97" s="1"/>
  <c r="E82" i="98" s="1"/>
  <c r="G76" i="81"/>
  <c r="J76" i="81" s="1"/>
  <c r="G76" i="82"/>
  <c r="J76" i="82" s="1"/>
  <c r="G76" i="88"/>
  <c r="J76" i="88" s="1"/>
  <c r="G76" i="107"/>
  <c r="J76" i="107" s="1"/>
  <c r="E76" i="8"/>
  <c r="G76" i="83"/>
  <c r="J76" i="83" s="1"/>
  <c r="G76" i="91"/>
  <c r="J76" i="91" s="1"/>
  <c r="G76" i="102"/>
  <c r="J76" i="102" s="1"/>
  <c r="G76" i="78"/>
  <c r="J76" i="78" s="1"/>
  <c r="G76" i="86"/>
  <c r="J76" i="86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G103" i="97"/>
  <c r="J103" i="97" s="1"/>
  <c r="E103" i="98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88" i="99"/>
  <c r="J188" i="99" s="1"/>
  <c r="G191" i="99"/>
  <c r="J191" i="99" s="1"/>
  <c r="G190" i="99"/>
  <c r="J190" i="99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E207" i="96" l="1"/>
  <c r="G207" i="96" s="1"/>
  <c r="J207" i="96" s="1"/>
  <c r="E18" i="97"/>
  <c r="G18" i="97" s="1"/>
  <c r="J18" i="97" s="1"/>
  <c r="E18" i="98" s="1"/>
  <c r="G18" i="98" s="1"/>
  <c r="J18" i="98" s="1"/>
  <c r="E18" i="99" s="1"/>
  <c r="G242" i="98"/>
  <c r="J242" i="98" s="1"/>
  <c r="G188" i="8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E234" i="99" s="1"/>
  <c r="G247" i="98"/>
  <c r="J247" i="98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7" i="106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6" i="106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248" i="98"/>
  <c r="J248" i="98" s="1"/>
  <c r="G82" i="98"/>
  <c r="J82" i="98" s="1"/>
  <c r="E82" i="99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G135" i="99"/>
  <c r="J135" i="99" s="1"/>
  <c r="G214" i="107"/>
  <c r="J214" i="107" s="1"/>
  <c r="J124" i="8"/>
  <c r="G124" i="8"/>
  <c r="E207" i="97" l="1"/>
  <c r="G207" i="97" s="1"/>
  <c r="J207" i="97" s="1"/>
  <c r="E207" i="98" s="1"/>
  <c r="G207" i="98" s="1"/>
  <c r="J207" i="98" s="1"/>
  <c r="E207" i="99" s="1"/>
  <c r="G207" i="99" s="1"/>
  <c r="J207" i="99" s="1"/>
  <c r="G250" i="99"/>
  <c r="J250" i="99" s="1"/>
  <c r="E242" i="99"/>
  <c r="G242" i="99" s="1"/>
  <c r="J242" i="99" s="1"/>
  <c r="G250" i="100" s="1"/>
  <c r="J250" i="100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G82" i="99"/>
  <c r="J82" i="99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G86" i="104" l="1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34" i="102" l="1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86" i="106" l="1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5" i="91"/>
  <c r="J5" i="91" s="1"/>
  <c r="G219" i="85"/>
  <c r="J219" i="85" s="1"/>
  <c r="G219" i="86" s="1"/>
  <c r="J219" i="86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87" i="107" l="1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253" i="104" l="1"/>
  <c r="J253" i="104" s="1"/>
  <c r="G228" i="106"/>
  <c r="J228" i="106" s="1"/>
  <c r="G236" i="106"/>
  <c r="J236" i="106" s="1"/>
  <c r="G244" i="107" s="1"/>
  <c r="J244" i="107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53" i="105" l="1"/>
  <c r="J253" i="105" s="1"/>
  <c r="G236" i="107"/>
  <c r="J236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253" i="106" l="1"/>
  <c r="J253" i="106" s="1"/>
  <c r="G124" i="87"/>
  <c r="J124" i="87" s="1"/>
  <c r="G5" i="95"/>
  <c r="J5" i="95" s="1"/>
  <c r="E5" i="96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216" i="97" l="1"/>
  <c r="G216" i="97" s="1"/>
  <c r="J216" i="97" s="1"/>
  <c r="E216" i="98" s="1"/>
  <c r="G216" i="98" s="1"/>
  <c r="J216" i="98" s="1"/>
  <c r="E216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5" i="103"/>
  <c r="J5" i="103" s="1"/>
  <c r="G124" i="95"/>
  <c r="J124" i="95" s="1"/>
  <c r="E124" i="96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E124" i="97" l="1"/>
  <c r="G124" i="97" s="1"/>
  <c r="J124" i="97" s="1"/>
  <c r="E124" i="98" s="1"/>
  <c r="G124" i="98" s="1"/>
  <c r="J124" i="98" s="1"/>
  <c r="E124" i="99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G73" i="92" l="1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<sst xmlns="http://schemas.openxmlformats.org/spreadsheetml/2006/main" count="38577" uniqueCount="1444">
  <si>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</si>
  <si>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</si>
  <si>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</si>
  <si>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</si>
  <si>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</si>
  <si>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</si>
  <si>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</si>
  <si>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</si>
  <si>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</si>
  <si>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</si>
  <si>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</si>
  <si>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</si>
  <si>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</si>
  <si>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</si>
  <si>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</si>
  <si>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</si>
  <si>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</si>
  <si>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</si>
  <si>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</si>
  <si>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</si>
  <si>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</si>
  <si>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</si>
  <si>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</si>
  <si>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</si>
  <si>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</si>
  <si>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</si>
  <si>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</si>
  <si>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</si>
  <si>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</si>
  <si>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</si>
  <si>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</si>
  <si>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</si>
  <si>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</si>
  <si>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</si>
  <si>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</si>
  <si>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</si>
  <si>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</si>
  <si>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</si>
  <si>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</si>
  <si>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</si>
  <si>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</si>
  <si>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</si>
  <si>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</si>
  <si>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</si>
  <si>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</si>
  <si>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</si>
  <si>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</si>
  <si>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</si>
  <si>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</si>
  <si>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</si>
  <si>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</si>
  <si>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</si>
  <si>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</si>
  <si>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</si>
  <si>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</si>
  <si>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</si>
  <si>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</si>
  <si>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</si>
  <si>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</si>
  <si>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</si>
  <si>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</si>
  <si>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</si>
  <si>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</si>
  <si>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</si>
  <si>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</si>
  <si>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</si>
  <si>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</si>
  <si>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</si>
  <si>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</si>
  <si>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</si>
  <si>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</si>
  <si>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</si>
  <si>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</si>
  <si>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</si>
  <si>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</si>
  <si>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</si>
  <si>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</si>
  <si>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</si>
  <si>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</si>
  <si>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</si>
  <si>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</si>
  <si>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</si>
  <si>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</si>
  <si>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</si>
  <si>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</si>
  <si>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</si>
  <si>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</si>
  <si>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</si>
  <si>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</si>
  <si>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</si>
  <si>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</si>
  <si>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</si>
  <si>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</si>
  <si>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</si>
  <si>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</si>
  <si>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</si>
  <si>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</si>
  <si>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</si>
  <si>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</si>
  <si>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</si>
  <si>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</si>
  <si>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</si>
  <si>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</si>
  <si>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</si>
  <si>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</si>
  <si>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</si>
  <si>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</si>
  <si>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</si>
  <si>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</si>
  <si>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</si>
  <si>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</si>
  <si>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</si>
  <si>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</si>
  <si>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</si>
  <si>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</si>
  <si>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</si>
  <si>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</si>
  <si>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</si>
  <si>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</si>
  <si>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</si>
  <si>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</si>
  <si>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</si>
  <si>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</si>
  <si>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</si>
  <si>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</si>
  <si>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</si>
  <si>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</si>
  <si>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</si>
  <si>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</si>
  <si>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</si>
  <si>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</si>
  <si>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</si>
  <si>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</si>
  <si>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</si>
  <si>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</si>
  <si>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</si>
  <si>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</si>
  <si>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</si>
  <si>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</si>
  <si>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</si>
  <si>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</si>
  <si>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</si>
  <si>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</si>
  <si>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</si>
  <si>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</si>
  <si>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</si>
  <si>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</si>
  <si>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</si>
  <si>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</si>
  <si>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</si>
  <si>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</si>
  <si>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</si>
  <si>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</si>
  <si>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</si>
  <si>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</si>
  <si>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</si>
  <si>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</si>
  <si>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</si>
  <si>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</si>
  <si>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</si>
  <si>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</si>
  <si>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</si>
  <si>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</si>
  <si>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</si>
  <si>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</si>
  <si>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</si>
  <si>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</si>
  <si>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</si>
  <si>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</si>
  <si>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</si>
  <si>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</si>
  <si>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</si>
  <si>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</si>
  <si>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</si>
  <si>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</si>
  <si>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</si>
  <si>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</si>
  <si>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</si>
  <si>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</si>
  <si>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</si>
  <si>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</si>
  <si>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</si>
  <si>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</si>
  <si>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</si>
  <si>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</si>
  <si>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</si>
  <si>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</si>
  <si>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</si>
  <si>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</si>
  <si>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</si>
  <si>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</si>
  <si>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</si>
  <si>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</si>
  <si>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</si>
  <si>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</si>
  <si>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</si>
  <si>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</si>
  <si>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</si>
  <si>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</si>
  <si>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</si>
  <si>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</si>
  <si>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</si>
  <si>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</si>
  <si>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</si>
  <si>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</si>
  <si>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</si>
  <si>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</si>
  <si>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</si>
  <si>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</si>
  <si>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</si>
  <si>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</si>
  <si>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</si>
  <si>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</si>
  <si>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</si>
  <si>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</si>
  <si>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</si>
  <si>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</si>
  <si>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</si>
  <si>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</si>
  <si>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</si>
  <si>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</si>
  <si>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</si>
  <si>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</si>
  <si>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</si>
  <si>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</si>
  <si>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</si>
  <si>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</si>
  <si>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</si>
  <si>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</si>
  <si>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</si>
  <si>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</si>
  <si>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</si>
  <si>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</si>
  <si>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</si>
  <si>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</si>
  <si>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</si>
  <si>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</si>
  <si>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</si>
  <si>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</si>
  <si>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</si>
  <si>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</si>
  <si>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</si>
  <si>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</si>
  <si>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</si>
  <si>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</si>
  <si>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</si>
  <si>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</si>
  <si>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</si>
  <si>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</si>
  <si>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</si>
  <si>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</si>
  <si>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</si>
  <si>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</si>
  <si>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</si>
  <si>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</si>
  <si>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</si>
  <si>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</si>
  <si>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</si>
  <si>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</si>
  <si>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</si>
  <si>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</si>
  <si>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</si>
  <si>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</si>
  <si>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</si>
  <si>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</si>
  <si>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</si>
  <si>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</si>
  <si>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</si>
  <si>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</si>
  <si>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</si>
  <si>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</si>
  <si>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</si>
  <si>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</si>
  <si>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</si>
  <si>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</si>
  <si>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</si>
  <si>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</si>
  <si>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</si>
  <si>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</si>
  <si>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</si>
  <si>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</si>
  <si>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</si>
  <si>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</si>
  <si>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</si>
  <si>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</si>
  <si>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</si>
  <si>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</si>
  <si>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</si>
  <si>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</si>
  <si>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</si>
  <si>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</si>
  <si>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</si>
  <si>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</si>
  <si>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</si>
  <si>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</si>
  <si>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</si>
  <si>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</si>
  <si>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</si>
  <si>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</si>
  <si>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</si>
  <si>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</si>
  <si>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</si>
  <si>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</si>
  <si>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</si>
  <si>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</si>
  <si>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</si>
  <si>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</si>
  <si>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</si>
  <si>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</si>
  <si>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</si>
  <si>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</si>
  <si>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</si>
  <si>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</si>
  <si>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</si>
  <si>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</si>
  <si>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</si>
  <si>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</si>
  <si>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</si>
  <si>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</si>
  <si>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</si>
  <si>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</si>
  <si>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</si>
  <si>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</si>
  <si>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</si>
  <si>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</si>
  <si>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</si>
  <si>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</si>
  <si>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</si>
  <si>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</si>
  <si>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</si>
  <si>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</si>
  <si>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</si>
  <si>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</si>
  <si>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</si>
  <si>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</si>
  <si>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</si>
  <si>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</si>
  <si>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</si>
  <si>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</si>
  <si>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</si>
  <si>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</si>
  <si>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</si>
  <si>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</si>
  <si>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</si>
  <si>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</si>
  <si>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</si>
  <si>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</si>
  <si>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</si>
  <si>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</si>
  <si>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</si>
  <si>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</si>
  <si>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</si>
  <si>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</si>
  <si>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</si>
  <si>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</si>
  <si>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</si>
  <si>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</si>
  <si>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</si>
  <si>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</si>
  <si>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</si>
  <si>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</si>
  <si>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</si>
  <si>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</si>
  <si>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</si>
  <si>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</si>
  <si>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</si>
  <si>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</si>
  <si>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</si>
  <si>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</si>
  <si>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</si>
  <si>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</si>
  <si>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</si>
  <si>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</si>
  <si>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</si>
  <si>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</si>
  <si>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</si>
  <si>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</si>
  <si>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</si>
  <si>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</si>
  <si>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</si>
  <si>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</si>
  <si>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</si>
  <si>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</si>
  <si>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</si>
  <si>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</si>
  <si>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</si>
  <si>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</si>
  <si>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</si>
  <si>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</si>
  <si>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</si>
  <si>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</si>
  <si>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</si>
  <si>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</si>
  <si>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</si>
  <si>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</si>
  <si>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</si>
  <si>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</si>
  <si>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</si>
  <si>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</si>
  <si>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</si>
  <si>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</si>
  <si>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</si>
  <si>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</si>
  <si>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</si>
  <si>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</si>
  <si>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</si>
  <si>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</si>
  <si>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</si>
  <si>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</si>
  <si>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</si>
  <si>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</si>
  <si>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</si>
  <si>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</si>
  <si>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</si>
  <si>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</si>
  <si>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</si>
  <si>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</si>
  <si>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</si>
  <si>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</si>
  <si>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</si>
  <si>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</si>
  <si>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</si>
  <si>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</si>
  <si>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</si>
  <si>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</si>
  <si>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</si>
  <si>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</si>
  <si>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</si>
  <si>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</si>
  <si>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</si>
  <si>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</si>
  <si>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</si>
  <si>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</si>
  <si>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</si>
  <si>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</si>
  <si>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</si>
  <si>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</si>
  <si>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</si>
  <si>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</si>
  <si>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</si>
  <si>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</si>
  <si>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</si>
  <si>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</si>
  <si>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</si>
  <si>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</si>
  <si>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</si>
  <si>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</si>
  <si>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</si>
  <si>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</si>
  <si>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</si>
  <si>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</si>
  <si>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</si>
  <si>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</si>
  <si>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</si>
  <si>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</si>
  <si>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</si>
  <si>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</si>
  <si>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</si>
  <si>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</si>
  <si>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</si>
  <si>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</si>
  <si>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</si>
  <si>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</si>
  <si>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</si>
  <si>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</si>
  <si>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</si>
  <si>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</si>
  <si>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</si>
  <si>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</si>
  <si>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</si>
  <si>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</si>
  <si>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</si>
  <si>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</si>
  <si>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</si>
  <si>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</si>
  <si>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</si>
  <si>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</si>
  <si>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</si>
  <si>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</si>
  <si>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</si>
  <si>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</si>
  <si>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</si>
  <si>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</si>
  <si>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</si>
  <si>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</si>
  <si>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</si>
  <si>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</si>
  <si>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</si>
  <si>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</si>
  <si>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</si>
  <si>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</si>
  <si>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</si>
  <si>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</si>
  <si>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</si>
  <si>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</si>
  <si>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</si>
  <si>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</si>
  <si>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</si>
  <si>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</si>
  <si>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</si>
  <si>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</si>
  <si>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</si>
  <si>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</si>
  <si>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</si>
  <si>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</si>
  <si>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</si>
  <si>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</si>
  <si>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</si>
  <si>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</si>
  <si>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</si>
  <si>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</si>
  <si>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</si>
  <si>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</si>
  <si>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</si>
  <si>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</si>
  <si>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</si>
  <si>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</si>
  <si>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</si>
  <si>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</si>
  <si>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</si>
  <si>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</si>
  <si>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</si>
  <si>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</si>
  <si>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</si>
  <si>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</si>
  <si>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</si>
  <si>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</si>
  <si>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</si>
  <si>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</si>
  <si>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</si>
  <si>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</si>
  <si>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</si>
  <si>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</si>
  <si>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</si>
  <si>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</si>
  <si>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</si>
  <si>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</si>
  <si>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</si>
  <si>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</si>
  <si>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</si>
  <si>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</si>
  <si>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</si>
  <si>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</si>
  <si>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</si>
  <si>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</si>
  <si>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</si>
  <si>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</si>
  <si>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</si>
  <si>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</si>
  <si>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</si>
  <si>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</si>
  <si>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</si>
  <si>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</si>
  <si>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</si>
  <si>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</si>
  <si>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</si>
  <si>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</si>
  <si>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</si>
  <si>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</si>
  <si>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</si>
  <si>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</si>
  <si>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</si>
  <si>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</si>
  <si>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</si>
  <si>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</si>
  <si>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</si>
  <si>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</si>
  <si>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</si>
  <si>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</si>
  <si>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</si>
  <si>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</si>
  <si>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</si>
  <si>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</si>
  <si>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</si>
  <si>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</si>
  <si>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</si>
  <si>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</si>
  <si>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</si>
  <si>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</si>
  <si>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</si>
  <si>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</si>
  <si>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</si>
  <si>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</si>
  <si>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</si>
  <si>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</si>
  <si>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</si>
  <si>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</si>
  <si>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</si>
  <si>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</si>
  <si>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</si>
  <si>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</si>
  <si>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</si>
  <si>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</si>
  <si>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</si>
  <si>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</si>
  <si>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</si>
  <si>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</si>
  <si>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</si>
  <si>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</si>
  <si>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</si>
  <si>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</si>
  <si>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</si>
  <si>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</si>
  <si>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</si>
  <si>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</si>
  <si>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</si>
  <si>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</si>
  <si>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</si>
  <si>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</si>
  <si>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</si>
  <si>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</si>
  <si>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</si>
  <si>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</si>
  <si>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</si>
  <si>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</si>
  <si>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</si>
  <si>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</si>
  <si>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</si>
  <si>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</si>
  <si>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</si>
  <si>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</si>
  <si>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</si>
  <si>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</si>
  <si>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</si>
  <si>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</si>
  <si>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</si>
  <si>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</si>
  <si>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</si>
  <si>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</si>
  <si>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</si>
  <si>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</si>
  <si>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</si>
  <si>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</si>
  <si>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</si>
  <si>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</si>
  <si>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</si>
  <si>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</si>
  <si>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</si>
  <si>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</si>
  <si>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</si>
  <si>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</si>
  <si>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</si>
  <si>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</si>
  <si>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</si>
  <si>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</si>
  <si>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</si>
  <si>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</si>
  <si>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</si>
  <si>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</si>
  <si>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</si>
  <si>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</si>
  <si>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</si>
  <si>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</si>
  <si>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</si>
  <si>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</si>
  <si>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</si>
  <si>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</si>
  <si>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</si>
  <si>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</si>
  <si>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</si>
  <si>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</si>
  <si>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</si>
  <si>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</si>
  <si>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</si>
  <si>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</si>
  <si>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</si>
  <si>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</si>
  <si>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</si>
  <si>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</si>
  <si>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</si>
  <si>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</si>
  <si>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</si>
  <si>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</si>
  <si>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</si>
  <si>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</si>
  <si>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</si>
  <si>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</si>
  <si>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</si>
  <si>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</si>
  <si>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</si>
  <si>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</si>
  <si>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</si>
  <si>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</si>
  <si>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</si>
  <si>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</si>
  <si>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</si>
  <si>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</si>
  <si>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</si>
  <si>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</si>
  <si>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</si>
  <si>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</si>
  <si>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</si>
  <si>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</si>
  <si>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</si>
  <si>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</si>
  <si>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</si>
  <si>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</si>
  <si>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</si>
  <si>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</si>
  <si>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</si>
  <si>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</si>
  <si>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</si>
  <si>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</si>
  <si>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</si>
  <si>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</si>
  <si>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</si>
  <si>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</si>
  <si>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</si>
  <si>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</si>
  <si>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</si>
  <si>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</si>
  <si>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</si>
  <si>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</si>
  <si>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</si>
  <si>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</si>
  <si>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</si>
  <si>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</si>
  <si>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</si>
  <si>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</si>
  <si>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</si>
  <si>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</si>
  <si>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</si>
  <si>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</si>
  <si>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</si>
  <si>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</si>
  <si>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</si>
  <si>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</si>
  <si>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</si>
  <si>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</si>
  <si>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</si>
  <si>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</si>
  <si>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</si>
  <si>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</si>
  <si>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</si>
  <si>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</si>
  <si>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</si>
  <si>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</si>
  <si>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</si>
  <si>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</si>
  <si>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</si>
  <si>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</si>
  <si>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</si>
  <si>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</si>
  <si>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</si>
  <si>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</si>
  <si>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</si>
  <si>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</si>
  <si>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</si>
  <si>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</si>
  <si>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</si>
  <si>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</si>
  <si>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</si>
  <si>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</si>
  <si>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</si>
  <si>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</si>
  <si>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</si>
  <si>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</si>
  <si>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</si>
  <si>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</si>
  <si>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</si>
  <si>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</si>
  <si>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</si>
  <si>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</si>
  <si>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</si>
  <si>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</si>
  <si>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</si>
  <si>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</si>
  <si>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</si>
  <si>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</si>
  <si>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</si>
  <si>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</si>
  <si>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</si>
  <si>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</si>
  <si>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</si>
  <si>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</si>
  <si>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</si>
  <si>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</si>
  <si>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</si>
  <si>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</si>
  <si>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</si>
  <si>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</si>
  <si>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</si>
  <si>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</si>
  <si>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</si>
  <si>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</si>
  <si>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</si>
  <si>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</si>
  <si>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</si>
  <si>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</si>
  <si>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</si>
  <si>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</si>
  <si>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</si>
  <si>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</si>
  <si>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</si>
  <si>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</si>
  <si>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</si>
  <si>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</si>
  <si>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</si>
  <si>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</si>
  <si>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</si>
  <si>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</si>
  <si>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</si>
  <si>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</si>
  <si>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</si>
  <si>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</si>
  <si>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</si>
  <si>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</si>
  <si>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</si>
  <si>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</si>
  <si>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</si>
  <si>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</si>
  <si>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</si>
  <si>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</si>
  <si>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</si>
  <si>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</si>
  <si>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</si>
  <si>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</si>
  <si>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</si>
  <si>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</si>
  <si>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</si>
  <si>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</si>
  <si>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</si>
  <si>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</si>
  <si>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</si>
  <si>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</si>
  <si>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</si>
  <si>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</si>
  <si>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</si>
  <si>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</si>
  <si>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</si>
  <si>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</si>
  <si>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</si>
  <si>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</si>
  <si>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</si>
  <si>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</si>
  <si>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</si>
  <si>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</si>
  <si>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</si>
  <si>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</si>
  <si>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</si>
  <si>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</si>
  <si>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</si>
  <si>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</si>
  <si>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</si>
  <si>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</si>
  <si>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</si>
  <si>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</si>
  <si>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</si>
  <si>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</si>
  <si>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</si>
  <si>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</si>
  <si>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</si>
  <si>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</si>
  <si>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</si>
  <si>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</si>
  <si>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</si>
  <si>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</si>
  <si>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</si>
  <si>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</si>
  <si>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</si>
  <si>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</si>
  <si>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</si>
  <si>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</si>
  <si>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</si>
  <si>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</si>
  <si>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</si>
  <si>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</si>
  <si>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</si>
  <si>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</si>
  <si>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</si>
  <si>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</si>
  <si>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</si>
  <si>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</si>
  <si>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</si>
  <si>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</si>
  <si>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</si>
  <si>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</si>
  <si>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</si>
  <si>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</si>
  <si>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</si>
  <si>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</si>
  <si>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</si>
  <si>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</si>
  <si>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</si>
  <si>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</si>
  <si>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</si>
  <si>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</si>
  <si>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</si>
  <si>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</si>
  <si>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</si>
  <si>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</si>
  <si>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</si>
  <si>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</si>
  <si>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</si>
  <si>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</si>
  <si>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</si>
  <si>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</si>
  <si>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</si>
  <si>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</si>
  <si>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</si>
  <si>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</si>
  <si>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</si>
  <si>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</si>
  <si>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</si>
  <si>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</si>
  <si>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</si>
  <si>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</si>
  <si>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</si>
  <si>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</si>
  <si>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</si>
  <si>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</si>
  <si>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</si>
  <si>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</si>
  <si>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</si>
  <si>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</si>
  <si>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</si>
  <si>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</si>
  <si>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</si>
  <si>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</si>
  <si>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</si>
  <si>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</si>
  <si>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</si>
  <si>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</si>
  <si>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</si>
  <si>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</si>
  <si>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</si>
  <si>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</si>
  <si>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</si>
  <si>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</si>
  <si>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</si>
  <si>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</si>
  <si>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</si>
  <si>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</si>
  <si>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</si>
  <si>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</si>
  <si>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</si>
  <si>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</si>
  <si>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</si>
  <si>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</si>
  <si>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</si>
  <si>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</si>
  <si>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</si>
  <si>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</si>
  <si>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</si>
  <si>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</si>
  <si>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</si>
  <si>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</si>
  <si>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</si>
  <si>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</si>
  <si>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</si>
  <si>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</si>
  <si>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</si>
  <si>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</si>
  <si>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</si>
  <si>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</si>
  <si>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</si>
  <si>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</si>
  <si>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</si>
  <si>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</si>
  <si>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</si>
  <si>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</si>
  <si>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</si>
  <si>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</si>
  <si>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</si>
  <si>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</si>
  <si>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</si>
  <si>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</si>
  <si>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</si>
  <si>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</si>
  <si>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</si>
  <si>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</si>
  <si>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</si>
  <si>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</si>
  <si>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</si>
  <si>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</si>
  <si>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</si>
  <si>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</si>
  <si>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</si>
  <si>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</si>
  <si>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</si>
  <si>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</si>
  <si>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</si>
  <si>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</si>
  <si>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</si>
  <si>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</si>
  <si>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</si>
  <si>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</si>
  <si>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</si>
  <si>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</si>
  <si>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</si>
  <si>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</si>
  <si>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</si>
  <si>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</si>
  <si>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</si>
  <si>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</si>
  <si>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</si>
  <si>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</si>
  <si>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</si>
  <si>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</si>
  <si>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</si>
  <si>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</si>
  <si>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</si>
  <si>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</si>
  <si>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</si>
  <si>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</si>
  <si>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</si>
  <si>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</si>
  <si>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</si>
  <si>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</si>
  <si>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</si>
  <si>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</si>
  <si>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</si>
  <si>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</si>
  <si>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</si>
  <si>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</si>
  <si>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</si>
  <si>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</si>
  <si>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</si>
  <si>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</si>
  <si>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</si>
  <si>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</si>
  <si>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</si>
  <si>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</si>
  <si>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</si>
  <si>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</si>
  <si>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</si>
  <si>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</si>
  <si>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</si>
  <si>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</si>
  <si>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</si>
  <si>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</si>
  <si>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</si>
  <si>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</si>
  <si>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</si>
  <si>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</si>
  <si>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</si>
  <si>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</si>
  <si>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</si>
  <si>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</si>
  <si>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</si>
  <si>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</si>
  <si>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</si>
  <si>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</si>
  <si>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</si>
  <si>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</si>
  <si>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</si>
  <si>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</si>
  <si>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</si>
  <si>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</si>
  <si>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</si>
  <si>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</si>
  <si>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</si>
  <si>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</si>
  <si>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</si>
  <si>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</si>
  <si>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</si>
  <si>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</si>
  <si>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</si>
  <si>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</si>
  <si>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</si>
  <si>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</si>
  <si>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</si>
  <si>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</si>
  <si>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</si>
  <si>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</si>
  <si>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</si>
  <si>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</si>
  <si>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</si>
  <si>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</si>
  <si>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</si>
  <si>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</si>
  <si>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</si>
  <si>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</si>
  <si>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</si>
  <si>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</si>
  <si>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</si>
  <si>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</si>
  <si>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</si>
  <si>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</si>
  <si>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</si>
  <si>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</si>
  <si>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</si>
  <si>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</si>
  <si>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</si>
  <si>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</si>
  <si>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</si>
  <si>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</si>
  <si>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</si>
  <si>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</si>
  <si>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</si>
  <si>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</si>
  <si>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</si>
  <si>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</si>
  <si>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</si>
  <si>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</si>
  <si>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</si>
  <si>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</si>
  <si>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</si>
  <si>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</si>
  <si>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</si>
  <si>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</si>
  <si>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</si>
  <si>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</si>
  <si>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</si>
  <si>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</si>
  <si>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</si>
  <si>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</si>
  <si>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</si>
  <si>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</si>
  <si>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</si>
  <si>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</si>
  <si>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</si>
  <si>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</si>
  <si>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</si>
  <si>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</si>
  <si>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</si>
  <si>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</si>
  <si>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</si>
  <si>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</si>
  <si>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</si>
  <si>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</si>
  <si>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</si>
  <si>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</si>
  <si>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</si>
  <si>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</si>
  <si>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</si>
  <si>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</si>
  <si>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</si>
  <si>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</si>
  <si>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</si>
  <si>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</si>
  <si>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</si>
  <si>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</si>
  <si>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</si>
  <si>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</si>
  <si>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</si>
  <si>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</si>
  <si>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</si>
  <si>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</si>
  <si>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</si>
  <si>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</si>
  <si>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</si>
  <si>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</si>
  <si>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</si>
  <si>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</si>
  <si>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</si>
  <si>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</si>
  <si>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</si>
  <si>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</si>
  <si>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</si>
  <si>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</si>
  <si>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</si>
  <si>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</si>
  <si>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</si>
  <si>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</si>
  <si>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</si>
  <si>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</si>
  <si>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</si>
  <si>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</si>
  <si>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</si>
  <si>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</si>
  <si>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</si>
  <si>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</si>
  <si>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</si>
  <si>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</si>
  <si>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</si>
  <si>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</si>
  <si>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</si>
  <si>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</si>
  <si>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</si>
  <si>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</si>
  <si>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</si>
  <si>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</si>
  <si>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</si>
  <si>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</si>
  <si>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</si>
  <si>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</si>
  <si>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</si>
  <si>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</si>
  <si>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</si>
  <si>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</si>
  <si>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</si>
  <si>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</si>
  <si>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</si>
  <si>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</si>
  <si>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</si>
  <si>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</si>
  <si>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</si>
  <si>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</si>
  <si>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</si>
  <si>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</si>
  <si>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</si>
  <si>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</si>
  <si>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</si>
  <si>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</si>
  <si>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</si>
  <si>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</si>
  <si>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</si>
  <si>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</si>
  <si>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</si>
  <si>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</si>
  <si>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</si>
  <si>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</si>
  <si>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</si>
  <si>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</si>
  <si>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</si>
  <si>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</si>
  <si>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</si>
  <si>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</si>
  <si>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</si>
  <si>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</si>
  <si>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</si>
  <si>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</si>
  <si>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</si>
  <si>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</si>
  <si>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</si>
  <si>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</si>
  <si>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</si>
  <si>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</si>
  <si>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</si>
  <si>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</si>
  <si>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</si>
  <si>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</si>
  <si>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</si>
  <si>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</si>
  <si>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</si>
  <si>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</si>
  <si>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</si>
  <si>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</si>
  <si>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</si>
  <si>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</si>
  <si>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</si>
  <si>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</si>
  <si>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</si>
  <si>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</si>
  <si>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</si>
  <si>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</si>
  <si>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</si>
  <si>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</si>
  <si>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</si>
  <si>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</si>
  <si>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</si>
  <si>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</si>
  <si>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</si>
  <si>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</si>
  <si>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</si>
  <si>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</si>
  <si>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</si>
  <si>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</si>
  <si>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</si>
  <si>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</si>
  <si>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</si>
  <si>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</si>
  <si>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</si>
  <si>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</si>
  <si>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</si>
  <si>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</si>
  <si>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</si>
  <si>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</si>
  <si>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</si>
  <si>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</si>
  <si>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</si>
  <si>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</si>
  <si>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</si>
  <si>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</si>
  <si>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</si>
  <si>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</si>
  <si>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</si>
  <si>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</si>
  <si>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</si>
  <si>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</si>
  <si>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</si>
  <si>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</si>
  <si>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</si>
  <si>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</si>
  <si>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</si>
  <si>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</si>
  <si>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</si>
  <si>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</si>
  <si>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</si>
  <si>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</si>
  <si>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</si>
  <si>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</si>
  <si>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</si>
  <si>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</si>
  <si>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</si>
  <si>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</si>
  <si>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</si>
  <si>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</si>
  <si>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</si>
  <si>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</si>
  <si>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</si>
  <si>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</si>
  <si>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</si>
  <si>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</si>
  <si>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</si>
  <si>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</si>
  <si>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</si>
  <si>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</si>
  <si>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</si>
  <si>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</si>
  <si>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</si>
  <si>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</si>
  <si>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</si>
  <si>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</si>
  <si>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</si>
  <si>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</si>
  <si>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</si>
  <si>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</si>
  <si>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</si>
  <si>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</si>
  <si>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</si>
  <si>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</si>
  <si>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</si>
  <si>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</si>
  <si>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</si>
  <si>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</si>
  <si>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</si>
  <si>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</si>
  <si>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</si>
  <si>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</si>
  <si>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</si>
  <si>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</si>
  <si>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</si>
  <si>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</si>
  <si>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</si>
  <si>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</si>
  <si>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</si>
  <si>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</si>
  <si>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</si>
  <si>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</si>
  <si>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</si>
  <si>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</si>
  <si>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</si>
  <si>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</si>
  <si>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</si>
  <si>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</si>
  <si>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</si>
  <si>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</si>
  <si>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</si>
  <si>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</si>
  <si>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</si>
  <si>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</si>
  <si>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</si>
  <si>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</si>
  <si>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</si>
  <si>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</si>
  <si>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</si>
  <si>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</si>
  <si>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</si>
  <si>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</si>
  <si>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</si>
  <si>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</si>
  <si>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</si>
  <si>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</si>
  <si>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</si>
  <si>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</si>
  <si>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</si>
  <si>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</si>
  <si>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</si>
  <si>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</si>
  <si>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</si>
  <si>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</si>
  <si>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</si>
  <si>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</si>
  <si>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</si>
  <si>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</si>
  <si>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</si>
  <si>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</si>
  <si>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</si>
  <si>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</si>
  <si>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</si>
  <si>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</si>
  <si>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</si>
  <si>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</si>
  <si>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</si>
  <si>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</si>
  <si>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</si>
  <si>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</si>
  <si>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</si>
  <si>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</si>
  <si>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</si>
  <si>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</si>
  <si>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</si>
  <si>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</si>
  <si>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</si>
  <si>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</si>
  <si>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</si>
  <si>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</si>
  <si>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</si>
  <si>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</si>
  <si>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</si>
  <si>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</si>
  <si>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</si>
  <si>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</si>
  <si>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</si>
  <si>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</si>
  <si>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</si>
  <si>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</si>
  <si>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</si>
  <si>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</si>
  <si>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</si>
  <si>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</si>
  <si>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</si>
  <si>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</si>
  <si>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</si>
  <si>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</si>
  <si>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</si>
  <si>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</si>
  <si>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</si>
  <si>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</si>
  <si>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</si>
  <si>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</si>
  <si>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</si>
  <si>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</si>
  <si>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</si>
  <si>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</si>
  <si>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</si>
  <si>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</si>
  <si>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</si>
  <si>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</si>
  <si>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</si>
  <si>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</si>
  <si>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</si>
  <si>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</si>
  <si>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</si>
  <si>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</si>
  <si>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</si>
  <si>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</si>
  <si>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</si>
  <si>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</si>
  <si>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</si>
  <si>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</si>
  <si>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สรุปยอดขาย บูธ ปตท.คุณาวรรณ วันที่ 1-31 ธ.ค. 2567</t>
  </si>
  <si>
    <t>บูธ ลำพยา 2 ใหม่ วันที่ 1-31 ธ.ค. 2567</t>
  </si>
  <si>
    <t>สรุปยอดขาย บูธ ลำพยา 2 ใหม่ วันที่ 1-31 ธ.ค. 2567</t>
  </si>
  <si>
    <t>28</t>
  </si>
  <si>
    <t>ตัดรับ-จ่ายแล้ว</t>
  </si>
  <si>
    <t>เค้กสลิ่ม 85 กรัม</t>
  </si>
  <si>
    <t>มิดไนท์โกโก้ดัทซ์ 85 กรัม</t>
  </si>
  <si>
    <t>.</t>
  </si>
  <si>
    <t>เค้กเบาหวิว เผือกมะพร้าวอ่อน 110 กรัม</t>
  </si>
  <si>
    <t>มูสชาไทยพุดดิ้ง 130 กรัม</t>
  </si>
  <si>
    <t>โปร 3 กล่อง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</si>
</sst>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5" sqref="C245"/>
      <selection pane="bottomLeft" activeCell="C245" sqref="C24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O5" activePane="bottomRight" state="frozen"/>
      <selection activeCell="C245" sqref="C245"/>
      <selection pane="topRight" activeCell="C245" sqref="C245"/>
      <selection pane="bottomLeft" activeCell="C245" sqref="C245"/>
      <selection pane="bottomRight" activeCell="AG17" sqref="AG1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3"/>
      <c r="P2" s="68"/>
      <c r="Q2" s="122" t="s">
        <v>1435</v>
      </c>
      <c r="R2" s="122"/>
      <c r="S2" s="122"/>
      <c r="T2" s="122"/>
      <c r="U2" s="122"/>
      <c r="V2" s="122"/>
      <c r="W2" s="122"/>
      <c r="X2" s="122"/>
      <c r="Y2" s="122"/>
      <c r="Z2" s="122"/>
      <c r="AA2" s="95"/>
      <c r="AB2" s="95"/>
    </row>
    <row r="3" spans="1:30" s="5" customFormat="1" ht="24.6" customHeight="1" x14ac:dyDescent="0.55000000000000004">
      <c r="A3" s="128" t="s">
        <v>1</v>
      </c>
      <c r="B3" s="128" t="s">
        <v>1368</v>
      </c>
      <c r="C3" s="128" t="s">
        <v>2</v>
      </c>
      <c r="D3" s="128" t="s">
        <v>1369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1375</v>
      </c>
      <c r="AB3" s="162" t="s">
        <v>1376</v>
      </c>
    </row>
    <row r="4" spans="1:30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117</v>
      </c>
      <c r="G5" s="43">
        <f t="shared" ref="G5:G85" si="0">+E5+F5</f>
        <v>117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4350</v>
      </c>
      <c r="N5" s="19"/>
      <c r="O5" s="90">
        <v>22.48</v>
      </c>
      <c r="P5" s="79">
        <f>+K5*O5</f>
        <v>1955.76</v>
      </c>
      <c r="Q5" s="45">
        <v>1</v>
      </c>
      <c r="R5" s="46">
        <f>+'1'!N262</f>
        <v>6605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3130</v>
      </c>
      <c r="X5" s="46">
        <f>+R5-S5-T5-U5-V5-W5</f>
        <v>3460</v>
      </c>
      <c r="Y5" s="46">
        <f>+'1'!N269</f>
        <v>3460</v>
      </c>
      <c r="Z5" s="47">
        <f>+Y5-X5</f>
        <v>0</v>
      </c>
      <c r="AA5" s="99" t="s">
        <v>1382</v>
      </c>
      <c r="AB5" s="47">
        <f>+W5+Y5</f>
        <v>6590</v>
      </c>
      <c r="AC5" s="58">
        <f>+W5+Y5+Z5</f>
        <v>6590</v>
      </c>
      <c r="AD5" s="2" t="s">
        <v>1437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238</v>
      </c>
      <c r="G6" s="43">
        <f t="shared" si="0"/>
        <v>238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-3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241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24100</v>
      </c>
      <c r="N6" s="19"/>
      <c r="O6" s="90">
        <v>39.29</v>
      </c>
      <c r="P6" s="79">
        <f t="shared" ref="P6:P70" si="2">+K6*O6</f>
        <v>9468.89</v>
      </c>
      <c r="Q6" s="45">
        <v>2</v>
      </c>
      <c r="R6" s="46">
        <f>+'2'!N262</f>
        <v>3260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950</v>
      </c>
      <c r="X6" s="46">
        <f>+R6-S6-T6-U6-V6-W6</f>
        <v>2295</v>
      </c>
      <c r="Y6" s="46">
        <f>+'2'!N269</f>
        <v>2295</v>
      </c>
      <c r="Z6" s="47">
        <f t="shared" ref="Z6:Z35" si="3">+Y6-X6</f>
        <v>0</v>
      </c>
      <c r="AA6" s="47" t="s">
        <v>1383</v>
      </c>
      <c r="AB6" s="47">
        <f t="shared" ref="AB6:AB35" si="4">+W6+Y6</f>
        <v>3245</v>
      </c>
      <c r="AC6" s="58">
        <f t="shared" ref="AC6:AC35" si="5">+W6+Y6+Z6</f>
        <v>3245</v>
      </c>
      <c r="AD6" s="2" t="s">
        <v>1437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1910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1380</v>
      </c>
      <c r="X7" s="46">
        <f>+R7-S7-T7-U7-V7-W7</f>
        <v>515</v>
      </c>
      <c r="Y7" s="46">
        <f>+'3'!N269</f>
        <v>515</v>
      </c>
      <c r="Z7" s="47">
        <f>+Y7-X7</f>
        <v>0</v>
      </c>
      <c r="AA7" s="47" t="s">
        <v>1377</v>
      </c>
      <c r="AB7" s="47">
        <f>+W7+Y7</f>
        <v>1895</v>
      </c>
      <c r="AC7" s="58">
        <f t="shared" si="5"/>
        <v>1895</v>
      </c>
      <c r="AD7" s="2" t="s">
        <v>1437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2090</v>
      </c>
      <c r="S8" s="46">
        <f>+'4'!N267</f>
        <v>30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65</v>
      </c>
      <c r="X8" s="46">
        <f t="shared" ref="X8" si="6">+R8-S8-T8-U8-V8-W8</f>
        <v>1980</v>
      </c>
      <c r="Y8" s="46">
        <f>+'4'!N269</f>
        <v>1980</v>
      </c>
      <c r="Z8" s="47">
        <f t="shared" si="3"/>
        <v>0</v>
      </c>
      <c r="AA8" s="47" t="s">
        <v>1378</v>
      </c>
      <c r="AB8" s="47">
        <f t="shared" si="4"/>
        <v>2045</v>
      </c>
      <c r="AC8" s="58">
        <f t="shared" si="5"/>
        <v>2045</v>
      </c>
      <c r="AD8" s="2" t="s">
        <v>1437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4045</v>
      </c>
      <c r="S9" s="46">
        <f>+'5'!N267</f>
        <v>30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1025</v>
      </c>
      <c r="X9" s="46">
        <f t="shared" ref="X9:X34" si="7">+R9-S9-T9-U9-V9-W9</f>
        <v>2975</v>
      </c>
      <c r="Y9" s="46">
        <f>+'5'!N269</f>
        <v>2975</v>
      </c>
      <c r="Z9" s="47">
        <f t="shared" si="3"/>
        <v>0</v>
      </c>
      <c r="AA9" s="47" t="s">
        <v>1379</v>
      </c>
      <c r="AB9" s="47">
        <f t="shared" si="4"/>
        <v>4000</v>
      </c>
      <c r="AC9" s="58">
        <f t="shared" si="5"/>
        <v>4000</v>
      </c>
      <c r="AD9" s="2" t="s">
        <v>1437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2510</v>
      </c>
      <c r="S10" s="46">
        <f>+'6'!N267</f>
        <v>115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940</v>
      </c>
      <c r="X10" s="46">
        <f t="shared" si="7"/>
        <v>1440</v>
      </c>
      <c r="Y10" s="46">
        <f>+'6'!N269</f>
        <v>1440</v>
      </c>
      <c r="Z10" s="47">
        <f t="shared" si="3"/>
        <v>0</v>
      </c>
      <c r="AA10" s="47" t="s">
        <v>1380</v>
      </c>
      <c r="AB10" s="47">
        <f t="shared" si="4"/>
        <v>2380</v>
      </c>
      <c r="AC10" s="58">
        <f t="shared" si="5"/>
        <v>2380</v>
      </c>
      <c r="AD10" s="2" t="s">
        <v>1437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113</v>
      </c>
      <c r="G11" s="43">
        <f t="shared" si="0"/>
        <v>113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3450</v>
      </c>
      <c r="N11" s="19"/>
      <c r="O11" s="90">
        <v>16.940000000000001</v>
      </c>
      <c r="P11" s="79">
        <f t="shared" si="2"/>
        <v>1168.8600000000001</v>
      </c>
      <c r="Q11" s="45">
        <v>7</v>
      </c>
      <c r="R11" s="46">
        <f>+'7'!N262</f>
        <v>3975</v>
      </c>
      <c r="S11" s="46">
        <f>+'7'!N267</f>
        <v>140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1535</v>
      </c>
      <c r="X11" s="46">
        <f t="shared" si="7"/>
        <v>2285</v>
      </c>
      <c r="Y11" s="46">
        <f>+'7'!N269</f>
        <v>2285</v>
      </c>
      <c r="Z11" s="47">
        <f t="shared" si="3"/>
        <v>0</v>
      </c>
      <c r="AA11" s="99" t="s">
        <v>1381</v>
      </c>
      <c r="AB11" s="47">
        <f t="shared" si="4"/>
        <v>3820</v>
      </c>
      <c r="AC11" s="58">
        <f t="shared" si="5"/>
        <v>3820</v>
      </c>
      <c r="AD11" s="2" t="s">
        <v>1437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2545</v>
      </c>
      <c r="S12" s="46">
        <f>+'8'!N267</f>
        <v>140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1040</v>
      </c>
      <c r="X12" s="46">
        <f t="shared" si="7"/>
        <v>1350</v>
      </c>
      <c r="Y12" s="46">
        <f>+'8'!N269</f>
        <v>1350</v>
      </c>
      <c r="Z12" s="47">
        <f t="shared" si="3"/>
        <v>0</v>
      </c>
      <c r="AA12" s="99" t="s">
        <v>1382</v>
      </c>
      <c r="AB12" s="47">
        <f t="shared" si="4"/>
        <v>2390</v>
      </c>
      <c r="AC12" s="58">
        <f t="shared" si="5"/>
        <v>2390</v>
      </c>
      <c r="AD12" s="2" t="s">
        <v>1437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3045</v>
      </c>
      <c r="S13" s="46">
        <f>+'9'!N267</f>
        <v>150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555</v>
      </c>
      <c r="X13" s="46">
        <f>+R13-S13-T13-U13-V13-W13</f>
        <v>2325</v>
      </c>
      <c r="Y13" s="46">
        <f>+'9'!N269</f>
        <v>2325</v>
      </c>
      <c r="Z13" s="47">
        <f t="shared" si="3"/>
        <v>0</v>
      </c>
      <c r="AA13" s="100" t="s">
        <v>1383</v>
      </c>
      <c r="AB13" s="47">
        <f t="shared" si="4"/>
        <v>2880</v>
      </c>
      <c r="AC13" s="58">
        <f t="shared" si="5"/>
        <v>2880</v>
      </c>
      <c r="AD13" s="2" t="s">
        <v>1437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3780</v>
      </c>
      <c r="S14" s="46">
        <f>+'10'!N267</f>
        <v>190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785</v>
      </c>
      <c r="X14" s="46">
        <f t="shared" si="7"/>
        <v>2790</v>
      </c>
      <c r="Y14" s="46">
        <f>+'10'!N269</f>
        <v>2790</v>
      </c>
      <c r="Z14" s="47">
        <f t="shared" si="3"/>
        <v>0</v>
      </c>
      <c r="AA14" s="47" t="s">
        <v>1377</v>
      </c>
      <c r="AB14" s="47">
        <f t="shared" si="4"/>
        <v>3575</v>
      </c>
      <c r="AC14" s="58">
        <f t="shared" si="5"/>
        <v>3575</v>
      </c>
      <c r="AD14" s="2" t="s">
        <v>1437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41</v>
      </c>
      <c r="G15" s="43">
        <f t="shared" si="0"/>
        <v>41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11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30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1500</v>
      </c>
      <c r="N15" s="19"/>
      <c r="O15" s="90">
        <v>24.37</v>
      </c>
      <c r="P15" s="79">
        <f t="shared" si="2"/>
        <v>731.1</v>
      </c>
      <c r="Q15" s="45">
        <v>11</v>
      </c>
      <c r="R15" s="46">
        <f>+'11'!N262</f>
        <v>2464</v>
      </c>
      <c r="S15" s="46">
        <f>+'11'!N267</f>
        <v>214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1130</v>
      </c>
      <c r="X15" s="46">
        <f t="shared" si="7"/>
        <v>1105</v>
      </c>
      <c r="Y15" s="46">
        <f>+'11'!N269</f>
        <v>1105</v>
      </c>
      <c r="Z15" s="47">
        <f t="shared" si="3"/>
        <v>0</v>
      </c>
      <c r="AA15" s="47" t="s">
        <v>1378</v>
      </c>
      <c r="AB15" s="47">
        <f t="shared" si="4"/>
        <v>2235</v>
      </c>
      <c r="AC15" s="58">
        <f t="shared" si="5"/>
        <v>2235</v>
      </c>
      <c r="AD15" s="2" t="s">
        <v>1437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3036</v>
      </c>
      <c r="S16" s="46">
        <f>+'12'!N267</f>
        <v>136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835</v>
      </c>
      <c r="X16" s="46">
        <f t="shared" si="7"/>
        <v>2050</v>
      </c>
      <c r="Y16" s="46">
        <f>+'12'!N269</f>
        <v>2050</v>
      </c>
      <c r="Z16" s="47">
        <f t="shared" si="3"/>
        <v>0</v>
      </c>
      <c r="AA16" s="47" t="s">
        <v>1379</v>
      </c>
      <c r="AB16" s="47">
        <f t="shared" si="4"/>
        <v>2885</v>
      </c>
      <c r="AC16" s="58">
        <f t="shared" si="5"/>
        <v>2885</v>
      </c>
      <c r="AD16" s="2" t="s">
        <v>1437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4774</v>
      </c>
      <c r="S17" s="46">
        <f>+'13'!N267</f>
        <v>664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1570</v>
      </c>
      <c r="X17" s="46">
        <f>+R17-S17-T17-U17-V17-W17</f>
        <v>2525</v>
      </c>
      <c r="Y17" s="46">
        <f>+'13'!N269</f>
        <v>2525</v>
      </c>
      <c r="Z17" s="47">
        <f t="shared" si="3"/>
        <v>0</v>
      </c>
      <c r="AA17" s="47" t="s">
        <v>1380</v>
      </c>
      <c r="AB17" s="47">
        <f t="shared" si="4"/>
        <v>4095</v>
      </c>
      <c r="AC17" s="58">
        <f t="shared" si="5"/>
        <v>4095</v>
      </c>
      <c r="AD17" s="2" t="s">
        <v>1437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95</v>
      </c>
      <c r="G18" s="43">
        <f t="shared" ref="G18:G22" si="9">+E18+F18</f>
        <v>95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47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2400</v>
      </c>
      <c r="N18" s="19"/>
      <c r="O18" s="90">
        <v>18.77</v>
      </c>
      <c r="P18" s="79">
        <f t="shared" si="2"/>
        <v>900.96</v>
      </c>
      <c r="Q18" s="45">
        <v>14</v>
      </c>
      <c r="R18" s="46">
        <f>+'14'!N262</f>
        <v>6317</v>
      </c>
      <c r="S18" s="46">
        <f>+'14'!N267</f>
        <v>1062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1900</v>
      </c>
      <c r="X18" s="46">
        <f t="shared" si="7"/>
        <v>3340</v>
      </c>
      <c r="Y18" s="46">
        <f>+'14'!N269</f>
        <v>3340</v>
      </c>
      <c r="Z18" s="47">
        <f t="shared" si="3"/>
        <v>0</v>
      </c>
      <c r="AA18" s="99" t="s">
        <v>1381</v>
      </c>
      <c r="AB18" s="47">
        <f t="shared" si="4"/>
        <v>5240</v>
      </c>
      <c r="AC18" s="58">
        <f t="shared" si="5"/>
        <v>5240</v>
      </c>
      <c r="AD18" s="2" t="s">
        <v>1437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6</v>
      </c>
      <c r="G19" s="43">
        <f t="shared" si="9"/>
        <v>6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6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5622</v>
      </c>
      <c r="S19" s="46">
        <f>+'15'!N267</f>
        <v>747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705</v>
      </c>
      <c r="X19" s="46">
        <f t="shared" si="7"/>
        <v>4155</v>
      </c>
      <c r="Y19" s="46">
        <f>+'15'!N269</f>
        <v>4155</v>
      </c>
      <c r="Z19" s="47">
        <f t="shared" si="3"/>
        <v>0</v>
      </c>
      <c r="AA19" s="99" t="s">
        <v>1382</v>
      </c>
      <c r="AB19" s="47">
        <f t="shared" si="4"/>
        <v>4860</v>
      </c>
      <c r="AC19" s="58">
        <f t="shared" si="5"/>
        <v>4860</v>
      </c>
      <c r="AD19" s="2" t="s">
        <v>1437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59</v>
      </c>
      <c r="G20" s="43">
        <f t="shared" si="9"/>
        <v>59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-2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61</v>
      </c>
      <c r="L20" s="20">
        <v>65</v>
      </c>
      <c r="M20" s="44">
        <f>+K20*L20</f>
        <v>3965</v>
      </c>
      <c r="N20" s="19"/>
      <c r="O20" s="90">
        <v>22.25</v>
      </c>
      <c r="P20" s="79">
        <f t="shared" si="2"/>
        <v>1357.25</v>
      </c>
      <c r="Q20" s="45">
        <v>16</v>
      </c>
      <c r="R20" s="46">
        <f>+'16'!N262</f>
        <v>2580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1810</v>
      </c>
      <c r="X20" s="46">
        <f t="shared" si="7"/>
        <v>755</v>
      </c>
      <c r="Y20" s="46">
        <f>+'16'!N269</f>
        <v>755</v>
      </c>
      <c r="Z20" s="47">
        <f t="shared" si="3"/>
        <v>0</v>
      </c>
      <c r="AA20" s="47" t="s">
        <v>1383</v>
      </c>
      <c r="AB20" s="47">
        <f t="shared" si="4"/>
        <v>2565</v>
      </c>
      <c r="AC20" s="58">
        <f t="shared" si="5"/>
        <v>2565</v>
      </c>
      <c r="AD20" s="2" t="s">
        <v>1437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2015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795</v>
      </c>
      <c r="X21" s="46">
        <f t="shared" si="7"/>
        <v>1205</v>
      </c>
      <c r="Y21" s="46">
        <f>+'17'!N269</f>
        <v>1205</v>
      </c>
      <c r="Z21" s="47">
        <f t="shared" si="3"/>
        <v>0</v>
      </c>
      <c r="AA21" s="47" t="s">
        <v>1377</v>
      </c>
      <c r="AB21" s="47">
        <f t="shared" si="4"/>
        <v>2000</v>
      </c>
      <c r="AC21" s="58">
        <f t="shared" si="5"/>
        <v>2000</v>
      </c>
      <c r="AD21" s="2" t="s">
        <v>1437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9"/>
        <v>100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11</v>
      </c>
      <c r="J22" s="43">
        <f t="shared" si="10"/>
        <v>-13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10200</v>
      </c>
      <c r="N22" s="19"/>
      <c r="O22" s="90">
        <v>26.6</v>
      </c>
      <c r="P22" s="79">
        <f t="shared" si="2"/>
        <v>2713.2000000000003</v>
      </c>
      <c r="Q22" s="45">
        <v>18</v>
      </c>
      <c r="R22" s="46">
        <f>+'18'!N262</f>
        <v>2049</v>
      </c>
      <c r="S22" s="46">
        <f>+'18'!N267</f>
        <v>19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380</v>
      </c>
      <c r="X22" s="46">
        <f t="shared" si="7"/>
        <v>1635</v>
      </c>
      <c r="Y22" s="46">
        <f>+'18'!N269</f>
        <v>1635</v>
      </c>
      <c r="Z22" s="47">
        <f t="shared" si="3"/>
        <v>0</v>
      </c>
      <c r="AA22" s="47" t="s">
        <v>1378</v>
      </c>
      <c r="AB22" s="47">
        <f t="shared" si="4"/>
        <v>2015</v>
      </c>
      <c r="AC22" s="58">
        <f t="shared" si="5"/>
        <v>2015</v>
      </c>
      <c r="AD22" s="2" t="s">
        <v>1437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2280</v>
      </c>
      <c r="S23" s="46">
        <f>+'19'!N267</f>
        <v>50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585</v>
      </c>
      <c r="X23" s="46">
        <f t="shared" si="7"/>
        <v>1630</v>
      </c>
      <c r="Y23" s="46">
        <f>+'19'!N269</f>
        <v>1630</v>
      </c>
      <c r="Z23" s="47">
        <f t="shared" si="3"/>
        <v>0</v>
      </c>
      <c r="AA23" s="47" t="s">
        <v>1379</v>
      </c>
      <c r="AB23" s="47">
        <f t="shared" si="4"/>
        <v>2215</v>
      </c>
      <c r="AC23" s="58">
        <f t="shared" si="5"/>
        <v>2215</v>
      </c>
      <c r="AD23" s="2" t="s">
        <v>1437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</v>
      </c>
      <c r="N24" s="19"/>
      <c r="O24" s="90">
        <v>40.51</v>
      </c>
      <c r="P24" s="79">
        <f t="shared" si="2"/>
        <v>81.02</v>
      </c>
      <c r="Q24" s="45">
        <v>20</v>
      </c>
      <c r="R24" s="46">
        <f>+'20'!N262</f>
        <v>3093</v>
      </c>
      <c r="S24" s="46">
        <f>+'20'!N267</f>
        <v>173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885</v>
      </c>
      <c r="X24" s="46">
        <f t="shared" si="7"/>
        <v>2020</v>
      </c>
      <c r="Y24" s="46">
        <f>+'20'!N269</f>
        <v>2020</v>
      </c>
      <c r="Z24" s="47">
        <f t="shared" si="3"/>
        <v>0</v>
      </c>
      <c r="AA24" s="47" t="s">
        <v>1380</v>
      </c>
      <c r="AB24" s="47">
        <f t="shared" si="4"/>
        <v>2905</v>
      </c>
      <c r="AC24" s="58">
        <f t="shared" si="5"/>
        <v>2905</v>
      </c>
      <c r="AD24" s="2" t="s">
        <v>1437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68</v>
      </c>
      <c r="G25" s="43">
        <f t="shared" si="0"/>
        <v>68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17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5100</v>
      </c>
      <c r="N25" s="19"/>
      <c r="O25" s="90">
        <v>39.770000000000003</v>
      </c>
      <c r="P25" s="79">
        <f t="shared" si="2"/>
        <v>2028.2700000000002</v>
      </c>
      <c r="Q25" s="45">
        <v>21</v>
      </c>
      <c r="R25" s="46">
        <f>+'21'!N262</f>
        <v>4845</v>
      </c>
      <c r="S25" s="46">
        <f>+'21'!N267</f>
        <v>140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1700</v>
      </c>
      <c r="X25" s="46">
        <f t="shared" si="7"/>
        <v>2990</v>
      </c>
      <c r="Y25" s="46">
        <f>+'21'!N269</f>
        <v>2990</v>
      </c>
      <c r="Z25" s="47">
        <f t="shared" si="3"/>
        <v>0</v>
      </c>
      <c r="AA25" s="99" t="s">
        <v>1381</v>
      </c>
      <c r="AB25" s="47">
        <f t="shared" si="4"/>
        <v>4690</v>
      </c>
      <c r="AC25" s="58">
        <f t="shared" si="5"/>
        <v>4690</v>
      </c>
      <c r="AD25" s="2" t="s">
        <v>1437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6605</v>
      </c>
      <c r="S26" s="46">
        <f>+'22'!N267</f>
        <v>350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1230</v>
      </c>
      <c r="X26" s="46">
        <f t="shared" si="7"/>
        <v>5010</v>
      </c>
      <c r="Y26" s="46">
        <f>+'22'!N269</f>
        <v>5010</v>
      </c>
      <c r="Z26" s="47">
        <f t="shared" si="3"/>
        <v>0</v>
      </c>
      <c r="AA26" s="99" t="s">
        <v>1382</v>
      </c>
      <c r="AB26" s="47">
        <f t="shared" si="4"/>
        <v>6240</v>
      </c>
      <c r="AC26" s="58">
        <f t="shared" si="5"/>
        <v>6240</v>
      </c>
      <c r="AD26" s="2" t="s">
        <v>1437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5015</v>
      </c>
      <c r="S27" s="46">
        <f>+'23'!N267</f>
        <v>200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1750</v>
      </c>
      <c r="X27" s="46">
        <f>+R27-S27-T27-U27-V27-W27</f>
        <v>3050</v>
      </c>
      <c r="Y27" s="46">
        <f>+'23'!N269</f>
        <v>3050</v>
      </c>
      <c r="Z27" s="47">
        <f>+Y27-X27</f>
        <v>0</v>
      </c>
      <c r="AA27" s="47" t="s">
        <v>1383</v>
      </c>
      <c r="AB27" s="47">
        <f t="shared" si="4"/>
        <v>4800</v>
      </c>
      <c r="AC27" s="58">
        <f t="shared" si="5"/>
        <v>4800</v>
      </c>
      <c r="AD27" s="2" t="s">
        <v>1437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54</v>
      </c>
      <c r="G28" s="43">
        <f t="shared" si="11"/>
        <v>54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ref="J28:J70" si="12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4400</v>
      </c>
      <c r="N28" s="19"/>
      <c r="O28" s="90">
        <v>31.97</v>
      </c>
      <c r="P28" s="79">
        <f t="shared" si="2"/>
        <v>1406.6799999999998</v>
      </c>
      <c r="Q28" s="45">
        <v>24</v>
      </c>
      <c r="R28" s="46">
        <f>+'24'!N262</f>
        <v>3460</v>
      </c>
      <c r="S28" s="46">
        <f>+'24'!N267</f>
        <v>135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1230</v>
      </c>
      <c r="X28" s="46">
        <f t="shared" si="7"/>
        <v>2080</v>
      </c>
      <c r="Y28" s="46">
        <f>+'24'!N269</f>
        <v>2080</v>
      </c>
      <c r="Z28" s="47">
        <f t="shared" si="3"/>
        <v>0</v>
      </c>
      <c r="AA28" s="47" t="s">
        <v>1377</v>
      </c>
      <c r="AB28" s="47">
        <f t="shared" si="4"/>
        <v>3310</v>
      </c>
      <c r="AC28" s="58">
        <f t="shared" si="5"/>
        <v>3310</v>
      </c>
      <c r="AD28" s="2" t="s">
        <v>1437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4720</v>
      </c>
      <c r="S29" s="46">
        <f>+'25'!N267</f>
        <v>140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1360</v>
      </c>
      <c r="X29" s="46">
        <f t="shared" si="7"/>
        <v>3205</v>
      </c>
      <c r="Y29" s="46">
        <f>+'25'!N269</f>
        <v>3205</v>
      </c>
      <c r="Z29" s="47">
        <f t="shared" si="3"/>
        <v>0</v>
      </c>
      <c r="AA29" s="47" t="s">
        <v>1378</v>
      </c>
      <c r="AB29" s="47">
        <f t="shared" si="4"/>
        <v>4565</v>
      </c>
      <c r="AC29" s="58">
        <f t="shared" si="5"/>
        <v>4565</v>
      </c>
      <c r="AD29" s="2" t="s">
        <v>1437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23</v>
      </c>
      <c r="G30" s="43">
        <f t="shared" si="0"/>
        <v>23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5</v>
      </c>
      <c r="J30" s="43">
        <f t="shared" si="12"/>
        <v>18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4405</v>
      </c>
      <c r="S30" s="46">
        <f>+'26'!N267</f>
        <v>450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1150</v>
      </c>
      <c r="X30" s="46">
        <f t="shared" si="7"/>
        <v>2790</v>
      </c>
      <c r="Y30" s="46">
        <f>+'26'!N269</f>
        <v>2790</v>
      </c>
      <c r="Z30" s="47">
        <f t="shared" si="3"/>
        <v>0</v>
      </c>
      <c r="AA30" s="47" t="s">
        <v>1379</v>
      </c>
      <c r="AB30" s="47">
        <f t="shared" si="4"/>
        <v>3940</v>
      </c>
      <c r="AC30" s="58">
        <f t="shared" si="5"/>
        <v>3940</v>
      </c>
      <c r="AD30" s="2" t="s">
        <v>1437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119</v>
      </c>
      <c r="G31" s="43">
        <f t="shared" si="0"/>
        <v>119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13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24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8200</v>
      </c>
      <c r="N31" s="19"/>
      <c r="O31" s="90">
        <v>38.46</v>
      </c>
      <c r="P31" s="79">
        <f t="shared" si="2"/>
        <v>3153.7200000000003</v>
      </c>
      <c r="Q31" s="45">
        <v>27</v>
      </c>
      <c r="R31" s="46">
        <f>+'27'!N262</f>
        <v>8060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2060</v>
      </c>
      <c r="X31" s="46">
        <f t="shared" si="7"/>
        <v>5985</v>
      </c>
      <c r="Y31" s="46">
        <f>+'27'!N269</f>
        <v>5985</v>
      </c>
      <c r="Z31" s="47">
        <f t="shared" si="3"/>
        <v>0</v>
      </c>
      <c r="AA31" s="47" t="s">
        <v>1380</v>
      </c>
      <c r="AB31" s="47">
        <f t="shared" si="4"/>
        <v>8045</v>
      </c>
      <c r="AC31" s="58">
        <f t="shared" si="5"/>
        <v>8045</v>
      </c>
      <c r="AD31" s="2" t="s">
        <v>1437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113</v>
      </c>
      <c r="G32" s="43">
        <f t="shared" si="0"/>
        <v>113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14560</v>
      </c>
      <c r="N32" s="19"/>
      <c r="O32" s="90">
        <v>46.37</v>
      </c>
      <c r="P32" s="79">
        <f t="shared" si="2"/>
        <v>5193.4399999999996</v>
      </c>
      <c r="Q32" s="45">
        <v>28</v>
      </c>
      <c r="R32" s="46">
        <f>+'28'!N262</f>
        <v>12365</v>
      </c>
      <c r="S32" s="46">
        <f>+'28'!N267</f>
        <v>925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4770</v>
      </c>
      <c r="X32" s="46">
        <f t="shared" si="7"/>
        <v>6655</v>
      </c>
      <c r="Y32" s="46">
        <f>+'28'!N269</f>
        <v>6655</v>
      </c>
      <c r="Z32" s="47">
        <f t="shared" si="3"/>
        <v>0</v>
      </c>
      <c r="AA32" s="99" t="s">
        <v>1381</v>
      </c>
      <c r="AB32" s="47">
        <f t="shared" si="4"/>
        <v>11425</v>
      </c>
      <c r="AC32" s="58">
        <f t="shared" si="5"/>
        <v>11425</v>
      </c>
      <c r="AD32" s="2" t="s">
        <v>1437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20</v>
      </c>
      <c r="G33" s="43">
        <f t="shared" si="0"/>
        <v>20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18485</v>
      </c>
      <c r="S33" s="46">
        <f>+'29'!N267</f>
        <v>3370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7200</v>
      </c>
      <c r="X33" s="46">
        <f t="shared" ref="X33" si="13">+R33-S33-T33-U33-V33-W33</f>
        <v>7900</v>
      </c>
      <c r="Y33" s="46">
        <f>+'29'!N269</f>
        <v>7900</v>
      </c>
      <c r="Z33" s="47">
        <f t="shared" ref="Z33" si="14">+Y33-X33</f>
        <v>0</v>
      </c>
      <c r="AA33" s="99" t="s">
        <v>1382</v>
      </c>
      <c r="AB33" s="47">
        <f t="shared" si="4"/>
        <v>15100</v>
      </c>
      <c r="AC33" s="58">
        <f t="shared" si="5"/>
        <v>15100</v>
      </c>
      <c r="AD33" s="2" t="s">
        <v>1437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29</v>
      </c>
      <c r="G34" s="43">
        <f t="shared" si="0"/>
        <v>29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-5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4290</v>
      </c>
      <c r="N34" s="19"/>
      <c r="O34" s="90">
        <v>38.07</v>
      </c>
      <c r="P34" s="79">
        <f t="shared" si="2"/>
        <v>1256.31</v>
      </c>
      <c r="Q34" s="45">
        <v>30</v>
      </c>
      <c r="R34" s="46">
        <f>+'30'!N262</f>
        <v>18750</v>
      </c>
      <c r="S34" s="46">
        <f>+'30'!N267</f>
        <v>2680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6580</v>
      </c>
      <c r="X34" s="46">
        <f t="shared" si="7"/>
        <v>9475</v>
      </c>
      <c r="Y34" s="46">
        <f>+'30'!N269</f>
        <v>9475</v>
      </c>
      <c r="Z34" s="47">
        <f t="shared" si="3"/>
        <v>0</v>
      </c>
      <c r="AA34" s="47" t="s">
        <v>1383</v>
      </c>
      <c r="AB34" s="47">
        <f t="shared" si="4"/>
        <v>16055</v>
      </c>
      <c r="AC34" s="58">
        <f t="shared" si="5"/>
        <v>16055</v>
      </c>
      <c r="AD34" s="2" t="s">
        <v>1437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-3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390</v>
      </c>
      <c r="N35" s="19"/>
      <c r="O35" s="90">
        <v>40.799999999999997</v>
      </c>
      <c r="P35" s="79">
        <f t="shared" si="2"/>
        <v>122.39999999999999</v>
      </c>
      <c r="Q35" s="45">
        <v>31</v>
      </c>
      <c r="R35" s="46">
        <f>+'31.'!N262</f>
        <v>17605</v>
      </c>
      <c r="S35" s="46">
        <f>+'31.'!N267</f>
        <v>5820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4740</v>
      </c>
      <c r="X35" s="46">
        <f>+R35-S35-T35-U35-V35-W35</f>
        <v>7030</v>
      </c>
      <c r="Y35" s="46">
        <f>+'31.'!N269</f>
        <v>7030</v>
      </c>
      <c r="Z35" s="47">
        <f t="shared" si="3"/>
        <v>0</v>
      </c>
      <c r="AA35" s="47" t="s">
        <v>1377</v>
      </c>
      <c r="AB35" s="47">
        <f t="shared" si="4"/>
        <v>11770</v>
      </c>
      <c r="AC35" s="58">
        <f t="shared" si="5"/>
        <v>11770</v>
      </c>
      <c r="AD35" s="2" t="s">
        <v>1437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172310</v>
      </c>
      <c r="S36" s="48">
        <f t="shared" si="15"/>
        <v>18070</v>
      </c>
      <c r="T36" s="48">
        <f t="shared" si="15"/>
        <v>0</v>
      </c>
      <c r="U36" s="48">
        <f t="shared" si="15"/>
        <v>465</v>
      </c>
      <c r="V36" s="48">
        <f t="shared" si="15"/>
        <v>0</v>
      </c>
      <c r="W36" s="48">
        <f t="shared" si="15"/>
        <v>55770</v>
      </c>
      <c r="X36" s="48">
        <f t="shared" si="15"/>
        <v>98005</v>
      </c>
      <c r="Y36" s="48">
        <f t="shared" si="15"/>
        <v>98005</v>
      </c>
      <c r="Z36" s="48">
        <f t="shared" si="15"/>
        <v>0</v>
      </c>
      <c r="AA36" s="48">
        <f t="shared" si="15"/>
        <v>0</v>
      </c>
      <c r="AB36" s="48">
        <f>SUM(AB5:AB35)</f>
        <v>153775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10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73</v>
      </c>
      <c r="G39" s="43">
        <f t="shared" si="0"/>
        <v>73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24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2350</v>
      </c>
      <c r="N39" s="19"/>
      <c r="O39" s="90">
        <v>27.84</v>
      </c>
      <c r="P39" s="79">
        <f t="shared" si="2"/>
        <v>1308.48</v>
      </c>
      <c r="Q39" s="5"/>
      <c r="R39" s="164" t="s">
        <v>1436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60</v>
      </c>
      <c r="G40" s="43">
        <f t="shared" si="0"/>
        <v>60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2050</v>
      </c>
      <c r="N40" s="19"/>
      <c r="O40" s="90">
        <v>27.12</v>
      </c>
      <c r="P40" s="79">
        <f t="shared" si="2"/>
        <v>1111.92</v>
      </c>
      <c r="Q40" s="5"/>
      <c r="R40" s="164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60</v>
      </c>
      <c r="G46" s="43">
        <f t="shared" si="0"/>
        <v>60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5</v>
      </c>
      <c r="J46" s="43">
        <f t="shared" si="12"/>
        <v>20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1700</v>
      </c>
      <c r="N46" s="19"/>
      <c r="O46" s="90">
        <v>19.05</v>
      </c>
      <c r="P46" s="79">
        <f t="shared" si="2"/>
        <v>647.70000000000005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68</v>
      </c>
      <c r="G47" s="43">
        <f>+E47+F47</f>
        <v>68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5</v>
      </c>
      <c r="J47" s="43">
        <f t="shared" si="12"/>
        <v>39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1150</v>
      </c>
      <c r="N47" s="19"/>
      <c r="O47" s="90">
        <v>19.21</v>
      </c>
      <c r="P47" s="79">
        <f t="shared" si="2"/>
        <v>441.83000000000004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60</v>
      </c>
      <c r="G48" s="43">
        <f>+E48+F48</f>
        <v>60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2300</v>
      </c>
      <c r="N48" s="19"/>
      <c r="O48" s="90">
        <v>18.88</v>
      </c>
      <c r="P48" s="79">
        <f t="shared" si="2"/>
        <v>868.4799999999999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81</v>
      </c>
      <c r="G49" s="43">
        <f>+E49+F49</f>
        <v>81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1450</v>
      </c>
      <c r="N49" s="19"/>
      <c r="O49" s="90">
        <v>20.43</v>
      </c>
      <c r="P49" s="79">
        <f t="shared" si="2"/>
        <v>592.47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200</v>
      </c>
      <c r="N50" s="19"/>
      <c r="O50" s="90">
        <v>21.81</v>
      </c>
      <c r="P50" s="79">
        <f t="shared" si="2"/>
        <v>87.24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61</v>
      </c>
      <c r="G51" s="43">
        <f t="shared" si="0"/>
        <v>61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5</v>
      </c>
      <c r="J51" s="43">
        <f t="shared" si="12"/>
        <v>31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1250</v>
      </c>
      <c r="N51" s="19"/>
      <c r="O51" s="90">
        <v>14.65</v>
      </c>
      <c r="P51" s="79">
        <f t="shared" si="2"/>
        <v>366.25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63</v>
      </c>
      <c r="G53" s="43">
        <f t="shared" si="0"/>
        <v>63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5</v>
      </c>
      <c r="J53" s="43">
        <f t="shared" si="12"/>
        <v>-4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3100</v>
      </c>
      <c r="N53" s="19"/>
      <c r="O53" s="90">
        <v>17.53</v>
      </c>
      <c r="P53" s="79">
        <f t="shared" si="2"/>
        <v>1086.8600000000001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</v>
      </c>
      <c r="G55" s="43">
        <f t="shared" si="0"/>
        <v>1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90">
        <v>29.34</v>
      </c>
      <c r="P55" s="79">
        <f t="shared" si="2"/>
        <v>29.34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90">
        <v>33.409999999999997</v>
      </c>
      <c r="P56" s="79">
        <f t="shared" si="2"/>
        <v>66.819999999999993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2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90">
        <v>32.96</v>
      </c>
      <c r="P59" s="79">
        <f t="shared" si="2"/>
        <v>65.92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</v>
      </c>
      <c r="G62" s="43">
        <f t="shared" si="0"/>
        <v>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90">
        <v>29.82</v>
      </c>
      <c r="P62" s="79">
        <f t="shared" si="2"/>
        <v>29.82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26</v>
      </c>
      <c r="G64" s="43">
        <f t="shared" si="0"/>
        <v>26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12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700</v>
      </c>
      <c r="N64" s="19"/>
      <c r="O64" s="90">
        <v>23.69</v>
      </c>
      <c r="P64" s="79">
        <f t="shared" si="2"/>
        <v>331.66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12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200</v>
      </c>
      <c r="N65" s="19"/>
      <c r="O65" s="90">
        <v>22.49</v>
      </c>
      <c r="P65" s="79">
        <f t="shared" si="2"/>
        <v>89.96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23</v>
      </c>
      <c r="G66" s="43">
        <f t="shared" si="0"/>
        <v>23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-2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1250</v>
      </c>
      <c r="N66" s="19"/>
      <c r="O66" s="90">
        <v>23.12</v>
      </c>
      <c r="P66" s="79">
        <f t="shared" si="2"/>
        <v>578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</v>
      </c>
      <c r="G67" s="43">
        <f t="shared" si="0"/>
        <v>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-1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5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44</v>
      </c>
      <c r="G74" s="43">
        <f t="shared" si="0"/>
        <v>44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-4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2400</v>
      </c>
      <c r="N74" s="19"/>
      <c r="O74" s="90">
        <v>17.09</v>
      </c>
      <c r="P74" s="79">
        <f t="shared" si="17"/>
        <v>820.31999999999994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19</v>
      </c>
      <c r="G76" s="43">
        <f>+E76+F76</f>
        <v>19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14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5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250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37</v>
      </c>
      <c r="G77" s="43">
        <f t="shared" si="0"/>
        <v>37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2000</v>
      </c>
      <c r="N77" s="19"/>
      <c r="O77" s="90">
        <v>25.15</v>
      </c>
      <c r="P77" s="79">
        <f t="shared" si="17"/>
        <v>1006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15</v>
      </c>
      <c r="G79" s="43">
        <f t="shared" si="0"/>
        <v>15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15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1029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28</v>
      </c>
      <c r="G93" s="43">
        <f t="shared" si="24"/>
        <v>28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26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910</v>
      </c>
      <c r="N93" s="19"/>
      <c r="O93" s="90">
        <v>18.63</v>
      </c>
      <c r="P93" s="79">
        <f t="shared" si="17"/>
        <v>484.38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48</v>
      </c>
      <c r="G99" s="43">
        <f t="shared" ref="G99:G105" si="25">+E99+F99</f>
        <v>48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13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35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1525</v>
      </c>
      <c r="N99" s="19"/>
      <c r="O99" s="120">
        <v>20.350000000000001</v>
      </c>
      <c r="P99" s="79">
        <f t="shared" ref="P99:P105" si="27">+K99*O99</f>
        <v>712.25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46</v>
      </c>
      <c r="G112" s="43">
        <f>+E112+F112</f>
        <v>46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3100</v>
      </c>
      <c r="N112" s="19"/>
      <c r="O112" s="90">
        <v>30.3</v>
      </c>
      <c r="P112" s="79">
        <f t="shared" si="17"/>
        <v>939.30000000000007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21</v>
      </c>
      <c r="G113" s="43">
        <f t="shared" si="24"/>
        <v>21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16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90">
        <v>20.58</v>
      </c>
      <c r="P113" s="79">
        <f t="shared" si="17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5</v>
      </c>
      <c r="G114" s="43">
        <f t="shared" si="24"/>
        <v>5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5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36</v>
      </c>
      <c r="G115" s="43">
        <f t="shared" si="24"/>
        <v>36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90">
        <v>23.61</v>
      </c>
      <c r="P115" s="79">
        <f t="shared" si="17"/>
        <v>637.47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39</v>
      </c>
      <c r="G116" s="43">
        <f t="shared" si="24"/>
        <v>39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2500</v>
      </c>
      <c r="N116" s="19"/>
      <c r="O116" s="90">
        <v>13.03</v>
      </c>
      <c r="P116" s="79">
        <f t="shared" si="17"/>
        <v>325.75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4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53</v>
      </c>
      <c r="G131" s="43">
        <f t="shared" si="24"/>
        <v>53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2500</v>
      </c>
      <c r="N131" s="19"/>
      <c r="O131" s="90">
        <v>9.91</v>
      </c>
      <c r="P131" s="79">
        <f t="shared" si="17"/>
        <v>495.5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74</v>
      </c>
      <c r="G132" s="43">
        <f t="shared" si="24"/>
        <v>74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23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51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3060</v>
      </c>
      <c r="N132" s="19"/>
      <c r="O132" s="90">
        <v>16.690000000000001</v>
      </c>
      <c r="P132" s="79">
        <f t="shared" si="17"/>
        <v>851.19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7</v>
      </c>
      <c r="G133" s="43">
        <f t="shared" si="24"/>
        <v>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350</v>
      </c>
      <c r="N133" s="19"/>
      <c r="O133" s="90">
        <v>24.21</v>
      </c>
      <c r="P133" s="79">
        <f t="shared" si="17"/>
        <v>169.47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7</v>
      </c>
      <c r="G170" s="43">
        <f t="shared" ref="G170:G234" si="30">+E170+F170</f>
        <v>7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-8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15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525</v>
      </c>
      <c r="N170" s="19"/>
      <c r="O170" s="90">
        <v>17.36</v>
      </c>
      <c r="P170" s="79">
        <f t="shared" si="29"/>
        <v>260.39999999999998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43</v>
      </c>
      <c r="G173" s="43">
        <f>+E173+F173</f>
        <v>43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7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35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1225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43</v>
      </c>
      <c r="G174" s="43">
        <f t="shared" ref="G174" si="31">+E174+F174</f>
        <v>43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7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35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1048.6000000000001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72</v>
      </c>
      <c r="G175" s="43">
        <f t="shared" si="30"/>
        <v>72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33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1950</v>
      </c>
      <c r="N175" s="19"/>
      <c r="O175" s="90">
        <v>29.96</v>
      </c>
      <c r="P175" s="79">
        <f t="shared" si="29"/>
        <v>1168.44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-32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1760</v>
      </c>
      <c r="N178" s="19"/>
      <c r="O178" s="90">
        <v>38</v>
      </c>
      <c r="P178" s="79">
        <f t="shared" si="29"/>
        <v>1216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22</v>
      </c>
      <c r="G185" s="43">
        <f t="shared" si="30"/>
        <v>22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-3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2000</v>
      </c>
      <c r="N185" s="19"/>
      <c r="O185" s="90">
        <v>63</v>
      </c>
      <c r="P185" s="79">
        <f t="shared" si="29"/>
        <v>1575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58</v>
      </c>
      <c r="G187" s="43">
        <f t="shared" ref="G187:G189" si="38">+E187+F187</f>
        <v>58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19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39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585</v>
      </c>
      <c r="N187" s="19"/>
      <c r="O187" s="90">
        <v>3.5</v>
      </c>
      <c r="P187" s="79">
        <f>+K187*O187</f>
        <v>136.5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47</v>
      </c>
      <c r="G188" s="43">
        <f t="shared" si="38"/>
        <v>47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25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22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330</v>
      </c>
      <c r="N188" s="19"/>
      <c r="O188" s="90">
        <v>3.5</v>
      </c>
      <c r="P188" s="79">
        <f>+K188*O188</f>
        <v>77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-13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13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195</v>
      </c>
      <c r="N189" s="19"/>
      <c r="O189" s="90">
        <v>3.5</v>
      </c>
      <c r="P189" s="79">
        <f>+K189*O189</f>
        <v>45.5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-2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70</v>
      </c>
      <c r="N191" s="19"/>
      <c r="O191" s="90">
        <v>40.28</v>
      </c>
      <c r="P191" s="79">
        <f t="shared" si="29"/>
        <v>80.56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88</v>
      </c>
      <c r="G193" s="43">
        <f t="shared" si="30"/>
        <v>88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38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3060</v>
      </c>
      <c r="N193" s="19"/>
      <c r="O193" s="90">
        <v>38</v>
      </c>
      <c r="P193" s="79">
        <f t="shared" si="29"/>
        <v>1900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94</v>
      </c>
      <c r="G194" s="43">
        <f t="shared" si="30"/>
        <v>94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24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8280</v>
      </c>
      <c r="N194" s="19"/>
      <c r="O194" s="90">
        <v>73</v>
      </c>
      <c r="P194" s="79">
        <f t="shared" si="29"/>
        <v>5037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4</v>
      </c>
      <c r="G198" s="43">
        <f t="shared" si="30"/>
        <v>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1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450</v>
      </c>
      <c r="N198" s="19"/>
      <c r="O198" s="90">
        <v>64.38</v>
      </c>
      <c r="P198" s="79">
        <f t="shared" si="29"/>
        <v>193.14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234</v>
      </c>
      <c r="G205" s="43">
        <f t="shared" si="30"/>
        <v>234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99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135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7425</v>
      </c>
      <c r="N205" s="19"/>
      <c r="O205" s="90">
        <v>40</v>
      </c>
      <c r="P205" s="79">
        <f t="shared" si="29"/>
        <v>5400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6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6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6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33</v>
      </c>
      <c r="G218" s="43">
        <f>+E218+F218</f>
        <v>33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26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7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140</v>
      </c>
      <c r="N218" s="19"/>
      <c r="O218" s="90">
        <v>16.670000000000002</v>
      </c>
      <c r="P218" s="79">
        <f t="shared" si="29"/>
        <v>116.69000000000001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1530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351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15000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119</v>
      </c>
      <c r="G256" s="43">
        <f t="shared" si="54"/>
        <v>119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16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69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34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17</v>
      </c>
      <c r="G257" s="43">
        <f t="shared" si="54"/>
        <v>17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8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9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60</v>
      </c>
      <c r="G258" s="43">
        <f t="shared" si="54"/>
        <v>60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60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172310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172310</v>
      </c>
      <c r="D261" s="160"/>
      <c r="E261" s="53" t="s">
        <v>227</v>
      </c>
      <c r="F261" s="54">
        <f>+M260</f>
        <v>172310</v>
      </c>
      <c r="G261" s="55" t="s">
        <v>217</v>
      </c>
      <c r="H261" s="141">
        <f>SUM(U36)</f>
        <v>465</v>
      </c>
      <c r="I261" s="142"/>
      <c r="J261" s="134"/>
      <c r="K261" s="134"/>
      <c r="L261" s="134"/>
      <c r="M261" s="57"/>
      <c r="N261" s="57">
        <f>+W36</f>
        <v>55770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18070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18070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172310</v>
      </c>
      <c r="N263" s="59">
        <f>+S36</f>
        <v>18070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154240</v>
      </c>
      <c r="D264" s="160"/>
      <c r="E264" s="53" t="s">
        <v>232</v>
      </c>
      <c r="F264" s="54">
        <f>+F261-F262</f>
        <v>154240</v>
      </c>
      <c r="G264" s="55" t="s">
        <v>233</v>
      </c>
      <c r="H264" s="141">
        <f>SUM(H261:H263)</f>
        <v>465</v>
      </c>
      <c r="I264" s="142"/>
      <c r="J264" s="134" t="s">
        <v>206</v>
      </c>
      <c r="K264" s="134"/>
      <c r="L264" s="134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98005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54240</v>
      </c>
      <c r="J266" s="138" t="s">
        <v>209</v>
      </c>
      <c r="K266" s="139"/>
      <c r="L266" s="140"/>
      <c r="M266" s="57">
        <f>+Y36</f>
        <v>98005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1384</v>
      </c>
      <c r="F268" s="102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39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250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>SUM(M6-O6)</f>
        <v>500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4"/>
        <v>600</v>
      </c>
      <c r="Q22" s="90">
        <v>26.6</v>
      </c>
      <c r="R22" s="43">
        <f t="shared" si="3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0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103">
        <f t="shared" si="4"/>
        <v>300</v>
      </c>
      <c r="Q25" s="90">
        <v>39.770000000000003</v>
      </c>
      <c r="R25" s="43">
        <f t="shared" si="3"/>
        <v>119.31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3">
        <f t="shared" si="4"/>
        <v>500</v>
      </c>
      <c r="Q28" s="90">
        <v>31.97</v>
      </c>
      <c r="R28" s="43">
        <f t="shared" si="3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7</v>
      </c>
      <c r="F31" s="71"/>
      <c r="G31" s="46">
        <f t="shared" si="5"/>
        <v>7</v>
      </c>
      <c r="H31" s="78">
        <v>2</v>
      </c>
      <c r="I31" s="76">
        <v>0</v>
      </c>
      <c r="J31" s="46">
        <f t="shared" si="6"/>
        <v>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4"/>
        <v>300</v>
      </c>
      <c r="Q31" s="90">
        <v>38.46</v>
      </c>
      <c r="R31" s="43">
        <f t="shared" si="3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v>7</v>
      </c>
      <c r="F34" s="71"/>
      <c r="G34" s="46">
        <f t="shared" si="5"/>
        <v>7</v>
      </c>
      <c r="H34" s="78">
        <v>1</v>
      </c>
      <c r="I34" s="76">
        <v>0</v>
      </c>
      <c r="J34" s="46">
        <f t="shared" si="6"/>
        <v>4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4"/>
        <v>260</v>
      </c>
      <c r="Q34" s="90">
        <v>38.07</v>
      </c>
      <c r="R34" s="43">
        <f t="shared" si="3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10</v>
      </c>
      <c r="F40" s="71"/>
      <c r="G40" s="46">
        <f t="shared" si="5"/>
        <v>10</v>
      </c>
      <c r="H40" s="78">
        <v>2</v>
      </c>
      <c r="I40" s="76">
        <v>0</v>
      </c>
      <c r="J40" s="46">
        <f t="shared" si="6"/>
        <v>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3">
        <f t="shared" si="4"/>
        <v>200</v>
      </c>
      <c r="Q40" s="90">
        <v>27.12</v>
      </c>
      <c r="R40" s="43">
        <f t="shared" si="3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6</v>
      </c>
      <c r="F46" s="71"/>
      <c r="G46" s="46">
        <f t="shared" si="5"/>
        <v>6</v>
      </c>
      <c r="H46" s="78">
        <v>1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>SUM(M46-O46)</f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>SUM(M64-O64)</f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4"/>
        <v>150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v>36</v>
      </c>
      <c r="F178" s="71"/>
      <c r="G178" s="46">
        <f t="shared" si="30"/>
        <v>36</v>
      </c>
      <c r="H178" s="78">
        <v>0</v>
      </c>
      <c r="I178" s="76">
        <v>0</v>
      </c>
      <c r="J178" s="46">
        <f t="shared" si="31"/>
        <v>35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>SUM(M178-O178)</f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25</v>
      </c>
      <c r="F185" s="71"/>
      <c r="G185" s="46">
        <f t="shared" si="30"/>
        <v>25</v>
      </c>
      <c r="H185" s="78">
        <v>0</v>
      </c>
      <c r="I185" s="76">
        <v>0</v>
      </c>
      <c r="J185" s="46">
        <f t="shared" si="31"/>
        <v>18</v>
      </c>
      <c r="K185" s="72">
        <v>7</v>
      </c>
      <c r="L185" s="20">
        <v>80</v>
      </c>
      <c r="M185" s="65">
        <f t="shared" si="34"/>
        <v>560</v>
      </c>
      <c r="N185" s="17" t="s">
        <v>16</v>
      </c>
      <c r="O185" s="18"/>
      <c r="P185" s="103">
        <f t="shared" si="35"/>
        <v>560</v>
      </c>
      <c r="Q185" s="90">
        <v>63</v>
      </c>
      <c r="R185" s="43">
        <f t="shared" si="36"/>
        <v>441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44</v>
      </c>
      <c r="F187" s="71"/>
      <c r="G187" s="46">
        <f>E187+F187</f>
        <v>44</v>
      </c>
      <c r="H187" s="78">
        <v>0</v>
      </c>
      <c r="I187" s="76">
        <v>0</v>
      </c>
      <c r="J187" s="46">
        <f>+G187-H187-K187-I187</f>
        <v>39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3">
        <f>SUM(M187-O187)</f>
        <v>75</v>
      </c>
      <c r="Q187" s="90">
        <v>3.5</v>
      </c>
      <c r="R187" s="43">
        <f>+K187*Q187</f>
        <v>17.5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29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v>13</v>
      </c>
      <c r="F189" s="71"/>
      <c r="G189" s="46">
        <f>E189+F189</f>
        <v>13</v>
      </c>
      <c r="H189" s="78">
        <v>0</v>
      </c>
      <c r="I189" s="76">
        <v>0</v>
      </c>
      <c r="J189" s="46">
        <f>+G189-H189-K189-I189</f>
        <v>4</v>
      </c>
      <c r="K189" s="72">
        <v>9</v>
      </c>
      <c r="L189" s="20">
        <v>15</v>
      </c>
      <c r="M189" s="65">
        <f>+L189*K189</f>
        <v>135</v>
      </c>
      <c r="N189" s="17" t="s">
        <v>16</v>
      </c>
      <c r="O189" s="18"/>
      <c r="P189" s="103">
        <f>SUM(M189-O189)</f>
        <v>135</v>
      </c>
      <c r="Q189" s="90">
        <v>3.5</v>
      </c>
      <c r="R189" s="43">
        <f>+K189*Q189</f>
        <v>31.5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10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177</v>
      </c>
      <c r="F205" s="71"/>
      <c r="G205" s="46">
        <f t="shared" si="30"/>
        <v>177</v>
      </c>
      <c r="H205" s="78">
        <v>0</v>
      </c>
      <c r="I205" s="76">
        <v>0</v>
      </c>
      <c r="J205" s="46">
        <f t="shared" si="31"/>
        <v>167</v>
      </c>
      <c r="K205" s="72">
        <v>10</v>
      </c>
      <c r="L205" s="20">
        <v>55</v>
      </c>
      <c r="M205" s="65">
        <f t="shared" si="34"/>
        <v>550</v>
      </c>
      <c r="N205" s="17" t="s">
        <v>16</v>
      </c>
      <c r="O205" s="18"/>
      <c r="P205" s="103">
        <f t="shared" si="35"/>
        <v>550</v>
      </c>
      <c r="Q205" s="90">
        <v>40</v>
      </c>
      <c r="R205" s="43">
        <f t="shared" si="36"/>
        <v>400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v>20</v>
      </c>
      <c r="F218" s="71"/>
      <c r="G218" s="46">
        <f t="shared" si="30"/>
        <v>20</v>
      </c>
      <c r="H218" s="78">
        <v>0</v>
      </c>
      <c r="I218" s="76">
        <v>0</v>
      </c>
      <c r="J218" s="46">
        <f t="shared" si="31"/>
        <v>19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39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250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2851.9399999999996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6605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3130</v>
      </c>
      <c r="O264" s="2">
        <v>130</v>
      </c>
      <c r="P264" s="2">
        <v>130</v>
      </c>
      <c r="Q264" s="2">
        <v>280</v>
      </c>
      <c r="R264" s="2">
        <v>200</v>
      </c>
      <c r="S264" s="2">
        <v>210</v>
      </c>
      <c r="T264" s="2">
        <v>200</v>
      </c>
      <c r="U264" s="2">
        <v>400</v>
      </c>
      <c r="V264" s="2">
        <v>280</v>
      </c>
      <c r="W264" s="2">
        <v>75</v>
      </c>
      <c r="X264" s="2">
        <v>55</v>
      </c>
      <c r="Y264" s="2">
        <v>400</v>
      </c>
      <c r="Z264" s="2">
        <v>50</v>
      </c>
      <c r="AA264" s="2">
        <v>270</v>
      </c>
      <c r="AB264" s="2">
        <v>60</v>
      </c>
      <c r="AC264" s="2">
        <v>215</v>
      </c>
      <c r="AD264" s="2">
        <v>175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3460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3460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1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3</v>
      </c>
      <c r="F51" s="71">
        <v>3</v>
      </c>
      <c r="G51" s="46">
        <f t="shared" si="5"/>
        <v>6</v>
      </c>
      <c r="H51" s="78">
        <v>0</v>
      </c>
      <c r="I51" s="76">
        <v>0</v>
      </c>
      <c r="J51" s="46">
        <f t="shared" si="6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+'1'!J99</f>
        <v>3</v>
      </c>
      <c r="F99" s="71">
        <v>5</v>
      </c>
      <c r="G99" s="46">
        <f t="shared" si="23"/>
        <v>8</v>
      </c>
      <c r="H99" s="78">
        <v>0</v>
      </c>
      <c r="I99" s="76">
        <v>0</v>
      </c>
      <c r="J99" s="46">
        <f t="shared" si="24"/>
        <v>7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+'1'!J173</f>
        <v>1</v>
      </c>
      <c r="F173" s="71">
        <v>5</v>
      </c>
      <c r="G173" s="46">
        <f>E173+F173</f>
        <v>6</v>
      </c>
      <c r="H173" s="78">
        <v>0</v>
      </c>
      <c r="I173" s="76">
        <v>0</v>
      </c>
      <c r="J173" s="46">
        <f>+G173-H173-K173-I173</f>
        <v>4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35</v>
      </c>
      <c r="F178" s="71"/>
      <c r="G178" s="46">
        <f t="shared" si="30"/>
        <v>35</v>
      </c>
      <c r="H178" s="78">
        <v>0</v>
      </c>
      <c r="I178" s="76">
        <v>0</v>
      </c>
      <c r="J178" s="46">
        <f t="shared" si="31"/>
        <v>35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+'1'!J187</f>
        <v>39</v>
      </c>
      <c r="F187" s="71"/>
      <c r="G187" s="46">
        <f>E187+F187</f>
        <v>39</v>
      </c>
      <c r="H187" s="78">
        <v>0</v>
      </c>
      <c r="I187" s="76">
        <v>0</v>
      </c>
      <c r="J187" s="46">
        <f>+G187-H187-K187-I187</f>
        <v>39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160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03">
        <f t="shared" si="35"/>
        <v>385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1077.4099999999999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3260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50</v>
      </c>
      <c r="P264" s="2">
        <v>110</v>
      </c>
      <c r="Q264" s="88">
        <v>55</v>
      </c>
      <c r="R264" s="2">
        <v>55</v>
      </c>
      <c r="S264" s="2">
        <v>400</v>
      </c>
      <c r="T264" s="2">
        <v>180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7</v>
      </c>
      <c r="F5" s="71"/>
      <c r="G5" s="46">
        <f t="shared" ref="G5:G68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ref="J27:J93" si="5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5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5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6</v>
      </c>
      <c r="F31" s="71"/>
      <c r="G31" s="46">
        <f t="shared" si="0"/>
        <v>6</v>
      </c>
      <c r="H31" s="78">
        <v>0</v>
      </c>
      <c r="I31" s="76">
        <v>0</v>
      </c>
      <c r="J31" s="46">
        <f t="shared" si="5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10</v>
      </c>
      <c r="F32" s="71"/>
      <c r="G32" s="46">
        <f t="shared" si="0"/>
        <v>10</v>
      </c>
      <c r="H32" s="78">
        <v>0</v>
      </c>
      <c r="I32" s="76">
        <v>0</v>
      </c>
      <c r="J32" s="46">
        <f t="shared" si="5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5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0"/>
        <v>1</v>
      </c>
      <c r="H34" s="78">
        <v>0</v>
      </c>
      <c r="I34" s="76">
        <v>0</v>
      </c>
      <c r="J34" s="46">
        <f t="shared" si="5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0"/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0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0"/>
        <v>4</v>
      </c>
      <c r="H39" s="78">
        <v>0</v>
      </c>
      <c r="I39" s="76">
        <v>0</v>
      </c>
      <c r="J39" s="46">
        <f t="shared" si="5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0"/>
        <v>3</v>
      </c>
      <c r="H40" s="78">
        <v>0</v>
      </c>
      <c r="I40" s="76">
        <v>0</v>
      </c>
      <c r="J40" s="46">
        <f t="shared" si="5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0"/>
        <v>0</v>
      </c>
      <c r="H41" s="78">
        <v>0</v>
      </c>
      <c r="I41" s="76">
        <v>0</v>
      </c>
      <c r="J41" s="46">
        <f t="shared" si="5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0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0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0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0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0"/>
        <v>3</v>
      </c>
      <c r="H46" s="78">
        <v>0</v>
      </c>
      <c r="I46" s="76">
        <v>0</v>
      </c>
      <c r="J46" s="46">
        <f t="shared" si="5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0"/>
        <v>5</v>
      </c>
      <c r="H47" s="78">
        <v>0</v>
      </c>
      <c r="I47" s="76">
        <v>0</v>
      </c>
      <c r="J47" s="46">
        <f t="shared" si="5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9</v>
      </c>
      <c r="F48" s="71"/>
      <c r="G48" s="46">
        <f t="shared" si="0"/>
        <v>9</v>
      </c>
      <c r="H48" s="78">
        <v>0</v>
      </c>
      <c r="I48" s="76">
        <v>0</v>
      </c>
      <c r="J48" s="46">
        <f t="shared" si="5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8</v>
      </c>
      <c r="F49" s="71"/>
      <c r="G49" s="46">
        <f t="shared" si="0"/>
        <v>8</v>
      </c>
      <c r="H49" s="78">
        <v>0</v>
      </c>
      <c r="I49" s="76">
        <v>0</v>
      </c>
      <c r="J49" s="46">
        <f t="shared" si="5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0"/>
        <v>0</v>
      </c>
      <c r="H50" s="78">
        <v>0</v>
      </c>
      <c r="I50" s="76">
        <v>0</v>
      </c>
      <c r="J50" s="46">
        <f t="shared" si="5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5</v>
      </c>
      <c r="F51" s="71"/>
      <c r="G51" s="46">
        <f t="shared" si="0"/>
        <v>5</v>
      </c>
      <c r="H51" s="78">
        <v>0</v>
      </c>
      <c r="I51" s="76">
        <v>0</v>
      </c>
      <c r="J51" s="46">
        <f t="shared" si="5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0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0"/>
        <v>5</v>
      </c>
      <c r="H53" s="78">
        <v>0</v>
      </c>
      <c r="I53" s="76">
        <v>0</v>
      </c>
      <c r="J53" s="46">
        <f t="shared" si="5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0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0"/>
        <v>0</v>
      </c>
      <c r="H55" s="78">
        <v>0</v>
      </c>
      <c r="I55" s="76">
        <v>0</v>
      </c>
      <c r="J55" s="46">
        <f t="shared" si="5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0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0"/>
        <v>0</v>
      </c>
      <c r="H57" s="78">
        <v>0</v>
      </c>
      <c r="I57" s="76">
        <v>0</v>
      </c>
      <c r="J57" s="46">
        <f t="shared" si="5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0"/>
        <v>0</v>
      </c>
      <c r="H58" s="78">
        <v>0</v>
      </c>
      <c r="I58" s="76">
        <v>0</v>
      </c>
      <c r="J58" s="46">
        <f t="shared" si="5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0"/>
        <v>0</v>
      </c>
      <c r="H59" s="78">
        <v>0</v>
      </c>
      <c r="I59" s="76">
        <v>0</v>
      </c>
      <c r="J59" s="46">
        <f t="shared" si="5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0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0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0"/>
        <v>0</v>
      </c>
      <c r="H62" s="78">
        <v>0</v>
      </c>
      <c r="I62" s="76">
        <v>0</v>
      </c>
      <c r="J62" s="46">
        <f t="shared" si="5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0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0"/>
        <v>2</v>
      </c>
      <c r="H64" s="78">
        <v>0</v>
      </c>
      <c r="I64" s="76">
        <v>0</v>
      </c>
      <c r="J64" s="46">
        <f t="shared" si="5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0"/>
        <v>0</v>
      </c>
      <c r="H65" s="78">
        <v>0</v>
      </c>
      <c r="I65" s="76">
        <v>0</v>
      </c>
      <c r="J65" s="46">
        <f t="shared" si="5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0"/>
        <v>1</v>
      </c>
      <c r="H66" s="78">
        <v>0</v>
      </c>
      <c r="I66" s="76">
        <v>0</v>
      </c>
      <c r="J66" s="46">
        <f t="shared" si="5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0"/>
        <v>0</v>
      </c>
      <c r="H67" s="78">
        <v>0</v>
      </c>
      <c r="I67" s="76">
        <v>0</v>
      </c>
      <c r="J67" s="46">
        <f t="shared" si="5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0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ref="G69:G132" si="6">E69+F69</f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5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5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 t="shared" si="6"/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5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5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 t="shared" si="6"/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si="6"/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si="6"/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5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si="6"/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6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6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6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6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+'2'!J99</f>
        <v>7</v>
      </c>
      <c r="F99" s="71"/>
      <c r="G99" s="46">
        <f t="shared" si="6"/>
        <v>7</v>
      </c>
      <c r="H99" s="78">
        <v>0</v>
      </c>
      <c r="I99" s="76">
        <v>0</v>
      </c>
      <c r="J99" s="46">
        <f t="shared" si="21"/>
        <v>6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ref="P99:P105" si="23">SUM(M99-O99)</f>
        <v>45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6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6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0</v>
      </c>
      <c r="F102" s="71"/>
      <c r="G102" s="46">
        <f t="shared" si="6"/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 t="shared" si="6"/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 t="shared" si="6"/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 t="shared" si="6"/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6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6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6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6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6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6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15</v>
      </c>
      <c r="F112" s="71"/>
      <c r="G112" s="46">
        <f t="shared" si="6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6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6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17</v>
      </c>
      <c r="F115" s="71"/>
      <c r="G115" s="46">
        <f t="shared" si="6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15</v>
      </c>
      <c r="F116" s="71"/>
      <c r="G116" s="46">
        <f t="shared" si="6"/>
        <v>15</v>
      </c>
      <c r="H116" s="78">
        <v>0</v>
      </c>
      <c r="I116" s="76">
        <v>0</v>
      </c>
      <c r="J116" s="46">
        <f t="shared" si="21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6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6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6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6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6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6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6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6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6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6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6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6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6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6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5</v>
      </c>
      <c r="F131" s="71"/>
      <c r="G131" s="46">
        <f t="shared" si="6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6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ref="G133:G196" si="26">E133+F133</f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6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6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6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6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6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6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6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6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6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6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6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6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6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6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6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6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6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6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6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6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6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6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6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6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6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6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6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6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si="26"/>
        <v>0</v>
      </c>
      <c r="H162" s="78">
        <v>0</v>
      </c>
      <c r="I162" s="76">
        <v>0</v>
      </c>
      <c r="J162" s="46">
        <f t="shared" ref="J162:J230" si="27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+'2'!J173</f>
        <v>4</v>
      </c>
      <c r="F173" s="71"/>
      <c r="G173" s="46">
        <f t="shared" si="26"/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si="26"/>
        <v>0</v>
      </c>
      <c r="H174" s="78">
        <v>0</v>
      </c>
      <c r="I174" s="76">
        <v>0</v>
      </c>
      <c r="J174" s="46">
        <f t="shared" ref="J174" si="28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26"/>
        <v>10</v>
      </c>
      <c r="H175" s="78">
        <v>0</v>
      </c>
      <c r="I175" s="76">
        <v>0</v>
      </c>
      <c r="J175" s="46">
        <f t="shared" si="27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ref="P177:P258" si="30">SUM(M177-O177)</f>
        <v>0</v>
      </c>
      <c r="Q177" s="90"/>
      <c r="R177" s="43">
        <f t="shared" ref="R177:R258" si="31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35</v>
      </c>
      <c r="F178" s="71"/>
      <c r="G178" s="46">
        <f t="shared" si="26"/>
        <v>35</v>
      </c>
      <c r="H178" s="78">
        <v>0</v>
      </c>
      <c r="I178" s="76">
        <v>0</v>
      </c>
      <c r="J178" s="46">
        <f t="shared" si="27"/>
        <v>35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>
        <f t="shared" si="30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30"/>
        <v>0</v>
      </c>
      <c r="Q179" s="90"/>
      <c r="R179" s="43">
        <f t="shared" si="31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26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1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30"/>
        <v>0</v>
      </c>
      <c r="Q182" s="90"/>
      <c r="R182" s="43">
        <f t="shared" si="31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1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18</v>
      </c>
      <c r="F185" s="71"/>
      <c r="G185" s="46">
        <f t="shared" si="26"/>
        <v>18</v>
      </c>
      <c r="H185" s="78">
        <v>0</v>
      </c>
      <c r="I185" s="76">
        <v>0</v>
      </c>
      <c r="J185" s="46">
        <f t="shared" si="27"/>
        <v>16</v>
      </c>
      <c r="K185" s="72">
        <v>2</v>
      </c>
      <c r="L185" s="20">
        <v>80</v>
      </c>
      <c r="M185" s="65">
        <f t="shared" si="29"/>
        <v>160</v>
      </c>
      <c r="N185" s="17" t="s">
        <v>16</v>
      </c>
      <c r="O185" s="18"/>
      <c r="P185" s="103">
        <f t="shared" si="30"/>
        <v>160</v>
      </c>
      <c r="Q185" s="92"/>
      <c r="R185" s="43">
        <f t="shared" si="31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29"/>
        <v>0</v>
      </c>
      <c r="N186" s="17" t="s">
        <v>16</v>
      </c>
      <c r="O186" s="18"/>
      <c r="P186" s="23">
        <f t="shared" si="30"/>
        <v>0</v>
      </c>
      <c r="Q186" s="92"/>
      <c r="R186" s="43">
        <f t="shared" ref="R186" si="32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+'2'!J187</f>
        <v>39</v>
      </c>
      <c r="F187" s="71"/>
      <c r="G187" s="46">
        <f t="shared" si="26"/>
        <v>39</v>
      </c>
      <c r="H187" s="78">
        <v>0</v>
      </c>
      <c r="I187" s="76">
        <v>0</v>
      </c>
      <c r="J187" s="46">
        <f>+G187-H187-K187-I187</f>
        <v>38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+'2'!J188</f>
        <v>29</v>
      </c>
      <c r="F188" s="71"/>
      <c r="G188" s="46">
        <f t="shared" si="26"/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+'2'!J189</f>
        <v>4</v>
      </c>
      <c r="F189" s="71"/>
      <c r="G189" s="46">
        <f t="shared" si="26"/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29"/>
        <v>0</v>
      </c>
      <c r="N190" s="17" t="s">
        <v>16</v>
      </c>
      <c r="O190" s="18"/>
      <c r="P190" s="23">
        <f t="shared" si="30"/>
        <v>0</v>
      </c>
      <c r="Q190" s="92"/>
      <c r="R190" s="43">
        <f t="shared" ref="R190" si="33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1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30"/>
        <v>0</v>
      </c>
      <c r="Q192" s="92"/>
      <c r="R192" s="43">
        <f t="shared" si="31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9</v>
      </c>
      <c r="F193" s="71"/>
      <c r="G193" s="46">
        <f t="shared" si="26"/>
        <v>9</v>
      </c>
      <c r="H193" s="78">
        <v>0</v>
      </c>
      <c r="I193" s="76">
        <v>0</v>
      </c>
      <c r="J193" s="46">
        <f t="shared" si="27"/>
        <v>9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1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4</v>
      </c>
      <c r="F194" s="71"/>
      <c r="G194" s="46">
        <f t="shared" si="26"/>
        <v>4</v>
      </c>
      <c r="H194" s="78">
        <v>0</v>
      </c>
      <c r="I194" s="76">
        <v>0</v>
      </c>
      <c r="J194" s="46">
        <f t="shared" si="27"/>
        <v>4</v>
      </c>
      <c r="K194" s="72"/>
      <c r="L194" s="20">
        <v>120</v>
      </c>
      <c r="M194" s="65">
        <f t="shared" si="29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1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26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1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1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ref="G197:G221" si="34">E197+F197</f>
        <v>0</v>
      </c>
      <c r="H197" s="78">
        <v>0</v>
      </c>
      <c r="I197" s="76">
        <v>0</v>
      </c>
      <c r="J197" s="46">
        <f t="shared" si="27"/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1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4"/>
        <v>0</v>
      </c>
      <c r="H198" s="78">
        <v>0</v>
      </c>
      <c r="I198" s="76">
        <v>0</v>
      </c>
      <c r="J198" s="46">
        <f t="shared" si="27"/>
        <v>0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1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4"/>
        <v>0</v>
      </c>
      <c r="H199" s="78">
        <v>0</v>
      </c>
      <c r="I199" s="76">
        <v>0</v>
      </c>
      <c r="J199" s="46">
        <f t="shared" si="27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30"/>
        <v>0</v>
      </c>
      <c r="Q199" s="92"/>
      <c r="R199" s="43">
        <f t="shared" si="31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4"/>
        <v>0</v>
      </c>
      <c r="H200" s="78">
        <v>0</v>
      </c>
      <c r="I200" s="76">
        <v>0</v>
      </c>
      <c r="J200" s="46">
        <f t="shared" si="27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30"/>
        <v>0</v>
      </c>
      <c r="Q200" s="92"/>
      <c r="R200" s="43">
        <f t="shared" si="31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4"/>
        <v>0</v>
      </c>
      <c r="H201" s="78">
        <v>0</v>
      </c>
      <c r="I201" s="76">
        <v>0</v>
      </c>
      <c r="J201" s="46">
        <f t="shared" si="27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30"/>
        <v>0</v>
      </c>
      <c r="Q201" s="92"/>
      <c r="R201" s="43">
        <f t="shared" si="31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4"/>
        <v>0</v>
      </c>
      <c r="H202" s="78">
        <v>0</v>
      </c>
      <c r="I202" s="76">
        <v>0</v>
      </c>
      <c r="J202" s="46">
        <f t="shared" si="27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30"/>
        <v>0</v>
      </c>
      <c r="Q202" s="92"/>
      <c r="R202" s="43">
        <f t="shared" si="31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4"/>
        <v>0</v>
      </c>
      <c r="H203" s="78">
        <v>0</v>
      </c>
      <c r="I203" s="76">
        <v>0</v>
      </c>
      <c r="J203" s="46">
        <f t="shared" si="27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30"/>
        <v>0</v>
      </c>
      <c r="Q203" s="92"/>
      <c r="R203" s="43">
        <f t="shared" si="31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4"/>
        <v>0</v>
      </c>
      <c r="H204" s="78">
        <v>0</v>
      </c>
      <c r="I204" s="76">
        <v>0</v>
      </c>
      <c r="J204" s="46">
        <f t="shared" si="27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30"/>
        <v>0</v>
      </c>
      <c r="Q204" s="92"/>
      <c r="R204" s="43">
        <f t="shared" si="31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160</v>
      </c>
      <c r="F205" s="71"/>
      <c r="G205" s="46">
        <f t="shared" si="34"/>
        <v>160</v>
      </c>
      <c r="H205" s="78">
        <v>0</v>
      </c>
      <c r="I205" s="76">
        <v>0</v>
      </c>
      <c r="J205" s="46">
        <f t="shared" si="27"/>
        <v>156</v>
      </c>
      <c r="K205" s="72">
        <v>4</v>
      </c>
      <c r="L205" s="20">
        <v>55</v>
      </c>
      <c r="M205" s="65">
        <f t="shared" si="29"/>
        <v>220</v>
      </c>
      <c r="N205" s="17" t="s">
        <v>16</v>
      </c>
      <c r="O205" s="18"/>
      <c r="P205" s="103">
        <f t="shared" si="30"/>
        <v>220</v>
      </c>
      <c r="Q205" s="92"/>
      <c r="R205" s="43">
        <f t="shared" si="31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4"/>
        <v>0</v>
      </c>
      <c r="H206" s="78">
        <v>0</v>
      </c>
      <c r="I206" s="76">
        <v>0</v>
      </c>
      <c r="J206" s="46">
        <f t="shared" si="27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30"/>
        <v>0</v>
      </c>
      <c r="Q206" s="92"/>
      <c r="R206" s="43">
        <f t="shared" si="3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 t="shared" si="34"/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4"/>
        <v>0</v>
      </c>
      <c r="H208" s="78">
        <v>0</v>
      </c>
      <c r="I208" s="76">
        <v>0</v>
      </c>
      <c r="J208" s="46">
        <f t="shared" si="27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1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4"/>
        <v>0</v>
      </c>
      <c r="H209" s="78">
        <v>0</v>
      </c>
      <c r="I209" s="76">
        <v>0</v>
      </c>
      <c r="J209" s="46">
        <f t="shared" si="27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1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4"/>
        <v>0</v>
      </c>
      <c r="H210" s="78">
        <v>0</v>
      </c>
      <c r="I210" s="76">
        <v>0</v>
      </c>
      <c r="J210" s="46">
        <f t="shared" si="2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4"/>
        <v>0</v>
      </c>
      <c r="H211" s="78">
        <v>0</v>
      </c>
      <c r="I211" s="76">
        <v>0</v>
      </c>
      <c r="J211" s="46">
        <f t="shared" si="27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1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4"/>
        <v>0</v>
      </c>
      <c r="H212" s="78">
        <v>0</v>
      </c>
      <c r="I212" s="76">
        <v>0</v>
      </c>
      <c r="J212" s="46">
        <f t="shared" si="27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30"/>
        <v>0</v>
      </c>
      <c r="Q212" s="90">
        <v>15</v>
      </c>
      <c r="R212" s="43">
        <f t="shared" si="31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4"/>
        <v>0</v>
      </c>
      <c r="H213" s="78">
        <v>0</v>
      </c>
      <c r="I213" s="76">
        <v>0</v>
      </c>
      <c r="J213" s="46">
        <f t="shared" si="27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30"/>
        <v>0</v>
      </c>
      <c r="Q213" s="90">
        <v>15</v>
      </c>
      <c r="R213" s="43">
        <f t="shared" si="31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4"/>
        <v>0</v>
      </c>
      <c r="H214" s="78">
        <v>0</v>
      </c>
      <c r="I214" s="76">
        <v>0</v>
      </c>
      <c r="J214" s="46">
        <f t="shared" si="27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4"/>
        <v>0</v>
      </c>
      <c r="H215" s="78">
        <v>0</v>
      </c>
      <c r="I215" s="76">
        <v>0</v>
      </c>
      <c r="J215" s="46">
        <f t="shared" si="2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4"/>
        <v>0</v>
      </c>
      <c r="H216" s="78">
        <v>0</v>
      </c>
      <c r="I216" s="76">
        <v>0</v>
      </c>
      <c r="J216" s="46">
        <f t="shared" si="27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30"/>
        <v>0</v>
      </c>
      <c r="Q216" s="92"/>
      <c r="R216" s="43">
        <f t="shared" si="31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4"/>
        <v>0</v>
      </c>
      <c r="H217" s="78">
        <v>0</v>
      </c>
      <c r="I217" s="76">
        <v>0</v>
      </c>
      <c r="J217" s="46">
        <f t="shared" si="27"/>
        <v>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30"/>
        <v>0</v>
      </c>
      <c r="Q217" s="92"/>
      <c r="R217" s="43">
        <f t="shared" si="31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19</v>
      </c>
      <c r="F218" s="71"/>
      <c r="G218" s="46">
        <f t="shared" si="34"/>
        <v>19</v>
      </c>
      <c r="H218" s="78">
        <v>0</v>
      </c>
      <c r="I218" s="76">
        <v>0</v>
      </c>
      <c r="J218" s="46">
        <f t="shared" si="27"/>
        <v>19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30"/>
        <v>0</v>
      </c>
      <c r="Q218" s="92"/>
      <c r="R218" s="43">
        <f t="shared" si="3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4"/>
        <v>0</v>
      </c>
      <c r="H219" s="78">
        <v>0</v>
      </c>
      <c r="I219" s="76">
        <v>0</v>
      </c>
      <c r="J219" s="46">
        <f t="shared" si="27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30"/>
        <v>0</v>
      </c>
      <c r="Q219" s="92"/>
      <c r="R219" s="43">
        <f t="shared" si="31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4"/>
        <v>0</v>
      </c>
      <c r="H220" s="78">
        <v>0</v>
      </c>
      <c r="I220" s="76">
        <v>0</v>
      </c>
      <c r="J220" s="46">
        <f t="shared" si="27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30"/>
        <v>0</v>
      </c>
      <c r="Q220" s="92"/>
      <c r="R220" s="43">
        <f t="shared" si="31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4"/>
        <v>0</v>
      </c>
      <c r="H221" s="78">
        <v>0</v>
      </c>
      <c r="I221" s="76">
        <v>0</v>
      </c>
      <c r="J221" s="46">
        <f t="shared" si="27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30"/>
        <v>0</v>
      </c>
      <c r="Q221" s="92"/>
      <c r="R221" s="43">
        <f t="shared" si="31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ref="G222:G230" si="36">E222+F222</f>
        <v>0</v>
      </c>
      <c r="H222" s="78">
        <v>0</v>
      </c>
      <c r="I222" s="76">
        <v>0</v>
      </c>
      <c r="J222" s="46">
        <f t="shared" si="27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30"/>
        <v>0</v>
      </c>
      <c r="Q222" s="92"/>
      <c r="R222" s="43">
        <f t="shared" si="31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6"/>
        <v>0</v>
      </c>
      <c r="H223" s="78">
        <v>0</v>
      </c>
      <c r="I223" s="76">
        <v>0</v>
      </c>
      <c r="J223" s="46">
        <f t="shared" si="27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30"/>
        <v>0</v>
      </c>
      <c r="Q223" s="92"/>
      <c r="R223" s="43">
        <f t="shared" si="31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6"/>
        <v>0</v>
      </c>
      <c r="H224" s="78">
        <v>0</v>
      </c>
      <c r="I224" s="76">
        <v>0</v>
      </c>
      <c r="J224" s="46">
        <f t="shared" si="27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30"/>
        <v>0</v>
      </c>
      <c r="Q224" s="92"/>
      <c r="R224" s="43">
        <f t="shared" si="31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6"/>
        <v>0</v>
      </c>
      <c r="H225" s="78">
        <v>0</v>
      </c>
      <c r="I225" s="76">
        <v>0</v>
      </c>
      <c r="J225" s="46">
        <f t="shared" si="27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30"/>
        <v>0</v>
      </c>
      <c r="Q225" s="90"/>
      <c r="R225" s="43">
        <f t="shared" si="31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6"/>
        <v>0</v>
      </c>
      <c r="H226" s="78">
        <v>0</v>
      </c>
      <c r="I226" s="76">
        <v>0</v>
      </c>
      <c r="J226" s="46">
        <f t="shared" si="27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30"/>
        <v>0</v>
      </c>
      <c r="Q226" s="90"/>
      <c r="R226" s="43">
        <f t="shared" si="31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6"/>
        <v>0</v>
      </c>
      <c r="H227" s="78">
        <v>0</v>
      </c>
      <c r="I227" s="76">
        <v>0</v>
      </c>
      <c r="J227" s="46">
        <f t="shared" si="27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30"/>
        <v>0</v>
      </c>
      <c r="Q227" s="90"/>
      <c r="R227" s="43">
        <f t="shared" si="31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6"/>
        <v>0</v>
      </c>
      <c r="H228" s="78">
        <v>0</v>
      </c>
      <c r="I228" s="76">
        <v>0</v>
      </c>
      <c r="J228" s="46">
        <f t="shared" si="2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6"/>
        <v>0</v>
      </c>
      <c r="H229" s="78">
        <v>0</v>
      </c>
      <c r="I229" s="76">
        <v>0</v>
      </c>
      <c r="J229" s="46">
        <f t="shared" si="27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30"/>
        <v>0</v>
      </c>
      <c r="Q229" s="92"/>
      <c r="R229" s="43">
        <f t="shared" si="31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6"/>
        <v>0</v>
      </c>
      <c r="H230" s="78">
        <v>0</v>
      </c>
      <c r="I230" s="76">
        <v>0</v>
      </c>
      <c r="J230" s="46">
        <f t="shared" si="27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30"/>
        <v>0</v>
      </c>
      <c r="Q230" s="92"/>
      <c r="R230" s="43">
        <f t="shared" si="31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30"/>
        <v>0</v>
      </c>
      <c r="Q231" s="92"/>
      <c r="R231" s="43">
        <f t="shared" si="31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30"/>
        <v>0</v>
      </c>
      <c r="Q232" s="92"/>
      <c r="R232" s="43">
        <f t="shared" si="31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30"/>
        <v>0</v>
      </c>
      <c r="Q233" s="92"/>
      <c r="R233" s="43">
        <f t="shared" si="31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30"/>
        <v>0</v>
      </c>
      <c r="Q234" s="92"/>
      <c r="R234" s="43">
        <f t="shared" si="31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45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2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2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250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2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2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29"/>
        <v>0</v>
      </c>
      <c r="N248" s="17" t="s">
        <v>16</v>
      </c>
      <c r="O248" s="18"/>
      <c r="P248" s="23">
        <f t="shared" si="30"/>
        <v>0</v>
      </c>
      <c r="Q248" s="92"/>
      <c r="R248" s="43">
        <f t="shared" si="31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29"/>
        <v>0</v>
      </c>
      <c r="N249" s="17" t="s">
        <v>16</v>
      </c>
      <c r="O249" s="18"/>
      <c r="P249" s="23">
        <f t="shared" si="30"/>
        <v>0</v>
      </c>
      <c r="Q249" s="92"/>
      <c r="R249" s="43">
        <f t="shared" si="31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29"/>
        <v>0</v>
      </c>
      <c r="N250" s="17" t="s">
        <v>16</v>
      </c>
      <c r="O250" s="18"/>
      <c r="P250" s="23">
        <f t="shared" si="30"/>
        <v>0</v>
      </c>
      <c r="Q250" s="92"/>
      <c r="R250" s="43">
        <f t="shared" si="31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29"/>
        <v>0</v>
      </c>
      <c r="N251" s="17" t="s">
        <v>16</v>
      </c>
      <c r="O251" s="18"/>
      <c r="P251" s="23">
        <f t="shared" si="30"/>
        <v>0</v>
      </c>
      <c r="Q251" s="92"/>
      <c r="R251" s="43">
        <f t="shared" si="31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29"/>
        <v>0</v>
      </c>
      <c r="N252" s="17" t="s">
        <v>16</v>
      </c>
      <c r="O252" s="18"/>
      <c r="P252" s="23">
        <f t="shared" si="30"/>
        <v>0</v>
      </c>
      <c r="Q252" s="92"/>
      <c r="R252" s="43">
        <f t="shared" si="31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2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0"/>
        <v>0</v>
      </c>
      <c r="Q254" s="92"/>
      <c r="R254" s="43">
        <f t="shared" si="31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0"/>
        <v>0</v>
      </c>
      <c r="Q255" s="92"/>
      <c r="R255" s="43">
        <f t="shared" si="31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0"/>
        <v>0</v>
      </c>
      <c r="Q256" s="92"/>
      <c r="R256" s="43">
        <f t="shared" si="31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2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0"/>
        <v>0</v>
      </c>
      <c r="Q258" s="92"/>
      <c r="R258" s="43">
        <f t="shared" si="31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2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486.25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1380</v>
      </c>
      <c r="O264" s="2">
        <v>65</v>
      </c>
      <c r="P264" s="2">
        <v>155</v>
      </c>
      <c r="Q264" s="88">
        <v>200</v>
      </c>
      <c r="R264" s="2">
        <v>395</v>
      </c>
      <c r="S264" s="2">
        <v>305</v>
      </c>
      <c r="T264" s="2">
        <v>260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8</v>
      </c>
      <c r="F22" s="71">
        <v>5</v>
      </c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2</v>
      </c>
      <c r="F46" s="71">
        <v>3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30</v>
      </c>
      <c r="P175" s="103">
        <f>SUM(M175-O175)</f>
        <v>70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35</v>
      </c>
      <c r="F178" s="71"/>
      <c r="G178" s="46">
        <f t="shared" si="30"/>
        <v>35</v>
      </c>
      <c r="H178" s="78">
        <v>0</v>
      </c>
      <c r="I178" s="76">
        <v>0</v>
      </c>
      <c r="J178" s="46">
        <f t="shared" si="31"/>
        <v>35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+'3'!J187</f>
        <v>38</v>
      </c>
      <c r="F187" s="71"/>
      <c r="G187" s="46">
        <f>E187+F187</f>
        <v>38</v>
      </c>
      <c r="H187" s="78">
        <v>0</v>
      </c>
      <c r="I187" s="76">
        <v>0</v>
      </c>
      <c r="J187" s="46">
        <f>+G187-H187-K187-I187</f>
        <v>38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9</v>
      </c>
      <c r="F193" s="71">
        <v>10</v>
      </c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4</v>
      </c>
      <c r="F194" s="71">
        <v>15</v>
      </c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156</v>
      </c>
      <c r="F205" s="71"/>
      <c r="G205" s="46">
        <f t="shared" si="30"/>
        <v>156</v>
      </c>
      <c r="H205" s="78">
        <v>0</v>
      </c>
      <c r="I205" s="76">
        <v>0</v>
      </c>
      <c r="J205" s="46">
        <f t="shared" si="31"/>
        <v>155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655.07999999999993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</v>
      </c>
      <c r="O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0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>
        <v>30</v>
      </c>
      <c r="P68" s="103">
        <f t="shared" si="3"/>
        <v>50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+'4'!J99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3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/>
      <c r="P99" s="103">
        <f t="shared" ref="P99:P105" si="26">SUM(M99-O99)</f>
        <v>135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+'4'!J173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35</v>
      </c>
      <c r="F178" s="71"/>
      <c r="G178" s="46">
        <f t="shared" si="30"/>
        <v>35</v>
      </c>
      <c r="H178" s="78">
        <v>0</v>
      </c>
      <c r="I178" s="76">
        <v>0</v>
      </c>
      <c r="J178" s="46">
        <f t="shared" si="31"/>
        <v>29</v>
      </c>
      <c r="K178" s="72">
        <v>6</v>
      </c>
      <c r="L178" s="20">
        <v>55</v>
      </c>
      <c r="M178" s="65">
        <f t="shared" si="34"/>
        <v>330</v>
      </c>
      <c r="N178" s="17" t="s">
        <v>16</v>
      </c>
      <c r="O178" s="18"/>
      <c r="P178" s="103">
        <f t="shared" si="35"/>
        <v>330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+'4'!J187</f>
        <v>38</v>
      </c>
      <c r="F187" s="71"/>
      <c r="G187" s="46">
        <f>E187+F187</f>
        <v>38</v>
      </c>
      <c r="H187" s="78">
        <v>0</v>
      </c>
      <c r="I187" s="76">
        <v>0</v>
      </c>
      <c r="J187" s="46">
        <f>+G187-H187-K187-I187</f>
        <v>36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+'4'!J188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155</v>
      </c>
      <c r="F205" s="71"/>
      <c r="G205" s="46">
        <f t="shared" si="30"/>
        <v>155</v>
      </c>
      <c r="H205" s="78">
        <v>0</v>
      </c>
      <c r="I205" s="76">
        <v>0</v>
      </c>
      <c r="J205" s="46">
        <f t="shared" si="31"/>
        <v>150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3">
        <f t="shared" si="35"/>
        <v>275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18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1121.68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4045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50</v>
      </c>
      <c r="P264" s="2">
        <v>65</v>
      </c>
      <c r="Q264" s="88">
        <v>130</v>
      </c>
      <c r="R264" s="2">
        <v>120</v>
      </c>
      <c r="S264" s="2">
        <v>100</v>
      </c>
      <c r="T264" s="2">
        <v>230</v>
      </c>
      <c r="U264" s="2">
        <v>45</v>
      </c>
      <c r="V264" s="2">
        <v>285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2975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2975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49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3</v>
      </c>
      <c r="F15" s="71">
        <v>5</v>
      </c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4</v>
      </c>
      <c r="F34" s="71">
        <v>5</v>
      </c>
      <c r="G34" s="46">
        <f t="shared" si="5"/>
        <v>9</v>
      </c>
      <c r="H34" s="78">
        <v>0</v>
      </c>
      <c r="I34" s="76">
        <v>0</v>
      </c>
      <c r="J34" s="46">
        <f t="shared" si="6"/>
        <v>7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65</v>
      </c>
      <c r="P34" s="103">
        <f t="shared" si="3"/>
        <v>195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+'5'!J99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13</v>
      </c>
      <c r="F112" s="71">
        <v>5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>
        <v>7</v>
      </c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+'5'!J173</f>
        <v>2</v>
      </c>
      <c r="F173" s="71">
        <v>3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9</v>
      </c>
      <c r="F175" s="71">
        <v>5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+'5'!J187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+'5'!J188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2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/>
      <c r="P189" s="103">
        <f>SUM(M189-O189)</f>
        <v>30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141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/>
      <c r="P205" s="103">
        <f t="shared" si="35"/>
        <v>495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663.4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220</v>
      </c>
      <c r="P264" s="2">
        <v>100</v>
      </c>
      <c r="Q264" s="88">
        <v>320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3</v>
      </c>
      <c r="K15" s="72">
        <v>5</v>
      </c>
      <c r="L15" s="15">
        <v>50</v>
      </c>
      <c r="M15" s="65">
        <f t="shared" si="2"/>
        <v>250</v>
      </c>
      <c r="N15" s="17" t="s">
        <v>16</v>
      </c>
      <c r="O15" s="18"/>
      <c r="P15" s="103">
        <f t="shared" si="3"/>
        <v>250</v>
      </c>
      <c r="Q15" s="90">
        <v>24.37</v>
      </c>
      <c r="R15" s="43">
        <f t="shared" si="4"/>
        <v>121.85000000000001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5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>
        <v>70</v>
      </c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3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45</v>
      </c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+'6'!J173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+'6'!J187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+'6'!J188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27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+'6'!J189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141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1296.03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1535</v>
      </c>
      <c r="O264" s="2">
        <v>150</v>
      </c>
      <c r="P264" s="2">
        <v>165</v>
      </c>
      <c r="Q264" s="88">
        <v>170</v>
      </c>
      <c r="R264" s="2">
        <v>510</v>
      </c>
      <c r="S264" s="2">
        <v>260</v>
      </c>
      <c r="T264" s="2">
        <v>100</v>
      </c>
      <c r="U264" s="2">
        <v>130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3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3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1</v>
      </c>
      <c r="K34" s="72">
        <v>4</v>
      </c>
      <c r="L34" s="15">
        <v>130</v>
      </c>
      <c r="M34" s="65">
        <f t="shared" si="2"/>
        <v>520</v>
      </c>
      <c r="N34" s="17" t="s">
        <v>16</v>
      </c>
      <c r="O34" s="18">
        <v>65</v>
      </c>
      <c r="P34" s="103">
        <f t="shared" si="3"/>
        <v>455</v>
      </c>
      <c r="Q34" s="90">
        <v>38.07</v>
      </c>
      <c r="R34" s="43">
        <f t="shared" si="4"/>
        <v>152.28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>
        <v>10</v>
      </c>
      <c r="P99" s="103">
        <f t="shared" ref="P99:P105" si="26">SUM(M99-O99)</f>
        <v>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4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27</v>
      </c>
      <c r="F178" s="71"/>
      <c r="G178" s="46">
        <f t="shared" si="30"/>
        <v>27</v>
      </c>
      <c r="H178" s="78">
        <v>0</v>
      </c>
      <c r="I178" s="76">
        <v>0</v>
      </c>
      <c r="J178" s="46">
        <f t="shared" si="31"/>
        <v>27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+'7'!J187</f>
        <v>35</v>
      </c>
      <c r="F187" s="71"/>
      <c r="G187" s="46">
        <f>E187+F187</f>
        <v>35</v>
      </c>
      <c r="H187" s="78">
        <v>0</v>
      </c>
      <c r="I187" s="76">
        <v>0</v>
      </c>
      <c r="J187" s="46">
        <f>+G187-H187-K187-I187</f>
        <v>34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+'7'!J188</f>
        <v>27</v>
      </c>
      <c r="F188" s="71"/>
      <c r="G188" s="46">
        <f>E188+F188</f>
        <v>27</v>
      </c>
      <c r="H188" s="78">
        <v>0</v>
      </c>
      <c r="I188" s="76">
        <v>0</v>
      </c>
      <c r="J188" s="46">
        <f>+G188-H188-K188-I188</f>
        <v>27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+'7'!J189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141</v>
      </c>
      <c r="F205" s="71"/>
      <c r="G205" s="46">
        <f t="shared" si="30"/>
        <v>141</v>
      </c>
      <c r="H205" s="78">
        <v>0</v>
      </c>
      <c r="I205" s="76">
        <v>0</v>
      </c>
      <c r="J205" s="46">
        <f t="shared" si="31"/>
        <v>138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873.37999999999988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250</v>
      </c>
      <c r="P264" s="2">
        <v>100</v>
      </c>
      <c r="Q264" s="88">
        <v>100</v>
      </c>
      <c r="R264" s="2">
        <v>270</v>
      </c>
      <c r="S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36</v>
      </c>
      <c r="F6" s="71">
        <v>10</v>
      </c>
      <c r="G6" s="46">
        <f t="shared" si="0"/>
        <v>46</v>
      </c>
      <c r="H6" s="78">
        <v>0</v>
      </c>
      <c r="I6" s="76">
        <v>0</v>
      </c>
      <c r="J6" s="46">
        <f t="shared" si="1"/>
        <v>42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10</v>
      </c>
      <c r="F22" s="71">
        <v>5</v>
      </c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16</v>
      </c>
      <c r="F31" s="71">
        <v>5</v>
      </c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6</v>
      </c>
      <c r="F46" s="71">
        <v>3</v>
      </c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7</v>
      </c>
      <c r="F47" s="71">
        <v>3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13</v>
      </c>
      <c r="F49" s="71">
        <v>3</v>
      </c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3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>
        <v>3</v>
      </c>
      <c r="G51" s="46">
        <f t="shared" si="5"/>
        <v>8</v>
      </c>
      <c r="H51" s="78">
        <v>0</v>
      </c>
      <c r="I51" s="76">
        <v>0</v>
      </c>
      <c r="J51" s="46">
        <f t="shared" si="6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50</v>
      </c>
      <c r="P51" s="23">
        <f>SUM(M51-O51)</f>
        <v>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3">
        <f t="shared" si="3"/>
        <v>25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27</v>
      </c>
      <c r="F178" s="71"/>
      <c r="G178" s="46">
        <f t="shared" si="30"/>
        <v>27</v>
      </c>
      <c r="H178" s="78">
        <v>0</v>
      </c>
      <c r="I178" s="76">
        <v>0</v>
      </c>
      <c r="J178" s="46">
        <f t="shared" si="31"/>
        <v>26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+'8'!J187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33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+'8'!J188</f>
        <v>27</v>
      </c>
      <c r="F188" s="71"/>
      <c r="G188" s="46">
        <f>E188+F188</f>
        <v>27</v>
      </c>
      <c r="H188" s="78">
        <v>0</v>
      </c>
      <c r="I188" s="76">
        <v>0</v>
      </c>
      <c r="J188" s="46">
        <f>+G188-H188-K188-I188</f>
        <v>24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/>
      <c r="P188" s="103">
        <f>SUM(M188-O188)</f>
        <v>45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+'8'!J189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1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3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138</v>
      </c>
      <c r="F205" s="71"/>
      <c r="G205" s="46">
        <f t="shared" si="30"/>
        <v>138</v>
      </c>
      <c r="H205" s="78">
        <v>0</v>
      </c>
      <c r="I205" s="76">
        <v>0</v>
      </c>
      <c r="J205" s="46">
        <f t="shared" si="31"/>
        <v>135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897.65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555</v>
      </c>
      <c r="O264" s="2">
        <v>50</v>
      </c>
      <c r="P264" s="2">
        <v>100</v>
      </c>
      <c r="Q264" s="88">
        <v>215</v>
      </c>
      <c r="R264" s="2">
        <v>130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9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03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03">
        <f>SUM(M53-O53)</f>
        <v>100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>
        <v>50</v>
      </c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50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26</v>
      </c>
      <c r="F178" s="71"/>
      <c r="G178" s="46">
        <f t="shared" si="30"/>
        <v>26</v>
      </c>
      <c r="H178" s="78">
        <v>0</v>
      </c>
      <c r="I178" s="76">
        <v>0</v>
      </c>
      <c r="J178" s="46">
        <f t="shared" si="31"/>
        <v>26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+'9'!J187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32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+'9'!J188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+'9'!J189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0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3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135</v>
      </c>
      <c r="F205" s="71"/>
      <c r="G205" s="46">
        <f t="shared" si="30"/>
        <v>135</v>
      </c>
      <c r="H205" s="78">
        <v>0</v>
      </c>
      <c r="I205" s="76">
        <v>0</v>
      </c>
      <c r="J205" s="46">
        <f t="shared" si="31"/>
        <v>130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3">
        <f t="shared" si="35"/>
        <v>275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+'9'!J243</f>
        <v>0</v>
      </c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49</v>
      </c>
      <c r="K243" s="72">
        <v>1</v>
      </c>
      <c r="L243" s="20">
        <v>45</v>
      </c>
      <c r="M243" s="65">
        <f t="shared" ref="M243:M246" si="49">+L243*K243</f>
        <v>45</v>
      </c>
      <c r="N243" s="17" t="s">
        <v>16</v>
      </c>
      <c r="O243" s="18">
        <v>15</v>
      </c>
      <c r="P243" s="103">
        <f t="shared" ref="P243:P246" si="50">SUM(M243-O243)</f>
        <v>30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1146.8499999999999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785</v>
      </c>
      <c r="O264" s="2">
        <v>55</v>
      </c>
      <c r="P264" s="2">
        <v>165</v>
      </c>
      <c r="Q264" s="88">
        <v>100</v>
      </c>
      <c r="R264" s="2">
        <v>100</v>
      </c>
      <c r="S264" s="2">
        <v>365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K20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4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3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03">
        <f t="shared" si="3"/>
        <v>150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3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14</v>
      </c>
      <c r="F49" s="71"/>
      <c r="G49" s="46">
        <f t="shared" si="5"/>
        <v>14</v>
      </c>
      <c r="H49" s="78">
        <v>2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25</v>
      </c>
      <c r="P74" s="103">
        <f t="shared" si="3"/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50</v>
      </c>
      <c r="F88" s="71"/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49</v>
      </c>
      <c r="K88" s="72">
        <v>1</v>
      </c>
      <c r="L88" s="20">
        <v>49</v>
      </c>
      <c r="M88" s="65">
        <f t="shared" ref="M88" si="20">+L88*K88</f>
        <v>49</v>
      </c>
      <c r="N88" s="17" t="s">
        <v>16</v>
      </c>
      <c r="O88" s="18">
        <v>19</v>
      </c>
      <c r="P88" s="103">
        <f t="shared" ref="P88" si="21">SUM(M88-O88)</f>
        <v>30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0</v>
      </c>
      <c r="F113" s="71">
        <v>5</v>
      </c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2</v>
      </c>
      <c r="F132" s="71">
        <v>5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3">
        <f t="shared" si="8"/>
        <v>30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+'10'!J173</f>
        <v>1</v>
      </c>
      <c r="F173" s="71">
        <v>5</v>
      </c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15</v>
      </c>
      <c r="P173" s="103">
        <f>SUM(M173-O173)</f>
        <v>20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14</v>
      </c>
      <c r="F175" s="71">
        <v>5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26</v>
      </c>
      <c r="F178" s="71"/>
      <c r="G178" s="46">
        <f t="shared" si="30"/>
        <v>26</v>
      </c>
      <c r="H178" s="78">
        <v>0</v>
      </c>
      <c r="I178" s="76">
        <v>0</v>
      </c>
      <c r="J178" s="46">
        <f t="shared" si="31"/>
        <v>26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+'10'!J187</f>
        <v>32</v>
      </c>
      <c r="F187" s="71"/>
      <c r="G187" s="46">
        <f>E187+F187</f>
        <v>32</v>
      </c>
      <c r="H187" s="78">
        <v>0</v>
      </c>
      <c r="I187" s="76">
        <v>0</v>
      </c>
      <c r="J187" s="46">
        <f>+G187-H187-K187-I187</f>
        <v>32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+'10'!J188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14</v>
      </c>
      <c r="F193" s="71">
        <v>10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130</v>
      </c>
      <c r="F205" s="71"/>
      <c r="G205" s="46">
        <f t="shared" si="30"/>
        <v>130</v>
      </c>
      <c r="H205" s="78">
        <v>0</v>
      </c>
      <c r="I205" s="76">
        <v>0</v>
      </c>
      <c r="J205" s="46">
        <f t="shared" si="31"/>
        <v>128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17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+'10'!J243</f>
        <v>49</v>
      </c>
      <c r="F243" s="71"/>
      <c r="G243" s="46">
        <f t="shared" ref="G243:G246" si="47">E243+F243</f>
        <v>49</v>
      </c>
      <c r="H243" s="78">
        <v>0</v>
      </c>
      <c r="I243" s="76">
        <v>0</v>
      </c>
      <c r="J243" s="46">
        <f t="shared" ref="J243:J246" si="48">+G243-H243-K243-I243</f>
        <v>49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741.3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2464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1130</v>
      </c>
      <c r="O264" s="2">
        <v>180</v>
      </c>
      <c r="P264" s="2">
        <v>50</v>
      </c>
      <c r="Q264" s="88">
        <v>150</v>
      </c>
      <c r="R264" s="2">
        <v>180</v>
      </c>
      <c r="S264" s="2">
        <v>520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  <c r="T265" s="2" t="s">
        <v>1440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214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+'11'!J20</f>
        <v>0</v>
      </c>
      <c r="F5" s="71">
        <v>11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+'11'!J21</f>
        <v>0</v>
      </c>
      <c r="F6" s="71">
        <v>37</v>
      </c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+'11'!J22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+'11'!J23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+'11'!J24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+'11'!J25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+'11'!J26</f>
        <v>0</v>
      </c>
      <c r="F11" s="71">
        <v>9</v>
      </c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+'11'!J27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+'11'!J28</f>
        <v>5</v>
      </c>
      <c r="F13" s="71"/>
      <c r="G13" s="46">
        <f t="shared" si="0"/>
        <v>5</v>
      </c>
      <c r="H13" s="78">
        <v>0</v>
      </c>
      <c r="I13" s="76">
        <v>0</v>
      </c>
      <c r="J13" s="46">
        <f t="shared" si="1"/>
        <v>5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+'11'!J29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+'11'!J30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+'11'!J31</f>
        <v>14</v>
      </c>
      <c r="F16" s="71"/>
      <c r="G16" s="46">
        <f t="shared" si="0"/>
        <v>14</v>
      </c>
      <c r="H16" s="78">
        <v>0</v>
      </c>
      <c r="I16" s="76">
        <v>0</v>
      </c>
      <c r="J16" s="46">
        <f t="shared" si="1"/>
        <v>14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+'11'!J32</f>
        <v>4</v>
      </c>
      <c r="F17" s="71"/>
      <c r="G17" s="46">
        <f t="shared" si="0"/>
        <v>4</v>
      </c>
      <c r="H17" s="78">
        <v>0</v>
      </c>
      <c r="I17" s="76">
        <v>0</v>
      </c>
      <c r="J17" s="46">
        <f t="shared" si="1"/>
        <v>4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+'11'!J33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+'11'!J34</f>
        <v>1</v>
      </c>
      <c r="F19" s="71">
        <v>6</v>
      </c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+'11'!J35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+'11'!J36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+'11'!J37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+'11'!J38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+'11'!J39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+'11'!J40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+'11'!J41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+'11'!J42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+'11'!J43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+'11'!J44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+'11'!J45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+'11'!J46</f>
        <v>8</v>
      </c>
      <c r="F31" s="71"/>
      <c r="G31" s="46">
        <f t="shared" si="5"/>
        <v>8</v>
      </c>
      <c r="H31" s="78">
        <v>3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+'11'!J47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+'11'!J48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+'11'!J49</f>
        <v>12</v>
      </c>
      <c r="F34" s="71"/>
      <c r="G34" s="46">
        <f t="shared" si="5"/>
        <v>12</v>
      </c>
      <c r="H34" s="78">
        <v>0</v>
      </c>
      <c r="I34" s="76">
        <v>0</v>
      </c>
      <c r="J34" s="46">
        <f t="shared" si="6"/>
        <v>12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+'11'!J50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+'11'!J51</f>
        <v>7</v>
      </c>
      <c r="F36" s="71"/>
      <c r="G36" s="46">
        <f t="shared" si="5"/>
        <v>7</v>
      </c>
      <c r="H36" s="78">
        <v>0</v>
      </c>
      <c r="I36" s="76">
        <v>0</v>
      </c>
      <c r="J36" s="46">
        <f t="shared" si="6"/>
        <v>7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+'11'!J52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+'11'!J53</f>
        <v>1</v>
      </c>
      <c r="F38" s="71"/>
      <c r="G38" s="46">
        <f t="shared" si="5"/>
        <v>1</v>
      </c>
      <c r="H38" s="78">
        <v>0</v>
      </c>
      <c r="I38" s="76">
        <v>0</v>
      </c>
      <c r="J38" s="46">
        <f t="shared" si="6"/>
        <v>1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+'11'!J54</f>
        <v>0</v>
      </c>
      <c r="F39" s="71">
        <v>8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+'11'!J55</f>
        <v>0</v>
      </c>
      <c r="F40" s="71">
        <v>7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+'11'!J56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+'11'!J57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+'11'!J58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+'11'!J59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+'11'!J60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+'11'!J61</f>
        <v>0</v>
      </c>
      <c r="F46" s="71">
        <v>8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1441</v>
      </c>
      <c r="D47" s="10" t="s">
        <v>434</v>
      </c>
      <c r="E47" s="64">
        <f>+'11'!J62</f>
        <v>0</v>
      </c>
      <c r="F47" s="71">
        <v>9</v>
      </c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+'11'!J63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+'11'!J64</f>
        <v>2</v>
      </c>
      <c r="F49" s="71">
        <v>10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ref="P49:P50" si="7"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+'11'!J65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+'11'!J66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+'11'!J67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1">
        <f t="shared" ref="P52:P55" si="8"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+'11'!J68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8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+'11'!J69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1">
        <f t="shared" si="8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+'11'!J70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1">
        <f t="shared" si="8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+'11'!J71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+'11'!J72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+'11'!J73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+'11'!J74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+'11'!J75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+'11'!J76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+'11'!J77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+'11'!J78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+'11'!J79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+'11'!J80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+'11'!J81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+'11'!J82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+'11'!J83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+'11'!J84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+'11'!J85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+'11'!J86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+'11'!J87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+'11'!J88</f>
        <v>49</v>
      </c>
      <c r="F73" s="71"/>
      <c r="G73" s="46">
        <f t="shared" si="5"/>
        <v>49</v>
      </c>
      <c r="H73" s="78">
        <v>0</v>
      </c>
      <c r="I73" s="76">
        <v>0</v>
      </c>
      <c r="J73" s="46">
        <f t="shared" si="6"/>
        <v>49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+'11'!J89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+'11'!J90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+'11'!J91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+'11'!J92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+'11'!J93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+'11'!J94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+'11'!J95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+'11'!J96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+'11'!J97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+'11'!J98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+'11'!J99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+'11'!J100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+'11'!J101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+'11'!J102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+'11'!J103</f>
        <v>0</v>
      </c>
      <c r="F88" s="71">
        <v>49</v>
      </c>
      <c r="G88" s="46">
        <f t="shared" ref="G88" si="20">E88+F88</f>
        <v>49</v>
      </c>
      <c r="H88" s="78">
        <v>0</v>
      </c>
      <c r="I88" s="76">
        <v>0</v>
      </c>
      <c r="J88" s="46">
        <f t="shared" ref="J88" si="21">+G88-H88-K88-I88</f>
        <v>45</v>
      </c>
      <c r="K88" s="72">
        <v>4</v>
      </c>
      <c r="L88" s="20">
        <v>49</v>
      </c>
      <c r="M88" s="65">
        <f t="shared" ref="M88" si="22">+L88*K88</f>
        <v>196</v>
      </c>
      <c r="N88" s="17" t="s">
        <v>16</v>
      </c>
      <c r="O88" s="18">
        <v>96</v>
      </c>
      <c r="P88" s="103">
        <f t="shared" ref="P88" si="23">SUM(M88-O88)</f>
        <v>100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+'11'!J104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+'11'!J105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+'11'!J106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+'11'!J107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+'11'!J108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+'11'!J109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+'11'!J110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+'11'!J111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+'11'!J112</f>
        <v>12</v>
      </c>
      <c r="F97" s="71"/>
      <c r="G97" s="46">
        <f t="shared" si="25"/>
        <v>12</v>
      </c>
      <c r="H97" s="78">
        <v>0</v>
      </c>
      <c r="I97" s="76">
        <v>0</v>
      </c>
      <c r="J97" s="46">
        <f t="shared" si="26"/>
        <v>12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+'11'!J113</f>
        <v>5</v>
      </c>
      <c r="F98" s="71"/>
      <c r="G98" s="46">
        <f t="shared" si="25"/>
        <v>5</v>
      </c>
      <c r="H98" s="78">
        <v>0</v>
      </c>
      <c r="I98" s="76">
        <v>0</v>
      </c>
      <c r="J98" s="46">
        <f t="shared" si="26"/>
        <v>5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+'11'!J114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+'11'!J115</f>
        <v>11</v>
      </c>
      <c r="F100" s="71"/>
      <c r="G100" s="46">
        <f t="shared" si="25"/>
        <v>11</v>
      </c>
      <c r="H100" s="78">
        <v>0</v>
      </c>
      <c r="I100" s="76">
        <v>0</v>
      </c>
      <c r="J100" s="46">
        <f t="shared" si="26"/>
        <v>11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+'11'!J116</f>
        <v>10</v>
      </c>
      <c r="F101" s="71"/>
      <c r="G101" s="46">
        <f t="shared" si="25"/>
        <v>10</v>
      </c>
      <c r="H101" s="78">
        <v>0</v>
      </c>
      <c r="I101" s="76">
        <v>0</v>
      </c>
      <c r="J101" s="46">
        <f t="shared" si="26"/>
        <v>10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+'11'!J117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+'11'!J118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+'11'!J119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+'11'!J120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+'11'!J121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+'11'!J122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+'11'!J123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+'11'!J124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+'11'!J125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+'11'!J126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+'11'!J127</f>
        <v>0</v>
      </c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+'11'!J128</f>
        <v>0</v>
      </c>
      <c r="F113" s="71">
        <v>12</v>
      </c>
      <c r="G113" s="46">
        <f t="shared" si="25"/>
        <v>12</v>
      </c>
      <c r="H113" s="78">
        <v>0</v>
      </c>
      <c r="I113" s="76">
        <v>0</v>
      </c>
      <c r="J113" s="46">
        <f t="shared" si="26"/>
        <v>12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+'11'!J129</f>
        <v>0</v>
      </c>
      <c r="F114" s="71">
        <v>5</v>
      </c>
      <c r="G114" s="46">
        <f t="shared" si="25"/>
        <v>5</v>
      </c>
      <c r="H114" s="78">
        <v>0</v>
      </c>
      <c r="I114" s="76">
        <v>0</v>
      </c>
      <c r="J114" s="46">
        <f t="shared" si="26"/>
        <v>5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+'11'!J130</f>
        <v>0</v>
      </c>
      <c r="F115" s="71">
        <v>11</v>
      </c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+'11'!J131</f>
        <v>1</v>
      </c>
      <c r="F116" s="71">
        <v>10</v>
      </c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+'11'!J132</f>
        <v>6</v>
      </c>
      <c r="F117" s="71">
        <v>5</v>
      </c>
      <c r="G117" s="46">
        <f t="shared" si="25"/>
        <v>11</v>
      </c>
      <c r="H117" s="78">
        <v>0</v>
      </c>
      <c r="I117" s="76">
        <v>0</v>
      </c>
      <c r="J117" s="46">
        <f t="shared" si="26"/>
        <v>11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+'11'!J133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+'11'!J134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+'11'!J135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+'11'!J136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+'11'!J137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+'11'!J138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+'11'!J139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+'11'!J140</f>
        <v>0</v>
      </c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+'11'!J141</f>
        <v>0</v>
      </c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+'11'!J142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+'11'!J143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+'11'!J144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+'11'!J145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+'11'!J146</f>
        <v>0</v>
      </c>
      <c r="F131" s="71">
        <v>1</v>
      </c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+'11'!J147</f>
        <v>0</v>
      </c>
      <c r="F132" s="71">
        <v>5</v>
      </c>
      <c r="G132" s="46">
        <f t="shared" si="25"/>
        <v>5</v>
      </c>
      <c r="H132" s="78">
        <v>0</v>
      </c>
      <c r="I132" s="76">
        <v>0</v>
      </c>
      <c r="J132" s="46">
        <f t="shared" si="26"/>
        <v>3</v>
      </c>
      <c r="K132" s="72">
        <v>2</v>
      </c>
      <c r="L132" s="22">
        <v>60</v>
      </c>
      <c r="M132" s="65">
        <f t="shared" si="9"/>
        <v>120</v>
      </c>
      <c r="N132" s="17" t="s">
        <v>16</v>
      </c>
      <c r="O132" s="18"/>
      <c r="P132" s="103">
        <f t="shared" si="10"/>
        <v>120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+'11'!J148</f>
        <v>0</v>
      </c>
      <c r="F133" s="71">
        <v>7</v>
      </c>
      <c r="G133" s="46">
        <f t="shared" si="25"/>
        <v>7</v>
      </c>
      <c r="H133" s="78">
        <v>0</v>
      </c>
      <c r="I133" s="76">
        <v>0</v>
      </c>
      <c r="J133" s="46">
        <f t="shared" si="26"/>
        <v>7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+'11'!J149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+'11'!J150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+'11'!J151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+'11'!J152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+'11'!J153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+'11'!J154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+'11'!J155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+'11'!J156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+'11'!J157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+'11'!J158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+'11'!J159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+'11'!J160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+'11'!J161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+'11'!J162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+'11'!J163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+'11'!J164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+'11'!J165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+'11'!J166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+'11'!J167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+'11'!J168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+'11'!J169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+'11'!J170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+'11'!J171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+'11'!J172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+'11'!J173</f>
        <v>5</v>
      </c>
      <c r="F158" s="71"/>
      <c r="G158" s="46">
        <f t="shared" si="25"/>
        <v>5</v>
      </c>
      <c r="H158" s="78">
        <v>0</v>
      </c>
      <c r="I158" s="76">
        <v>0</v>
      </c>
      <c r="J158" s="46">
        <f t="shared" si="26"/>
        <v>5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+'11'!J174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+'11'!J175</f>
        <v>18</v>
      </c>
      <c r="F160" s="71"/>
      <c r="G160" s="46">
        <f t="shared" si="25"/>
        <v>18</v>
      </c>
      <c r="H160" s="78">
        <v>0</v>
      </c>
      <c r="I160" s="76">
        <v>0</v>
      </c>
      <c r="J160" s="46">
        <f t="shared" si="26"/>
        <v>18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+'11'!J176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+'11'!J177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+'11'!J178</f>
        <v>26</v>
      </c>
      <c r="F163" s="71"/>
      <c r="G163" s="46">
        <f t="shared" si="32"/>
        <v>26</v>
      </c>
      <c r="H163" s="78">
        <v>0</v>
      </c>
      <c r="I163" s="76">
        <v>0</v>
      </c>
      <c r="J163" s="46">
        <f t="shared" si="33"/>
        <v>26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+'11'!J179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+'11'!J180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+'11'!J181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+'11'!J182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+'11'!J183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+'11'!J184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+'11'!J185</f>
        <v>11</v>
      </c>
      <c r="F170" s="71"/>
      <c r="G170" s="46">
        <f t="shared" si="32"/>
        <v>11</v>
      </c>
      <c r="H170" s="78">
        <v>0</v>
      </c>
      <c r="I170" s="76">
        <v>0</v>
      </c>
      <c r="J170" s="46">
        <f t="shared" si="33"/>
        <v>11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+'11'!J186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+'11'!J187</f>
        <v>32</v>
      </c>
      <c r="F172" s="71"/>
      <c r="G172" s="46">
        <f t="shared" si="32"/>
        <v>32</v>
      </c>
      <c r="H172" s="78">
        <v>0</v>
      </c>
      <c r="I172" s="76">
        <v>0</v>
      </c>
      <c r="J172" s="46">
        <f t="shared" si="33"/>
        <v>32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+'11'!J188</f>
        <v>24</v>
      </c>
      <c r="F173" s="71"/>
      <c r="G173" s="46">
        <f>E173+F173</f>
        <v>24</v>
      </c>
      <c r="H173" s="78">
        <v>0</v>
      </c>
      <c r="I173" s="76">
        <v>0</v>
      </c>
      <c r="J173" s="46">
        <f>+G173-H173-K173-I173</f>
        <v>21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+'11'!J189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+'11'!J190</f>
        <v>0</v>
      </c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+'11'!J191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+'11'!J192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+'11'!J193</f>
        <v>23</v>
      </c>
      <c r="F178" s="71"/>
      <c r="G178" s="46">
        <f t="shared" si="32"/>
        <v>23</v>
      </c>
      <c r="H178" s="78">
        <v>0</v>
      </c>
      <c r="I178" s="76">
        <v>0</v>
      </c>
      <c r="J178" s="46">
        <f t="shared" si="33"/>
        <v>21</v>
      </c>
      <c r="K178" s="72">
        <v>2</v>
      </c>
      <c r="L178" s="20">
        <v>55</v>
      </c>
      <c r="M178" s="65">
        <f t="shared" si="36"/>
        <v>110</v>
      </c>
      <c r="N178" s="17" t="s">
        <v>16</v>
      </c>
      <c r="O178" s="18"/>
      <c r="P178" s="103">
        <f t="shared" si="37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+'11'!J194</f>
        <v>11</v>
      </c>
      <c r="F179" s="71"/>
      <c r="G179" s="46">
        <f t="shared" si="32"/>
        <v>11</v>
      </c>
      <c r="H179" s="78">
        <v>0</v>
      </c>
      <c r="I179" s="76">
        <v>0</v>
      </c>
      <c r="J179" s="46">
        <f t="shared" si="33"/>
        <v>11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+'11'!J195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+'11'!J196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+'11'!J197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+'11'!J198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+'11'!J199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+'11'!J200</f>
        <v>0</v>
      </c>
      <c r="F185" s="71">
        <v>11</v>
      </c>
      <c r="G185" s="46">
        <f t="shared" si="32"/>
        <v>11</v>
      </c>
      <c r="H185" s="78">
        <v>0</v>
      </c>
      <c r="I185" s="76">
        <v>0</v>
      </c>
      <c r="J185" s="46">
        <f t="shared" si="33"/>
        <v>11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+'11'!J201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2"/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+'11'!J202</f>
        <v>0</v>
      </c>
      <c r="F187" s="71">
        <v>32</v>
      </c>
      <c r="G187" s="46">
        <f>E187+F187</f>
        <v>32</v>
      </c>
      <c r="H187" s="78">
        <v>0</v>
      </c>
      <c r="I187" s="76">
        <v>0</v>
      </c>
      <c r="J187" s="46">
        <f>+G187-H187-K187-I187</f>
        <v>29</v>
      </c>
      <c r="K187" s="72">
        <v>3</v>
      </c>
      <c r="L187" s="20">
        <v>15</v>
      </c>
      <c r="M187" s="65">
        <f>+L187*K187</f>
        <v>45</v>
      </c>
      <c r="N187" s="17" t="s">
        <v>16</v>
      </c>
      <c r="O187" s="18"/>
      <c r="P187" s="103">
        <f>SUM(M187-O187)</f>
        <v>45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+'11'!J203</f>
        <v>0</v>
      </c>
      <c r="F188" s="71">
        <v>24</v>
      </c>
      <c r="G188" s="46">
        <f>E188+F188</f>
        <v>24</v>
      </c>
      <c r="H188" s="78">
        <v>0</v>
      </c>
      <c r="I188" s="76">
        <v>0</v>
      </c>
      <c r="J188" s="46">
        <f>+G188-H188-K188-I188</f>
        <v>24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+'11'!J204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+'11'!J205</f>
        <v>128</v>
      </c>
      <c r="F190" s="71"/>
      <c r="G190" s="46">
        <f t="shared" si="32"/>
        <v>128</v>
      </c>
      <c r="H190" s="78">
        <v>0</v>
      </c>
      <c r="I190" s="76">
        <v>0</v>
      </c>
      <c r="J190" s="46">
        <f t="shared" si="33"/>
        <v>128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2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+'11'!J206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+'11'!J207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+'11'!J208</f>
        <v>0</v>
      </c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+'11'!J209</f>
        <v>0</v>
      </c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+'11'!J210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+'11'!J211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+'11'!J212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+'11'!J213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+'11'!J214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+'11'!J215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+'11'!J216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+'11'!J217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+'11'!J218</f>
        <v>17</v>
      </c>
      <c r="F203" s="71"/>
      <c r="G203" s="46">
        <f t="shared" si="32"/>
        <v>17</v>
      </c>
      <c r="H203" s="78">
        <v>0</v>
      </c>
      <c r="I203" s="76">
        <v>0</v>
      </c>
      <c r="J203" s="46">
        <f t="shared" si="33"/>
        <v>17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+'11'!J219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+'11'!J220</f>
        <v>0</v>
      </c>
      <c r="F205" s="71">
        <v>128</v>
      </c>
      <c r="G205" s="46">
        <f t="shared" si="32"/>
        <v>128</v>
      </c>
      <c r="H205" s="78">
        <v>0</v>
      </c>
      <c r="I205" s="76">
        <v>0</v>
      </c>
      <c r="J205" s="46">
        <f t="shared" si="33"/>
        <v>126</v>
      </c>
      <c r="K205" s="72">
        <v>2</v>
      </c>
      <c r="L205" s="20">
        <v>55</v>
      </c>
      <c r="M205" s="65">
        <f t="shared" si="36"/>
        <v>110</v>
      </c>
      <c r="N205" s="17" t="s">
        <v>16</v>
      </c>
      <c r="O205" s="18"/>
      <c r="P205" s="103">
        <f>SUM(M205-O205)</f>
        <v>110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+'11'!J221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+'11'!J222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+'11'!J223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+'11'!J224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+'11'!J225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+'11'!J226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+'11'!J227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+'11'!J228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+'11'!J229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+'11'!J230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+'11'!J231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+'11'!J232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+'11'!J233</f>
        <v>0</v>
      </c>
      <c r="F218" s="71">
        <v>17</v>
      </c>
      <c r="G218" s="46">
        <f t="shared" si="32"/>
        <v>17</v>
      </c>
      <c r="H218" s="78">
        <v>0</v>
      </c>
      <c r="I218" s="76">
        <v>0</v>
      </c>
      <c r="J218" s="46">
        <f t="shared" si="33"/>
        <v>17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+'11'!J234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+'11'!J235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+'11'!J236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+'11'!J237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+'11'!J238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+'11'!J239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+'11'!J240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+'11'!J241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+'11'!J242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+'11'!J243</f>
        <v>49</v>
      </c>
      <c r="F228" s="71"/>
      <c r="G228" s="46">
        <f t="shared" si="32"/>
        <v>49</v>
      </c>
      <c r="H228" s="78">
        <v>0</v>
      </c>
      <c r="I228" s="76">
        <v>0</v>
      </c>
      <c r="J228" s="46">
        <f t="shared" si="33"/>
        <v>49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+'11'!J244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+'11'!J245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+'11'!J246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+'11'!J247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+'11'!J248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+'11'!J249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+'11'!J250</f>
        <v>0</v>
      </c>
      <c r="F235" s="71"/>
      <c r="G235" s="46">
        <f t="shared" ref="G235:G247" si="44">E235+F235</f>
        <v>0</v>
      </c>
      <c r="H235" s="78">
        <v>0</v>
      </c>
      <c r="I235" s="76">
        <v>0</v>
      </c>
      <c r="J235" s="46">
        <f t="shared" ref="J235:J247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2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+'11'!J251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2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+'11'!J252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2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+'11'!J253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2"/>
      <c r="R238" s="43">
        <f t="shared" si="48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+'11'!J254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2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+'11'!J255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2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+'11'!J256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2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+'11'!J257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2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+'11'!J258</f>
        <v>0</v>
      </c>
      <c r="F243" s="71">
        <v>49</v>
      </c>
      <c r="G243" s="46">
        <f t="shared" ref="G243:G246" si="49">E243+F243</f>
        <v>49</v>
      </c>
      <c r="H243" s="78">
        <v>0</v>
      </c>
      <c r="I243" s="76">
        <v>0</v>
      </c>
      <c r="J243" s="46">
        <f t="shared" ref="J243:J246" si="50">+G243-H243-K243-I243</f>
        <v>47</v>
      </c>
      <c r="K243" s="72">
        <v>2</v>
      </c>
      <c r="L243" s="20">
        <v>45</v>
      </c>
      <c r="M243" s="65">
        <f t="shared" ref="M243:M246" si="51">+L243*K243</f>
        <v>90</v>
      </c>
      <c r="N243" s="17" t="s">
        <v>16</v>
      </c>
      <c r="O243" s="18">
        <v>40</v>
      </c>
      <c r="P243" s="103">
        <f t="shared" ref="P243:P246" si="52">SUM(M243-O243)</f>
        <v>50</v>
      </c>
      <c r="Q243" s="92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+'11'!J259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39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2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+'11'!J260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250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2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+'11'!J261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/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2"/>
      <c r="R246" s="43">
        <f t="shared" si="53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+'11'!J262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/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2"/>
      <c r="R247" s="43">
        <f t="shared" si="48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+'11'!J263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+'11'!J264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+'11'!J265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+'11'!J266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+'11'!J267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+'11'!J268</f>
        <v>0</v>
      </c>
      <c r="F253" s="71"/>
      <c r="G253" s="46">
        <f t="shared" ref="G253" si="54">E253+F253</f>
        <v>0</v>
      </c>
      <c r="H253" s="78">
        <v>0</v>
      </c>
      <c r="I253" s="76">
        <v>0</v>
      </c>
      <c r="J253" s="46">
        <f t="shared" ref="J253" si="55">+G253-H253-K253-I253</f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2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+'11'!J269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+'11'!J270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+'11'!J271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+'11'!J272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2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+'11'!J273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+'11'!J274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2"/>
      <c r="R259" s="43">
        <f t="shared" ref="R259" si="6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806.35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3036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105</v>
      </c>
      <c r="P264" s="2">
        <v>200</v>
      </c>
      <c r="Q264" s="88">
        <v>50</v>
      </c>
      <c r="R264" s="2">
        <v>280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38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5</v>
      </c>
      <c r="F13" s="71"/>
      <c r="G13" s="46">
        <f t="shared" si="0"/>
        <v>5</v>
      </c>
      <c r="H13" s="78">
        <v>0</v>
      </c>
      <c r="I13" s="76">
        <v>0</v>
      </c>
      <c r="J13" s="46">
        <f t="shared" si="1"/>
        <v>5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9</v>
      </c>
      <c r="G15" s="46">
        <f t="shared" si="0"/>
        <v>9</v>
      </c>
      <c r="H15" s="78">
        <v>0</v>
      </c>
      <c r="I15" s="76">
        <v>0</v>
      </c>
      <c r="J15" s="46">
        <f t="shared" si="1"/>
        <v>7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14</v>
      </c>
      <c r="F16" s="71"/>
      <c r="G16" s="46">
        <f t="shared" si="0"/>
        <v>14</v>
      </c>
      <c r="H16" s="78">
        <v>0</v>
      </c>
      <c r="I16" s="76">
        <v>0</v>
      </c>
      <c r="J16" s="46">
        <f t="shared" si="1"/>
        <v>14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4</v>
      </c>
      <c r="F17" s="71"/>
      <c r="G17" s="46">
        <f t="shared" si="0"/>
        <v>4</v>
      </c>
      <c r="H17" s="78">
        <v>0</v>
      </c>
      <c r="I17" s="76">
        <v>0</v>
      </c>
      <c r="J17" s="46">
        <f t="shared" si="1"/>
        <v>4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12</v>
      </c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8</v>
      </c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3</v>
      </c>
      <c r="F31" s="71">
        <v>16</v>
      </c>
      <c r="G31" s="46">
        <f t="shared" si="5"/>
        <v>19</v>
      </c>
      <c r="H31" s="78">
        <v>1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12</v>
      </c>
      <c r="F34" s="71"/>
      <c r="G34" s="46">
        <f t="shared" si="5"/>
        <v>12</v>
      </c>
      <c r="H34" s="78">
        <v>0</v>
      </c>
      <c r="I34" s="76">
        <v>0</v>
      </c>
      <c r="J34" s="46">
        <f t="shared" si="6"/>
        <v>11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7</v>
      </c>
      <c r="F36" s="71"/>
      <c r="G36" s="46">
        <f t="shared" si="5"/>
        <v>7</v>
      </c>
      <c r="H36" s="78">
        <v>0</v>
      </c>
      <c r="I36" s="76">
        <v>0</v>
      </c>
      <c r="J36" s="46">
        <f t="shared" si="6"/>
        <v>7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1</v>
      </c>
      <c r="F38" s="71"/>
      <c r="G38" s="46">
        <f t="shared" si="5"/>
        <v>1</v>
      </c>
      <c r="H38" s="78">
        <v>0</v>
      </c>
      <c r="I38" s="76">
        <v>0</v>
      </c>
      <c r="J38" s="46">
        <f t="shared" si="6"/>
        <v>1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8</v>
      </c>
      <c r="F39" s="71">
        <v>5</v>
      </c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8</v>
      </c>
      <c r="F47" s="71">
        <v>5</v>
      </c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11</v>
      </c>
      <c r="F49" s="71">
        <v>5</v>
      </c>
      <c r="G49" s="46">
        <f t="shared" si="5"/>
        <v>16</v>
      </c>
      <c r="H49" s="78">
        <v>0</v>
      </c>
      <c r="I49" s="76">
        <v>0</v>
      </c>
      <c r="J49" s="46">
        <f t="shared" si="6"/>
        <v>16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1</v>
      </c>
      <c r="F51" s="71">
        <v>10</v>
      </c>
      <c r="G51" s="46">
        <f t="shared" si="5"/>
        <v>11</v>
      </c>
      <c r="H51" s="78">
        <v>0</v>
      </c>
      <c r="I51" s="76">
        <v>0</v>
      </c>
      <c r="J51" s="46">
        <f t="shared" si="6"/>
        <v>10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49</v>
      </c>
      <c r="F73" s="71"/>
      <c r="G73" s="46">
        <f t="shared" si="5"/>
        <v>49</v>
      </c>
      <c r="H73" s="78">
        <v>0</v>
      </c>
      <c r="I73" s="76">
        <v>0</v>
      </c>
      <c r="J73" s="46">
        <f t="shared" si="6"/>
        <v>49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45</v>
      </c>
      <c r="F88" s="71"/>
      <c r="G88" s="46">
        <f t="shared" ref="G88" si="18">E88+F88</f>
        <v>45</v>
      </c>
      <c r="H88" s="78">
        <v>0</v>
      </c>
      <c r="I88" s="76">
        <v>0</v>
      </c>
      <c r="J88" s="46">
        <f t="shared" ref="J88" si="19">+G88-H88-K88-I88</f>
        <v>39</v>
      </c>
      <c r="K88" s="72">
        <v>6</v>
      </c>
      <c r="L88" s="20">
        <v>49</v>
      </c>
      <c r="M88" s="65">
        <f t="shared" ref="M88" si="20">+L88*K88</f>
        <v>294</v>
      </c>
      <c r="N88" s="17" t="s">
        <v>16</v>
      </c>
      <c r="O88" s="18">
        <v>174</v>
      </c>
      <c r="P88" s="103">
        <f t="shared" ref="P88" si="21">SUM(M88-O88)</f>
        <v>120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12</v>
      </c>
      <c r="F97" s="71"/>
      <c r="G97" s="46">
        <f t="shared" si="23"/>
        <v>12</v>
      </c>
      <c r="H97" s="78">
        <v>0</v>
      </c>
      <c r="I97" s="76">
        <v>0</v>
      </c>
      <c r="J97" s="46">
        <f t="shared" si="24"/>
        <v>12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5</v>
      </c>
      <c r="F98" s="71"/>
      <c r="G98" s="46">
        <f t="shared" si="23"/>
        <v>5</v>
      </c>
      <c r="H98" s="78">
        <v>0</v>
      </c>
      <c r="I98" s="76">
        <v>0</v>
      </c>
      <c r="J98" s="46">
        <f t="shared" si="24"/>
        <v>5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+'12'!J99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3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+'12'!J100</f>
        <v>11</v>
      </c>
      <c r="F100" s="71"/>
      <c r="G100" s="46">
        <f t="shared" si="23"/>
        <v>11</v>
      </c>
      <c r="H100" s="78">
        <v>0</v>
      </c>
      <c r="I100" s="76">
        <v>0</v>
      </c>
      <c r="J100" s="46">
        <f t="shared" si="24"/>
        <v>11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+'12'!J101</f>
        <v>10</v>
      </c>
      <c r="F101" s="71"/>
      <c r="G101" s="46">
        <f t="shared" si="23"/>
        <v>10</v>
      </c>
      <c r="H101" s="78">
        <v>0</v>
      </c>
      <c r="I101" s="76">
        <v>0</v>
      </c>
      <c r="J101" s="46">
        <f t="shared" si="24"/>
        <v>10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5</v>
      </c>
      <c r="F158" s="71"/>
      <c r="G158" s="46">
        <f t="shared" si="23"/>
        <v>5</v>
      </c>
      <c r="H158" s="78">
        <v>0</v>
      </c>
      <c r="I158" s="76">
        <v>0</v>
      </c>
      <c r="J158" s="46">
        <f t="shared" si="24"/>
        <v>5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18</v>
      </c>
      <c r="F160" s="71"/>
      <c r="G160" s="46">
        <f t="shared" si="23"/>
        <v>18</v>
      </c>
      <c r="H160" s="78">
        <v>0</v>
      </c>
      <c r="I160" s="76">
        <v>0</v>
      </c>
      <c r="J160" s="46">
        <f t="shared" si="24"/>
        <v>18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26</v>
      </c>
      <c r="F163" s="71"/>
      <c r="G163" s="46">
        <f t="shared" si="30"/>
        <v>26</v>
      </c>
      <c r="H163" s="78">
        <v>0</v>
      </c>
      <c r="I163" s="76">
        <v>0</v>
      </c>
      <c r="J163" s="46">
        <f t="shared" si="31"/>
        <v>26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11</v>
      </c>
      <c r="F170" s="71"/>
      <c r="G170" s="46">
        <f t="shared" si="30"/>
        <v>11</v>
      </c>
      <c r="H170" s="78">
        <v>0</v>
      </c>
      <c r="I170" s="76">
        <v>0</v>
      </c>
      <c r="J170" s="46">
        <f t="shared" si="31"/>
        <v>1</v>
      </c>
      <c r="K170" s="72">
        <v>10</v>
      </c>
      <c r="L170" s="22">
        <v>35</v>
      </c>
      <c r="M170" s="65">
        <f t="shared" si="7"/>
        <v>350</v>
      </c>
      <c r="N170" s="17" t="s">
        <v>16</v>
      </c>
      <c r="O170" s="18">
        <v>150</v>
      </c>
      <c r="P170" s="103">
        <f t="shared" si="8"/>
        <v>200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32</v>
      </c>
      <c r="F172" s="71"/>
      <c r="G172" s="46">
        <f t="shared" si="30"/>
        <v>32</v>
      </c>
      <c r="H172" s="78">
        <v>0</v>
      </c>
      <c r="I172" s="76">
        <v>0</v>
      </c>
      <c r="J172" s="46">
        <f t="shared" si="31"/>
        <v>32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+'12'!J173</f>
        <v>21</v>
      </c>
      <c r="F173" s="71"/>
      <c r="G173" s="46">
        <f>E173+F173</f>
        <v>21</v>
      </c>
      <c r="H173" s="78">
        <v>0</v>
      </c>
      <c r="I173" s="76">
        <v>0</v>
      </c>
      <c r="J173" s="46">
        <f>+G173-H173-K173-I173</f>
        <v>20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21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11</v>
      </c>
      <c r="F179" s="71"/>
      <c r="G179" s="46">
        <f t="shared" si="30"/>
        <v>11</v>
      </c>
      <c r="H179" s="78">
        <v>0</v>
      </c>
      <c r="I179" s="76">
        <v>0</v>
      </c>
      <c r="J179" s="46">
        <f t="shared" si="31"/>
        <v>11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+'12'!J187</f>
        <v>29</v>
      </c>
      <c r="F187" s="71"/>
      <c r="G187" s="46">
        <f>E187+F187</f>
        <v>29</v>
      </c>
      <c r="H187" s="78">
        <v>0</v>
      </c>
      <c r="I187" s="76">
        <v>0</v>
      </c>
      <c r="J187" s="46">
        <f>+G187-H187-K187-I187</f>
        <v>27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+'12'!J188</f>
        <v>24</v>
      </c>
      <c r="F188" s="71"/>
      <c r="G188" s="46">
        <f>E188+F188</f>
        <v>24</v>
      </c>
      <c r="H188" s="78">
        <v>0</v>
      </c>
      <c r="I188" s="76">
        <v>0</v>
      </c>
      <c r="J188" s="46">
        <f>+G188-H188-K188-I188</f>
        <v>23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+'12'!J190</f>
        <v>128</v>
      </c>
      <c r="F190" s="71"/>
      <c r="G190" s="46">
        <f t="shared" si="30"/>
        <v>128</v>
      </c>
      <c r="H190" s="78">
        <v>0</v>
      </c>
      <c r="I190" s="76">
        <v>0</v>
      </c>
      <c r="J190" s="46">
        <f t="shared" si="31"/>
        <v>128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0</v>
      </c>
      <c r="F193" s="71">
        <v>23</v>
      </c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0</v>
      </c>
      <c r="F194" s="71">
        <v>21</v>
      </c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17</v>
      </c>
      <c r="F203" s="71"/>
      <c r="G203" s="46">
        <f t="shared" si="30"/>
        <v>17</v>
      </c>
      <c r="H203" s="78">
        <v>0</v>
      </c>
      <c r="I203" s="76">
        <v>0</v>
      </c>
      <c r="J203" s="46">
        <f t="shared" si="31"/>
        <v>17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126</v>
      </c>
      <c r="F205" s="71"/>
      <c r="G205" s="46">
        <f t="shared" si="30"/>
        <v>126</v>
      </c>
      <c r="H205" s="78">
        <v>0</v>
      </c>
      <c r="I205" s="76">
        <v>0</v>
      </c>
      <c r="J205" s="46">
        <f t="shared" si="31"/>
        <v>119</v>
      </c>
      <c r="K205" s="72">
        <v>7</v>
      </c>
      <c r="L205" s="20">
        <v>55</v>
      </c>
      <c r="M205" s="65">
        <f t="shared" si="34"/>
        <v>385</v>
      </c>
      <c r="N205" s="17" t="s">
        <v>16</v>
      </c>
      <c r="O205" s="18"/>
      <c r="P205" s="103">
        <f t="shared" si="35"/>
        <v>385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49</v>
      </c>
      <c r="F228" s="71"/>
      <c r="G228" s="46">
        <f t="shared" si="30"/>
        <v>49</v>
      </c>
      <c r="H228" s="78">
        <v>0</v>
      </c>
      <c r="I228" s="76">
        <v>0</v>
      </c>
      <c r="J228" s="46">
        <f t="shared" si="31"/>
        <v>49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+'12'!J243</f>
        <v>47</v>
      </c>
      <c r="F243" s="71"/>
      <c r="G243" s="46">
        <f t="shared" ref="G243:G246" si="47">E243+F243</f>
        <v>47</v>
      </c>
      <c r="H243" s="78">
        <v>0</v>
      </c>
      <c r="I243" s="76">
        <v>0</v>
      </c>
      <c r="J243" s="46">
        <f t="shared" ref="J243:J246" si="48">+G243-H243-K243-I243</f>
        <v>35</v>
      </c>
      <c r="K243" s="72">
        <v>12</v>
      </c>
      <c r="L243" s="20">
        <v>45</v>
      </c>
      <c r="M243" s="65">
        <f t="shared" ref="M243:M246" si="49">+L243*K243</f>
        <v>540</v>
      </c>
      <c r="N243" s="17" t="s">
        <v>16</v>
      </c>
      <c r="O243" s="18">
        <v>340</v>
      </c>
      <c r="P243" s="103">
        <f t="shared" ref="P243:P246" si="50">SUM(M243-O243)</f>
        <v>200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1151.1199999999999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4774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1570</v>
      </c>
      <c r="O264" s="2">
        <v>90</v>
      </c>
      <c r="P264" s="2">
        <v>120</v>
      </c>
      <c r="Q264" s="88">
        <v>100</v>
      </c>
      <c r="R264" s="2">
        <v>20</v>
      </c>
      <c r="S264" s="2">
        <v>1140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664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2525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G346"/>
  <sheetViews>
    <sheetView zoomScale="70" zoomScaleNormal="70" workbookViewId="0">
      <pane xSplit="10" ySplit="4" topLeftCell="L32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03">
        <f t="shared" ref="P6:P80" si="3">SUM(M6-O6)</f>
        <v>400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5</v>
      </c>
      <c r="F13" s="71"/>
      <c r="G13" s="46">
        <f t="shared" si="0"/>
        <v>5</v>
      </c>
      <c r="H13" s="78">
        <v>0</v>
      </c>
      <c r="I13" s="76">
        <v>0</v>
      </c>
      <c r="J13" s="46">
        <f t="shared" si="1"/>
        <v>5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14</v>
      </c>
      <c r="F16" s="71"/>
      <c r="G16" s="46">
        <f t="shared" si="0"/>
        <v>14</v>
      </c>
      <c r="H16" s="78">
        <v>0</v>
      </c>
      <c r="I16" s="76">
        <v>0</v>
      </c>
      <c r="J16" s="46">
        <f t="shared" si="1"/>
        <v>14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4</v>
      </c>
      <c r="F17" s="71"/>
      <c r="G17" s="46">
        <f t="shared" si="0"/>
        <v>4</v>
      </c>
      <c r="H17" s="78">
        <v>0</v>
      </c>
      <c r="I17" s="76">
        <v>0</v>
      </c>
      <c r="J17" s="46">
        <f t="shared" si="1"/>
        <v>4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7</v>
      </c>
      <c r="F19" s="71"/>
      <c r="G19" s="46">
        <f t="shared" si="0"/>
        <v>7</v>
      </c>
      <c r="H19" s="78">
        <v>0</v>
      </c>
      <c r="I19" s="76">
        <v>0</v>
      </c>
      <c r="J19" s="46">
        <f t="shared" si="1"/>
        <v>7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1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5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11</v>
      </c>
      <c r="F34" s="71"/>
      <c r="G34" s="46">
        <f t="shared" si="5"/>
        <v>11</v>
      </c>
      <c r="H34" s="78">
        <v>0</v>
      </c>
      <c r="I34" s="76">
        <v>0</v>
      </c>
      <c r="J34" s="46">
        <f t="shared" si="6"/>
        <v>10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7</v>
      </c>
      <c r="F36" s="71"/>
      <c r="G36" s="46">
        <f t="shared" si="5"/>
        <v>7</v>
      </c>
      <c r="H36" s="78">
        <v>0</v>
      </c>
      <c r="I36" s="76">
        <v>0</v>
      </c>
      <c r="J36" s="46">
        <f t="shared" si="6"/>
        <v>7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1</v>
      </c>
      <c r="F38" s="71"/>
      <c r="G38" s="46">
        <f t="shared" si="5"/>
        <v>1</v>
      </c>
      <c r="H38" s="78">
        <v>0</v>
      </c>
      <c r="I38" s="76">
        <v>0</v>
      </c>
      <c r="J38" s="46">
        <f t="shared" si="6"/>
        <v>1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49</v>
      </c>
      <c r="F73" s="71"/>
      <c r="G73" s="46">
        <f t="shared" si="5"/>
        <v>49</v>
      </c>
      <c r="H73" s="78">
        <v>0</v>
      </c>
      <c r="I73" s="76">
        <v>0</v>
      </c>
      <c r="J73" s="46">
        <f t="shared" si="6"/>
        <v>49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25</v>
      </c>
      <c r="P74" s="103">
        <f t="shared" si="3"/>
        <v>225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39</v>
      </c>
      <c r="F88" s="71"/>
      <c r="G88" s="46">
        <f t="shared" ref="G88" si="18">E88+F88</f>
        <v>39</v>
      </c>
      <c r="H88" s="78">
        <v>0</v>
      </c>
      <c r="I88" s="76">
        <v>0</v>
      </c>
      <c r="J88" s="46">
        <f t="shared" ref="J88" si="19">+G88-H88-K88-I88</f>
        <v>29</v>
      </c>
      <c r="K88" s="72">
        <v>10</v>
      </c>
      <c r="L88" s="20">
        <v>49</v>
      </c>
      <c r="M88" s="65">
        <f t="shared" ref="M88" si="20">+L88*K88</f>
        <v>490</v>
      </c>
      <c r="N88" s="17" t="s">
        <v>16</v>
      </c>
      <c r="O88" s="18">
        <v>350</v>
      </c>
      <c r="P88" s="103">
        <f t="shared" ref="P88" si="21">SUM(M88-O88)</f>
        <v>140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12</v>
      </c>
      <c r="F97" s="71"/>
      <c r="G97" s="46">
        <f t="shared" si="23"/>
        <v>12</v>
      </c>
      <c r="H97" s="78">
        <v>0</v>
      </c>
      <c r="I97" s="76">
        <v>0</v>
      </c>
      <c r="J97" s="46">
        <f t="shared" si="24"/>
        <v>12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5</v>
      </c>
      <c r="F98" s="71"/>
      <c r="G98" s="46">
        <f t="shared" si="23"/>
        <v>5</v>
      </c>
      <c r="H98" s="78">
        <v>0</v>
      </c>
      <c r="I98" s="76">
        <v>0</v>
      </c>
      <c r="J98" s="46">
        <f t="shared" si="24"/>
        <v>5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+'13'!J100</f>
        <v>11</v>
      </c>
      <c r="F100" s="71"/>
      <c r="G100" s="46">
        <f t="shared" si="23"/>
        <v>11</v>
      </c>
      <c r="H100" s="78">
        <v>0</v>
      </c>
      <c r="I100" s="76">
        <v>0</v>
      </c>
      <c r="J100" s="46">
        <f t="shared" si="24"/>
        <v>11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+'13'!J101</f>
        <v>10</v>
      </c>
      <c r="F101" s="71"/>
      <c r="G101" s="46">
        <f t="shared" si="23"/>
        <v>10</v>
      </c>
      <c r="H101" s="78">
        <v>0</v>
      </c>
      <c r="I101" s="76">
        <v>0</v>
      </c>
      <c r="J101" s="46">
        <f t="shared" si="24"/>
        <v>10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6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5</v>
      </c>
      <c r="F158" s="71"/>
      <c r="G158" s="46">
        <f t="shared" si="23"/>
        <v>5</v>
      </c>
      <c r="H158" s="78">
        <v>0</v>
      </c>
      <c r="I158" s="76">
        <v>0</v>
      </c>
      <c r="J158" s="46">
        <f t="shared" si="24"/>
        <v>5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18</v>
      </c>
      <c r="F160" s="71"/>
      <c r="G160" s="46">
        <f t="shared" si="23"/>
        <v>18</v>
      </c>
      <c r="H160" s="78">
        <v>0</v>
      </c>
      <c r="I160" s="76">
        <v>0</v>
      </c>
      <c r="J160" s="46">
        <f t="shared" si="24"/>
        <v>18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26</v>
      </c>
      <c r="F163" s="71"/>
      <c r="G163" s="46">
        <f t="shared" si="30"/>
        <v>26</v>
      </c>
      <c r="H163" s="78">
        <v>0</v>
      </c>
      <c r="I163" s="76">
        <v>0</v>
      </c>
      <c r="J163" s="46">
        <f t="shared" si="31"/>
        <v>26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1</v>
      </c>
      <c r="F170" s="71">
        <v>7</v>
      </c>
      <c r="G170" s="46">
        <f t="shared" si="30"/>
        <v>8</v>
      </c>
      <c r="H170" s="78">
        <v>0</v>
      </c>
      <c r="I170" s="76">
        <v>0</v>
      </c>
      <c r="J170" s="46">
        <f t="shared" si="31"/>
        <v>3</v>
      </c>
      <c r="K170" s="72">
        <v>5</v>
      </c>
      <c r="L170" s="22">
        <v>35</v>
      </c>
      <c r="M170" s="65">
        <f t="shared" si="7"/>
        <v>175</v>
      </c>
      <c r="N170" s="17" t="s">
        <v>16</v>
      </c>
      <c r="O170" s="18">
        <v>65</v>
      </c>
      <c r="P170" s="103">
        <f t="shared" si="8"/>
        <v>110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32</v>
      </c>
      <c r="F172" s="71"/>
      <c r="G172" s="46">
        <f t="shared" si="30"/>
        <v>32</v>
      </c>
      <c r="H172" s="78">
        <v>0</v>
      </c>
      <c r="I172" s="76">
        <v>0</v>
      </c>
      <c r="J172" s="46">
        <f t="shared" si="31"/>
        <v>32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+'13'!J173</f>
        <v>20</v>
      </c>
      <c r="F173" s="71"/>
      <c r="G173" s="46">
        <f>E173+F173</f>
        <v>20</v>
      </c>
      <c r="H173" s="78">
        <v>0</v>
      </c>
      <c r="I173" s="76">
        <v>0</v>
      </c>
      <c r="J173" s="46">
        <f>+G173-H173-K173-I173</f>
        <v>19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21</v>
      </c>
      <c r="F178" s="71"/>
      <c r="G178" s="46">
        <f t="shared" si="30"/>
        <v>21</v>
      </c>
      <c r="H178" s="78">
        <v>0</v>
      </c>
      <c r="I178" s="76">
        <v>0</v>
      </c>
      <c r="J178" s="46">
        <f t="shared" si="31"/>
        <v>19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3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11</v>
      </c>
      <c r="F179" s="71"/>
      <c r="G179" s="46">
        <f t="shared" si="30"/>
        <v>11</v>
      </c>
      <c r="H179" s="78">
        <v>0</v>
      </c>
      <c r="I179" s="76">
        <v>0</v>
      </c>
      <c r="J179" s="46">
        <f t="shared" si="31"/>
        <v>11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+'13'!J187</f>
        <v>27</v>
      </c>
      <c r="F187" s="71"/>
      <c r="G187" s="46">
        <f>E187+F187</f>
        <v>27</v>
      </c>
      <c r="H187" s="78">
        <v>0</v>
      </c>
      <c r="I187" s="76">
        <v>0</v>
      </c>
      <c r="J187" s="46">
        <f>+G187-H187-K187-I187</f>
        <v>26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+'13'!J188</f>
        <v>23</v>
      </c>
      <c r="F188" s="71"/>
      <c r="G188" s="46">
        <f>E188+F188</f>
        <v>23</v>
      </c>
      <c r="H188" s="78">
        <v>0</v>
      </c>
      <c r="I188" s="76">
        <v>0</v>
      </c>
      <c r="J188" s="46">
        <f>+G188-H188-K188-I188</f>
        <v>23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+'13'!J190</f>
        <v>128</v>
      </c>
      <c r="F190" s="71"/>
      <c r="G190" s="46">
        <f t="shared" si="30"/>
        <v>128</v>
      </c>
      <c r="H190" s="78">
        <v>0</v>
      </c>
      <c r="I190" s="76">
        <v>0</v>
      </c>
      <c r="J190" s="46">
        <f t="shared" si="31"/>
        <v>128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17</v>
      </c>
      <c r="F203" s="71"/>
      <c r="G203" s="46">
        <f t="shared" si="30"/>
        <v>17</v>
      </c>
      <c r="H203" s="78">
        <v>0</v>
      </c>
      <c r="I203" s="76">
        <v>0</v>
      </c>
      <c r="J203" s="46">
        <f t="shared" si="31"/>
        <v>17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119</v>
      </c>
      <c r="F205" s="71"/>
      <c r="G205" s="46">
        <f t="shared" si="30"/>
        <v>119</v>
      </c>
      <c r="H205" s="78">
        <v>0</v>
      </c>
      <c r="I205" s="76">
        <v>0</v>
      </c>
      <c r="J205" s="46">
        <f t="shared" si="31"/>
        <v>106</v>
      </c>
      <c r="K205" s="72">
        <v>13</v>
      </c>
      <c r="L205" s="20">
        <v>55</v>
      </c>
      <c r="M205" s="65">
        <f t="shared" si="34"/>
        <v>715</v>
      </c>
      <c r="N205" s="17" t="s">
        <v>16</v>
      </c>
      <c r="O205" s="18"/>
      <c r="P205" s="103">
        <f t="shared" si="35"/>
        <v>715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16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49</v>
      </c>
      <c r="F228" s="71"/>
      <c r="G228" s="46">
        <f t="shared" si="30"/>
        <v>49</v>
      </c>
      <c r="H228" s="78">
        <v>0</v>
      </c>
      <c r="I228" s="76">
        <v>0</v>
      </c>
      <c r="J228" s="46">
        <f t="shared" si="31"/>
        <v>49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+'13'!J243</f>
        <v>35</v>
      </c>
      <c r="F243" s="71"/>
      <c r="G243" s="46">
        <f t="shared" ref="G243:G246" si="47">E243+F243</f>
        <v>35</v>
      </c>
      <c r="H243" s="78">
        <v>0</v>
      </c>
      <c r="I243" s="76">
        <v>0</v>
      </c>
      <c r="J243" s="46">
        <f t="shared" ref="J243:J246" si="48">+G243-H243-K243-I243</f>
        <v>20</v>
      </c>
      <c r="K243" s="72">
        <v>15</v>
      </c>
      <c r="L243" s="20">
        <v>45</v>
      </c>
      <c r="M243" s="65">
        <f t="shared" ref="M243:M246" si="49">+L243*K243</f>
        <v>675</v>
      </c>
      <c r="N243" s="17" t="s">
        <v>16</v>
      </c>
      <c r="O243" s="18">
        <v>465</v>
      </c>
      <c r="P243" s="103">
        <f t="shared" ref="P243:P246" si="50">SUM(M243-O243)</f>
        <v>210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+'13'!J244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7</v>
      </c>
      <c r="K244" s="72">
        <v>3</v>
      </c>
      <c r="L244" s="20">
        <v>39</v>
      </c>
      <c r="M244" s="65">
        <f t="shared" si="49"/>
        <v>117</v>
      </c>
      <c r="N244" s="17" t="s">
        <v>16</v>
      </c>
      <c r="O244" s="18">
        <v>57</v>
      </c>
      <c r="P244" s="103">
        <f t="shared" si="50"/>
        <v>60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3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3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3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3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1351.72</v>
      </c>
      <c r="S260" s="75"/>
    </row>
    <row r="261" spans="1:3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6317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1900</v>
      </c>
      <c r="O264" s="2">
        <v>220</v>
      </c>
      <c r="P264" s="2">
        <v>50</v>
      </c>
      <c r="Q264" s="88">
        <v>260</v>
      </c>
      <c r="R264" s="2">
        <v>60</v>
      </c>
      <c r="S264" s="2">
        <v>20</v>
      </c>
      <c r="T264" s="2">
        <v>120</v>
      </c>
      <c r="U264" s="2">
        <v>130</v>
      </c>
      <c r="V264" s="2">
        <v>200</v>
      </c>
      <c r="W264" s="2">
        <v>50</v>
      </c>
      <c r="X264" s="2">
        <v>60</v>
      </c>
      <c r="Y264" s="2">
        <v>55</v>
      </c>
      <c r="Z264" s="2">
        <v>100</v>
      </c>
      <c r="AA264" s="2">
        <v>130</v>
      </c>
      <c r="AB264" s="2">
        <v>100</v>
      </c>
      <c r="AC264" s="2">
        <v>200</v>
      </c>
      <c r="AD264" s="2">
        <v>90</v>
      </c>
      <c r="AE264" s="2">
        <v>20</v>
      </c>
      <c r="AF264" s="2">
        <v>35</v>
      </c>
      <c r="AG264" s="2">
        <v>40</v>
      </c>
    </row>
    <row r="265" spans="1:3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1062</v>
      </c>
    </row>
    <row r="268" spans="1:3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3340</v>
      </c>
    </row>
    <row r="269" spans="1:3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3340</v>
      </c>
    </row>
    <row r="270" spans="1:3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+'14'!J32</f>
        <v>5</v>
      </c>
      <c r="F5" s="71">
        <v>6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+'14'!J33</f>
        <v>2</v>
      </c>
      <c r="F6" s="71">
        <v>31</v>
      </c>
      <c r="G6" s="46">
        <f t="shared" si="0"/>
        <v>33</v>
      </c>
      <c r="H6" s="78">
        <v>0</v>
      </c>
      <c r="I6" s="76">
        <v>0</v>
      </c>
      <c r="J6" s="46">
        <f t="shared" si="1"/>
        <v>23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200</v>
      </c>
      <c r="P6" s="103">
        <f t="shared" ref="P6:P80" si="3">SUM(M6-O6)</f>
        <v>800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+'14'!J34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+'14'!J35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+'14'!J36</f>
        <v>7</v>
      </c>
      <c r="F9" s="71"/>
      <c r="G9" s="46">
        <f t="shared" si="0"/>
        <v>7</v>
      </c>
      <c r="H9" s="78">
        <v>0</v>
      </c>
      <c r="I9" s="76">
        <v>0</v>
      </c>
      <c r="J9" s="46">
        <f t="shared" si="1"/>
        <v>7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+'14'!J37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+'14'!J38</f>
        <v>1</v>
      </c>
      <c r="F11" s="71">
        <v>8</v>
      </c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+'14'!J39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+'14'!J40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+'14'!J41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+'14'!J42</f>
        <v>0</v>
      </c>
      <c r="F15" s="71">
        <v>7</v>
      </c>
      <c r="G15" s="46">
        <f t="shared" si="0"/>
        <v>7</v>
      </c>
      <c r="H15" s="78">
        <v>0</v>
      </c>
      <c r="I15" s="76">
        <v>0</v>
      </c>
      <c r="J15" s="46">
        <f t="shared" si="1"/>
        <v>4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3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+'14'!J43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+'14'!J44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+'14'!J45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+'14'!J46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+'14'!J47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+'14'!J48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+'14'!J49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+'14'!J50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+'14'!J51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+'14'!J52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+'14'!J53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+'14'!J54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+'14'!J55</f>
        <v>0</v>
      </c>
      <c r="F28" s="71">
        <v>4</v>
      </c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+'14'!J56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+'14'!J57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+'14'!J58</f>
        <v>0</v>
      </c>
      <c r="F31" s="71">
        <v>13</v>
      </c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+'14'!J59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+'14'!J60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+'14'!J61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+'14'!J62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+'14'!J63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+'14'!J64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+'14'!J65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+'14'!J66</f>
        <v>0</v>
      </c>
      <c r="F39" s="71">
        <v>10</v>
      </c>
      <c r="G39" s="46">
        <f t="shared" si="5"/>
        <v>10</v>
      </c>
      <c r="H39" s="78">
        <v>0</v>
      </c>
      <c r="I39" s="76">
        <v>0</v>
      </c>
      <c r="J39" s="46">
        <f t="shared" si="6"/>
        <v>5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03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+'14'!J67</f>
        <v>0</v>
      </c>
      <c r="F40" s="71">
        <v>8</v>
      </c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3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+'14'!J68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+'14'!J69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+'14'!J70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+'14'!J71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+'14'!J72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+'14'!J73</f>
        <v>49</v>
      </c>
      <c r="F46" s="71"/>
      <c r="G46" s="46">
        <f t="shared" si="5"/>
        <v>49</v>
      </c>
      <c r="H46" s="78">
        <v>0</v>
      </c>
      <c r="I46" s="76">
        <v>0</v>
      </c>
      <c r="J46" s="46">
        <f t="shared" si="6"/>
        <v>48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+'14'!J74</f>
        <v>1</v>
      </c>
      <c r="F47" s="71">
        <v>12</v>
      </c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+'14'!J75</f>
        <v>0</v>
      </c>
      <c r="F48" s="71">
        <v>7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+'14'!J76</f>
        <v>0</v>
      </c>
      <c r="F49" s="71">
        <v>15</v>
      </c>
      <c r="G49" s="46">
        <f t="shared" si="5"/>
        <v>15</v>
      </c>
      <c r="H49" s="78">
        <v>0</v>
      </c>
      <c r="I49" s="76">
        <v>0</v>
      </c>
      <c r="J49" s="46">
        <f t="shared" si="6"/>
        <v>12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100</v>
      </c>
      <c r="P49" s="103">
        <f>SUM(M49-O49)</f>
        <v>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+'14'!J77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+'14'!J78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+'14'!J79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+'14'!J80</f>
        <v>0</v>
      </c>
      <c r="F53" s="71">
        <v>1</v>
      </c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+'14'!J81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+'14'!J82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+'14'!J83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+'14'!J84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+'14'!J85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+'14'!J86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+'14'!J87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+'14'!J88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+'14'!J89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+'14'!J90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+'14'!J91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2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/>
      <c r="P64" s="103">
        <f t="shared" si="3"/>
        <v>150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+'14'!J92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+'14'!J93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+'14'!J94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+'14'!J95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+'14'!J96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+'14'!J97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+'14'!J98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+'14'!J99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+'14'!J100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+'14'!J101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+'14'!J102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+'14'!J103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+'14'!J104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+'14'!J105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+'14'!J106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+'14'!J107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+'14'!J108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+'14'!J109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+'14'!J110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+'14'!J111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+'14'!J112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+'14'!J113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+'14'!J114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v>27</v>
      </c>
      <c r="F88" s="71"/>
      <c r="G88" s="46">
        <f t="shared" ref="G88" si="18">E88+F88</f>
        <v>27</v>
      </c>
      <c r="H88" s="78">
        <v>0</v>
      </c>
      <c r="I88" s="76">
        <v>0</v>
      </c>
      <c r="J88" s="46">
        <f t="shared" ref="J88" si="19">+G88-H88-K88-I88</f>
        <v>27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+'14'!J116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+'14'!J117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+'14'!J118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+'14'!J119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+'14'!J120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+'14'!J121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+'14'!J122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+'14'!J123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+'14'!J124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+'14'!J125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+'14'!J126</f>
        <v>0</v>
      </c>
      <c r="F99" s="71">
        <v>1</v>
      </c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20</v>
      </c>
      <c r="P99" s="103">
        <f t="shared" ref="P99:P105" si="26">SUM(M99-O99)</f>
        <v>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+'14'!J127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+'14'!J128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+'14'!J129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+'14'!J130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+'14'!J131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+'14'!J132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+'14'!J133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+'14'!J134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+'14'!J135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+'14'!J136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+'14'!J137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+'14'!J138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+'14'!J139</f>
        <v>0</v>
      </c>
      <c r="F112" s="71">
        <v>11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+'14'!J140</f>
        <v>0</v>
      </c>
      <c r="F113" s="71">
        <v>4</v>
      </c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+'14'!J141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+'14'!J142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+'14'!J143</f>
        <v>0</v>
      </c>
      <c r="F116" s="71">
        <v>9</v>
      </c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+'14'!J144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+'14'!J145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+'14'!J146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+'14'!J147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+'14'!J148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+'14'!J149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+'14'!J150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+'14'!J151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+'14'!J152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+'14'!J153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+'14'!J154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+'14'!J155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+'14'!J156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+'14'!J157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+'14'!J158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+'14'!J159</f>
        <v>0</v>
      </c>
      <c r="F132" s="71">
        <v>7</v>
      </c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+'14'!J160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+'14'!J161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+'14'!J162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+'14'!J163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+'14'!J164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+'14'!J165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+'14'!J166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+'14'!J167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+'14'!J168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+'14'!J169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+'14'!J170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+'14'!J171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+'14'!J172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+'14'!J173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+'14'!J174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+'14'!J175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+'14'!J176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+'14'!J177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+'14'!J178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+'14'!J179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+'14'!J180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+'14'!J181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+'14'!J182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+'14'!J183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+'14'!J184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+'14'!J185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+'14'!J186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+'14'!J187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+'14'!J188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+'14'!J189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+'14'!J190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+'14'!J191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+'14'!J192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+'14'!J193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+'14'!J194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+'14'!J195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+'14'!J196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+'14'!J197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+'14'!J198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+'14'!J199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+'14'!J200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+'14'!J201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+'14'!J202</f>
        <v>0</v>
      </c>
      <c r="F175" s="71">
        <v>18</v>
      </c>
      <c r="G175" s="46">
        <f t="shared" si="30"/>
        <v>18</v>
      </c>
      <c r="H175" s="78">
        <v>0</v>
      </c>
      <c r="I175" s="76">
        <v>0</v>
      </c>
      <c r="J175" s="46">
        <f t="shared" si="31"/>
        <v>16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+'14'!J203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+'14'!J204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+'14'!J205</f>
        <v>106</v>
      </c>
      <c r="F178" s="71"/>
      <c r="G178" s="46">
        <f t="shared" si="30"/>
        <v>106</v>
      </c>
      <c r="H178" s="78">
        <v>0</v>
      </c>
      <c r="I178" s="76">
        <v>0</v>
      </c>
      <c r="J178" s="46">
        <f t="shared" si="31"/>
        <v>106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+'14'!J206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+'14'!J207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+'14'!J208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+'14'!J209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+'14'!J210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+'14'!J211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+'14'!J212</f>
        <v>0</v>
      </c>
      <c r="F185" s="71">
        <v>11</v>
      </c>
      <c r="G185" s="46">
        <f t="shared" si="30"/>
        <v>11</v>
      </c>
      <c r="H185" s="78">
        <v>0</v>
      </c>
      <c r="I185" s="76">
        <v>0</v>
      </c>
      <c r="J185" s="46">
        <f t="shared" si="31"/>
        <v>9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+'14'!J213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+'14'!J214</f>
        <v>0</v>
      </c>
      <c r="F187" s="71">
        <v>26</v>
      </c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+'14'!J215</f>
        <v>0</v>
      </c>
      <c r="F188" s="71">
        <v>23</v>
      </c>
      <c r="G188" s="46">
        <f>E188+F188</f>
        <v>23</v>
      </c>
      <c r="H188" s="78">
        <v>0</v>
      </c>
      <c r="I188" s="76">
        <v>0</v>
      </c>
      <c r="J188" s="46">
        <f>+G188-H188-K188-I188</f>
        <v>23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+'14'!J216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+'14'!J217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+'14'!J218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+'14'!J219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+'14'!J220</f>
        <v>0</v>
      </c>
      <c r="F193" s="71">
        <v>20</v>
      </c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+'14'!J221</f>
        <v>0</v>
      </c>
      <c r="F194" s="71">
        <v>18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+'14'!J222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+'14'!J223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+'14'!J224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+'14'!J225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+'14'!J226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+'14'!J227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+'14'!J228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+'14'!J229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+'14'!J230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+'14'!J231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+'14'!J232</f>
        <v>0</v>
      </c>
      <c r="F205" s="71">
        <v>106</v>
      </c>
      <c r="G205" s="46">
        <f t="shared" si="30"/>
        <v>106</v>
      </c>
      <c r="H205" s="78">
        <v>0</v>
      </c>
      <c r="I205" s="76">
        <v>0</v>
      </c>
      <c r="J205" s="46">
        <f t="shared" si="31"/>
        <v>97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/>
      <c r="P205" s="103">
        <f t="shared" si="35"/>
        <v>495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+'14'!J233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+'14'!J234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+'14'!J235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+'14'!J236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+'14'!J237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+'14'!J238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+'14'!J239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+'14'!J240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+'14'!J241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+'14'!J242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+'14'!J243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+'14'!J244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+'14'!J245</f>
        <v>0</v>
      </c>
      <c r="F218" s="71">
        <v>16</v>
      </c>
      <c r="G218" s="46">
        <f t="shared" si="30"/>
        <v>16</v>
      </c>
      <c r="H218" s="78">
        <v>0</v>
      </c>
      <c r="I218" s="76">
        <v>0</v>
      </c>
      <c r="J218" s="46">
        <f t="shared" si="31"/>
        <v>15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+'14'!J246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+'14'!J247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+'14'!J248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+'14'!J249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+'14'!J250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+'14'!J251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+'14'!J252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+'14'!J253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+'14'!J254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+'14'!J255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+'14'!J256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+'14'!J257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+'14'!J258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+'14'!J259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+'14'!J260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+'14'!J261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+'14'!J262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+'14'!J263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+'14'!J264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+'14'!J265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+'14'!J266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+'14'!J267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+'14'!J268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+'14'!J269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+'14'!J270</f>
        <v>0</v>
      </c>
      <c r="F243" s="71">
        <v>20</v>
      </c>
      <c r="G243" s="46">
        <f t="shared" ref="G243:G246" si="47">E243+F243</f>
        <v>20</v>
      </c>
      <c r="H243" s="78">
        <v>0</v>
      </c>
      <c r="I243" s="76">
        <v>0</v>
      </c>
      <c r="J243" s="46">
        <f t="shared" ref="J243:J246" si="48">+G243-H243-K243-I243</f>
        <v>16</v>
      </c>
      <c r="K243" s="72">
        <v>4</v>
      </c>
      <c r="L243" s="20">
        <v>45</v>
      </c>
      <c r="M243" s="65">
        <f t="shared" ref="M243:M246" si="49">+L243*K243</f>
        <v>180</v>
      </c>
      <c r="N243" s="17" t="s">
        <v>16</v>
      </c>
      <c r="O243" s="18">
        <v>140</v>
      </c>
      <c r="P243" s="103">
        <f t="shared" ref="P243:P246" si="50">SUM(M243-O243)</f>
        <v>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+'14'!J271</f>
        <v>0</v>
      </c>
      <c r="F244" s="71">
        <v>7</v>
      </c>
      <c r="G244" s="46">
        <f t="shared" si="47"/>
        <v>7</v>
      </c>
      <c r="H244" s="78">
        <v>0</v>
      </c>
      <c r="I244" s="76">
        <v>0</v>
      </c>
      <c r="J244" s="46">
        <f t="shared" si="48"/>
        <v>4</v>
      </c>
      <c r="K244" s="72">
        <v>3</v>
      </c>
      <c r="L244" s="20">
        <v>39</v>
      </c>
      <c r="M244" s="65">
        <f t="shared" si="49"/>
        <v>117</v>
      </c>
      <c r="N244" s="17" t="s">
        <v>16</v>
      </c>
      <c r="O244" s="18">
        <v>37</v>
      </c>
      <c r="P244" s="103">
        <f t="shared" si="50"/>
        <v>80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+'14'!J272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1881.21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5622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705</v>
      </c>
      <c r="O264" s="2">
        <v>160</v>
      </c>
      <c r="P264" s="2">
        <v>100</v>
      </c>
      <c r="Q264" s="88">
        <v>20</v>
      </c>
      <c r="R264" s="2">
        <v>170</v>
      </c>
      <c r="S264" s="2">
        <v>100</v>
      </c>
      <c r="T264" s="2">
        <v>100</v>
      </c>
      <c r="U264" s="2">
        <v>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747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7</v>
      </c>
      <c r="F9" s="71"/>
      <c r="G9" s="46">
        <f t="shared" si="0"/>
        <v>7</v>
      </c>
      <c r="H9" s="78">
        <v>0</v>
      </c>
      <c r="I9" s="76">
        <v>0</v>
      </c>
      <c r="J9" s="46">
        <f t="shared" si="1"/>
        <v>7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1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3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12</v>
      </c>
      <c r="F31" s="71"/>
      <c r="G31" s="46">
        <f t="shared" si="5"/>
        <v>12</v>
      </c>
      <c r="H31" s="78">
        <v>3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8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48</v>
      </c>
      <c r="F46" s="71"/>
      <c r="G46" s="46">
        <f t="shared" si="5"/>
        <v>48</v>
      </c>
      <c r="H46" s="78">
        <v>0</v>
      </c>
      <c r="I46" s="76">
        <v>0</v>
      </c>
      <c r="J46" s="46">
        <f t="shared" si="6"/>
        <v>47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5</v>
      </c>
      <c r="F65" s="71">
        <v>5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1</v>
      </c>
      <c r="F72" s="71">
        <v>5</v>
      </c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0</v>
      </c>
      <c r="F77" s="71">
        <v>8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+'15'!J86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27</v>
      </c>
      <c r="F88" s="71"/>
      <c r="G88" s="46">
        <f t="shared" ref="G88" si="18">E88+F88</f>
        <v>27</v>
      </c>
      <c r="H88" s="78">
        <v>27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+'15'!J90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+'15'!J99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+'15'!J104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+'15'!J105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+'15'!J136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+'15'!J176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106</v>
      </c>
      <c r="F178" s="71"/>
      <c r="G178" s="46">
        <f t="shared" si="30"/>
        <v>106</v>
      </c>
      <c r="H178" s="78">
        <v>0</v>
      </c>
      <c r="I178" s="76">
        <v>0</v>
      </c>
      <c r="J178" s="46">
        <f t="shared" si="31"/>
        <v>105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+'15'!J187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+'15'!J188</f>
        <v>23</v>
      </c>
      <c r="F188" s="71"/>
      <c r="G188" s="46">
        <f>E188+F188</f>
        <v>23</v>
      </c>
      <c r="H188" s="78">
        <v>0</v>
      </c>
      <c r="I188" s="76">
        <v>0</v>
      </c>
      <c r="J188" s="46">
        <f>+G188-H188-K188-I188</f>
        <v>23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97</v>
      </c>
      <c r="F205" s="71"/>
      <c r="G205" s="46">
        <f t="shared" si="30"/>
        <v>97</v>
      </c>
      <c r="H205" s="78">
        <v>0</v>
      </c>
      <c r="I205" s="76">
        <v>0</v>
      </c>
      <c r="J205" s="46">
        <f t="shared" si="31"/>
        <v>95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+'15'!J243</f>
        <v>16</v>
      </c>
      <c r="F243" s="71"/>
      <c r="G243" s="46">
        <f t="shared" ref="G243:G246" si="47">E243+F243</f>
        <v>16</v>
      </c>
      <c r="H243" s="78">
        <v>16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+'15'!J244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868.28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1810</v>
      </c>
      <c r="O264" s="2">
        <v>530</v>
      </c>
      <c r="P264" s="2">
        <v>360</v>
      </c>
      <c r="Q264" s="88">
        <v>235</v>
      </c>
      <c r="R264" s="2">
        <v>635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7</v>
      </c>
      <c r="F9" s="71"/>
      <c r="G9" s="46">
        <f t="shared" si="0"/>
        <v>7</v>
      </c>
      <c r="H9" s="78">
        <v>0</v>
      </c>
      <c r="I9" s="76">
        <v>0</v>
      </c>
      <c r="J9" s="46">
        <f t="shared" si="1"/>
        <v>7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+'16'!J86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+'16'!J90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+'16'!J104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+'16'!J105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3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3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+'16'!J136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+'16'!J173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+'16'!J176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105</v>
      </c>
      <c r="F178" s="71"/>
      <c r="G178" s="46">
        <f t="shared" si="30"/>
        <v>105</v>
      </c>
      <c r="H178" s="78">
        <v>0</v>
      </c>
      <c r="I178" s="76">
        <v>0</v>
      </c>
      <c r="J178" s="46">
        <f t="shared" si="31"/>
        <v>105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+'16'!J187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+'16'!J188</f>
        <v>23</v>
      </c>
      <c r="F188" s="71"/>
      <c r="G188" s="46">
        <f>E188+F188</f>
        <v>23</v>
      </c>
      <c r="H188" s="78">
        <v>0</v>
      </c>
      <c r="I188" s="76">
        <v>0</v>
      </c>
      <c r="J188" s="46">
        <f>+G188-H188-K188-I188</f>
        <v>22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95</v>
      </c>
      <c r="F205" s="71"/>
      <c r="G205" s="46">
        <f t="shared" si="30"/>
        <v>95</v>
      </c>
      <c r="H205" s="78">
        <v>0</v>
      </c>
      <c r="I205" s="76">
        <v>0</v>
      </c>
      <c r="J205" s="46">
        <f t="shared" si="31"/>
        <v>90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03">
        <f t="shared" si="35"/>
        <v>275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+'16'!J244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4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544.67999999999995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2015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795</v>
      </c>
      <c r="O264" s="2">
        <v>50</v>
      </c>
      <c r="P264" s="2">
        <v>265</v>
      </c>
      <c r="Q264" s="88">
        <v>120</v>
      </c>
      <c r="R264" s="2">
        <v>100</v>
      </c>
      <c r="S264" s="2">
        <v>115</v>
      </c>
      <c r="T264" s="2">
        <v>100</v>
      </c>
      <c r="U264" s="2">
        <v>45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19</v>
      </c>
      <c r="F6" s="71">
        <v>15</v>
      </c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>
        <v>6</v>
      </c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10</v>
      </c>
      <c r="F47" s="71"/>
      <c r="G47" s="46">
        <f t="shared" si="5"/>
        <v>10</v>
      </c>
      <c r="H47" s="78">
        <v>1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+'17'!J86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+'17'!J90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+'17'!J104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+'17'!J105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8</v>
      </c>
      <c r="F116" s="71">
        <v>5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4</v>
      </c>
      <c r="F131" s="71">
        <v>4</v>
      </c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+'17'!J136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+'17'!J176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105</v>
      </c>
      <c r="F178" s="71"/>
      <c r="G178" s="46">
        <f t="shared" si="30"/>
        <v>105</v>
      </c>
      <c r="H178" s="78">
        <v>0</v>
      </c>
      <c r="I178" s="76">
        <v>0</v>
      </c>
      <c r="J178" s="46">
        <f t="shared" si="31"/>
        <v>105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+'17'!J187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f>+G187-H187-K187-I187</f>
        <v>26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+'17'!J188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22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17</v>
      </c>
      <c r="F193" s="71">
        <v>10</v>
      </c>
      <c r="G193" s="46">
        <f t="shared" si="30"/>
        <v>27</v>
      </c>
      <c r="H193" s="78">
        <v>0</v>
      </c>
      <c r="I193" s="76">
        <v>0</v>
      </c>
      <c r="J193" s="46">
        <f t="shared" si="31"/>
        <v>26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11</v>
      </c>
      <c r="F194" s="71">
        <v>15</v>
      </c>
      <c r="G194" s="46">
        <f t="shared" si="30"/>
        <v>26</v>
      </c>
      <c r="H194" s="78">
        <v>1</v>
      </c>
      <c r="I194" s="76">
        <v>0</v>
      </c>
      <c r="J194" s="46">
        <f t="shared" si="31"/>
        <v>25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88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+'17'!J244</f>
        <v>4</v>
      </c>
      <c r="F244" s="71"/>
      <c r="G244" s="46">
        <f t="shared" si="47"/>
        <v>4</v>
      </c>
      <c r="H244" s="78">
        <v>0</v>
      </c>
      <c r="I244" s="76">
        <v>0</v>
      </c>
      <c r="J244" s="46">
        <f t="shared" si="48"/>
        <v>3</v>
      </c>
      <c r="K244" s="72">
        <v>1</v>
      </c>
      <c r="L244" s="20">
        <v>39</v>
      </c>
      <c r="M244" s="65">
        <f t="shared" si="49"/>
        <v>39</v>
      </c>
      <c r="N244" s="17" t="s">
        <v>16</v>
      </c>
      <c r="O244" s="18">
        <v>19</v>
      </c>
      <c r="P244" s="103">
        <f t="shared" si="50"/>
        <v>20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746.26999999999987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2049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80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200.00"/>
        <filter val="300"/>
        <filter val="300.00"/>
        <filter val="35.00"/>
        <filter val="390.00"/>
        <filter val="5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hidden="1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hidden="1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hidden="1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hidden="1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hidden="1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hidden="1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hidden="1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hidden="1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3">
        <f t="shared" si="2"/>
        <v>50</v>
      </c>
      <c r="Q15" s="90">
        <v>24.37</v>
      </c>
      <c r="R15" s="43">
        <f t="shared" si="3"/>
        <v>24.37</v>
      </c>
    </row>
    <row r="16" spans="1:18" ht="25.5" hidden="1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hidden="1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hidden="1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>+G18-H18-K18-I18</f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hidden="1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3">
        <f t="shared" si="2"/>
        <v>65</v>
      </c>
      <c r="Q20" s="90">
        <v>22.25</v>
      </c>
      <c r="R20" s="43">
        <f t="shared" si="3"/>
        <v>22.25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hidden="1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hidden="1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hidden="1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hidden="1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hidden="1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3">
        <f t="shared" si="2"/>
        <v>100</v>
      </c>
      <c r="Q31" s="90">
        <v>38.46</v>
      </c>
      <c r="R31" s="43">
        <f t="shared" si="3"/>
        <v>38.46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14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hidden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3">
        <f t="shared" si="2"/>
        <v>130</v>
      </c>
      <c r="Q34" s="90">
        <v>38.07</v>
      </c>
      <c r="R34" s="43">
        <f t="shared" si="3"/>
        <v>38.07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hidden="1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hidden="1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hidden="1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hidden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hidden="1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hidden="1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hidden="1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hidden="1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hidden="1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hidden="1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hidden="1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hidden="1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v>4</v>
      </c>
      <c r="K51" s="72">
        <v>1</v>
      </c>
      <c r="L51" s="15">
        <v>50</v>
      </c>
      <c r="M51" s="65">
        <f t="shared" ref="M51:M56" si="7"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hidden="1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 t="shared" si="7"/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hidden="1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hidden="1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hidden="1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hidden="1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hidden="1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hidden="1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hidden="1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7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>
        <v>50</v>
      </c>
      <c r="P66" s="103">
        <f t="shared" si="2"/>
        <v>50</v>
      </c>
      <c r="Q66" s="90">
        <v>23.12</v>
      </c>
      <c r="R66" s="43">
        <f t="shared" si="3"/>
        <v>46.24</v>
      </c>
    </row>
    <row r="67" spans="1:18" ht="25.5" hidden="1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hidden="1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hidden="1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hidden="1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hidden="1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hidden="1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hidden="1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3">
        <f t="shared" si="2"/>
        <v>50</v>
      </c>
      <c r="Q74" s="90">
        <v>17.09</v>
      </c>
      <c r="R74" s="43">
        <f t="shared" si="3"/>
        <v>17.09</v>
      </c>
    </row>
    <row r="75" spans="1:18" ht="25.5" hidden="1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hidden="1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hidden="1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hidden="1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hidden="1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hidden="1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hidden="1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hidden="1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hidden="1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hidden="1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hidden="1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hidden="1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+'18'!J86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hidden="1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+'18'!J90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hidden="1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hidden="1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3">
        <f t="shared" si="9"/>
        <v>35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hidden="1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hidden="1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hidden="1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hidden="1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hidden="1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+'18'!J99</f>
        <v>3</v>
      </c>
      <c r="F99" s="71"/>
      <c r="G99" s="46">
        <f t="shared" si="24"/>
        <v>3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hidden="1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hidden="1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hidden="1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hidden="1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+'18'!J104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hidden="1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+'18'!J105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hidden="1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2</v>
      </c>
      <c r="F106" s="71"/>
      <c r="G106" s="46">
        <f t="shared" si="24"/>
        <v>2</v>
      </c>
      <c r="H106" s="78">
        <v>0</v>
      </c>
      <c r="I106" s="76">
        <v>0</v>
      </c>
      <c r="J106" s="46">
        <f t="shared" si="25"/>
        <v>2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hidden="1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hidden="1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hidden="1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25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hidden="1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4</v>
      </c>
      <c r="F113" s="71"/>
      <c r="G113" s="46">
        <f t="shared" si="24"/>
        <v>4</v>
      </c>
      <c r="H113" s="78">
        <v>0</v>
      </c>
      <c r="I113" s="76">
        <v>0</v>
      </c>
      <c r="J113" s="46">
        <f t="shared" si="25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hidden="1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9</v>
      </c>
      <c r="F115" s="71"/>
      <c r="G115" s="46">
        <f t="shared" si="24"/>
        <v>9</v>
      </c>
      <c r="H115" s="78">
        <v>0</v>
      </c>
      <c r="I115" s="76">
        <v>0</v>
      </c>
      <c r="J115" s="46">
        <f t="shared" si="25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9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13</v>
      </c>
      <c r="F116" s="71"/>
      <c r="G116" s="46">
        <f t="shared" si="24"/>
        <v>13</v>
      </c>
      <c r="H116" s="78">
        <v>0</v>
      </c>
      <c r="I116" s="76">
        <v>0</v>
      </c>
      <c r="J116" s="46">
        <f t="shared" si="25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3">
        <f t="shared" si="9"/>
        <v>100</v>
      </c>
      <c r="Q116" s="90">
        <v>13.03</v>
      </c>
      <c r="R116" s="43">
        <f t="shared" si="10"/>
        <v>13.03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hidden="1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hidden="1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hidden="1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hidden="1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hidden="1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hidden="1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hidden="1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hidden="1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hidden="1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hidden="1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7</v>
      </c>
      <c r="F131" s="71"/>
      <c r="G131" s="46">
        <f t="shared" si="24"/>
        <v>7</v>
      </c>
      <c r="H131" s="78">
        <v>0</v>
      </c>
      <c r="I131" s="76">
        <v>0</v>
      </c>
      <c r="J131" s="46">
        <f t="shared" si="25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9"/>
        <v>60</v>
      </c>
      <c r="Q132" s="90"/>
      <c r="R132" s="43">
        <f t="shared" si="10"/>
        <v>0</v>
      </c>
    </row>
    <row r="133" spans="1:18" ht="25.5" hidden="1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16</v>
      </c>
      <c r="F133" s="71"/>
      <c r="G133" s="46">
        <f t="shared" si="24"/>
        <v>16</v>
      </c>
      <c r="H133" s="78">
        <v>0</v>
      </c>
      <c r="I133" s="76">
        <v>0</v>
      </c>
      <c r="J133" s="46">
        <f t="shared" si="25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hidden="1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hidden="1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hidden="1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+'18'!J136</f>
        <v>26</v>
      </c>
      <c r="F136" s="71"/>
      <c r="G136" s="46">
        <f t="shared" si="24"/>
        <v>26</v>
      </c>
      <c r="H136" s="78">
        <v>0</v>
      </c>
      <c r="I136" s="76">
        <v>0</v>
      </c>
      <c r="J136" s="46">
        <f t="shared" si="25"/>
        <v>26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hidden="1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hidden="1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hidden="1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hidden="1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hidden="1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3</v>
      </c>
      <c r="F143" s="71"/>
      <c r="G143" s="46">
        <f t="shared" si="24"/>
        <v>3</v>
      </c>
      <c r="H143" s="78">
        <v>0</v>
      </c>
      <c r="I143" s="76">
        <v>0</v>
      </c>
      <c r="J143" s="46">
        <f t="shared" si="25"/>
        <v>3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hidden="1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32</v>
      </c>
      <c r="F145" s="71"/>
      <c r="G145" s="46">
        <f t="shared" si="24"/>
        <v>32</v>
      </c>
      <c r="H145" s="78">
        <v>0</v>
      </c>
      <c r="I145" s="76">
        <v>0</v>
      </c>
      <c r="J145" s="46">
        <f t="shared" si="25"/>
        <v>32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hidden="1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19</v>
      </c>
      <c r="F146" s="71"/>
      <c r="G146" s="46">
        <f t="shared" si="24"/>
        <v>19</v>
      </c>
      <c r="H146" s="78">
        <v>0</v>
      </c>
      <c r="I146" s="76">
        <v>0</v>
      </c>
      <c r="J146" s="46">
        <f t="shared" si="25"/>
        <v>19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hidden="1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hidden="1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hidden="1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hidden="1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19</v>
      </c>
      <c r="F151" s="71"/>
      <c r="G151" s="46">
        <f t="shared" si="24"/>
        <v>19</v>
      </c>
      <c r="H151" s="78">
        <v>0</v>
      </c>
      <c r="I151" s="76">
        <v>0</v>
      </c>
      <c r="J151" s="46">
        <f t="shared" si="25"/>
        <v>19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hidden="1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11</v>
      </c>
      <c r="F152" s="71"/>
      <c r="G152" s="46">
        <f t="shared" si="24"/>
        <v>11</v>
      </c>
      <c r="H152" s="78">
        <v>0</v>
      </c>
      <c r="I152" s="76">
        <v>0</v>
      </c>
      <c r="J152" s="46">
        <f t="shared" si="25"/>
        <v>11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hidden="1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hidden="1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hidden="1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hidden="1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hidden="1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11</v>
      </c>
      <c r="F158" s="71"/>
      <c r="G158" s="46">
        <f t="shared" si="24"/>
        <v>11</v>
      </c>
      <c r="H158" s="78">
        <v>0</v>
      </c>
      <c r="I158" s="76">
        <v>0</v>
      </c>
      <c r="J158" s="46">
        <f t="shared" si="25"/>
        <v>11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hidden="1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hidden="1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26</v>
      </c>
      <c r="F160" s="71"/>
      <c r="G160" s="46">
        <f t="shared" si="24"/>
        <v>26</v>
      </c>
      <c r="H160" s="78">
        <v>0</v>
      </c>
      <c r="I160" s="76">
        <v>0</v>
      </c>
      <c r="J160" s="46">
        <f t="shared" si="25"/>
        <v>26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hidden="1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23</v>
      </c>
      <c r="F161" s="71"/>
      <c r="G161" s="46">
        <f t="shared" si="24"/>
        <v>23</v>
      </c>
      <c r="H161" s="78">
        <v>0</v>
      </c>
      <c r="I161" s="76">
        <v>0</v>
      </c>
      <c r="J161" s="46">
        <f t="shared" si="25"/>
        <v>23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hidden="1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hidden="1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128</v>
      </c>
      <c r="F163" s="71"/>
      <c r="G163" s="46">
        <f t="shared" si="31"/>
        <v>128</v>
      </c>
      <c r="H163" s="78">
        <v>0</v>
      </c>
      <c r="I163" s="76">
        <v>0</v>
      </c>
      <c r="J163" s="46">
        <f t="shared" si="32"/>
        <v>128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hidden="1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hidden="1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hidden="1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20</v>
      </c>
      <c r="F166" s="71"/>
      <c r="G166" s="46">
        <f t="shared" si="31"/>
        <v>20</v>
      </c>
      <c r="H166" s="78">
        <v>0</v>
      </c>
      <c r="I166" s="76">
        <v>0</v>
      </c>
      <c r="J166" s="46">
        <f t="shared" si="32"/>
        <v>20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hidden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18</v>
      </c>
      <c r="F167" s="71"/>
      <c r="G167" s="46">
        <f t="shared" si="31"/>
        <v>18</v>
      </c>
      <c r="H167" s="78">
        <v>0</v>
      </c>
      <c r="I167" s="76">
        <v>0</v>
      </c>
      <c r="J167" s="46">
        <f t="shared" si="32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hidden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hidden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hidden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14</v>
      </c>
      <c r="F175" s="71"/>
      <c r="G175" s="46">
        <f t="shared" si="31"/>
        <v>14</v>
      </c>
      <c r="H175" s="78">
        <v>0</v>
      </c>
      <c r="I175" s="76">
        <v>0</v>
      </c>
      <c r="J175" s="46">
        <f t="shared" si="32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hidden="1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+'18'!J176</f>
        <v>17</v>
      </c>
      <c r="F176" s="71"/>
      <c r="G176" s="46">
        <f t="shared" si="31"/>
        <v>17</v>
      </c>
      <c r="H176" s="78">
        <v>0</v>
      </c>
      <c r="I176" s="76">
        <v>0</v>
      </c>
      <c r="J176" s="46">
        <f t="shared" si="32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105</v>
      </c>
      <c r="F178" s="71"/>
      <c r="G178" s="46">
        <f t="shared" si="31"/>
        <v>105</v>
      </c>
      <c r="H178" s="78">
        <v>0</v>
      </c>
      <c r="I178" s="76">
        <v>0</v>
      </c>
      <c r="J178" s="46">
        <f t="shared" si="32"/>
        <v>103</v>
      </c>
      <c r="K178" s="72">
        <v>2</v>
      </c>
      <c r="L178" s="20">
        <v>55</v>
      </c>
      <c r="M178" s="65">
        <f t="shared" si="35"/>
        <v>110</v>
      </c>
      <c r="N178" s="17" t="s">
        <v>16</v>
      </c>
      <c r="O178" s="18"/>
      <c r="P178" s="103">
        <f t="shared" si="36"/>
        <v>110</v>
      </c>
      <c r="Q178" s="90"/>
      <c r="R178" s="43"/>
    </row>
    <row r="179" spans="1:18" ht="25.5" hidden="1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hidden="1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hidden="1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hidden="1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9</v>
      </c>
      <c r="F185" s="71"/>
      <c r="G185" s="46">
        <f t="shared" si="31"/>
        <v>9</v>
      </c>
      <c r="H185" s="78">
        <v>0</v>
      </c>
      <c r="I185" s="76">
        <v>0</v>
      </c>
      <c r="J185" s="46">
        <f t="shared" si="32"/>
        <v>5</v>
      </c>
      <c r="K185" s="72">
        <v>4</v>
      </c>
      <c r="L185" s="20">
        <v>80</v>
      </c>
      <c r="M185" s="65">
        <f t="shared" si="35"/>
        <v>320</v>
      </c>
      <c r="N185" s="17" t="s">
        <v>16</v>
      </c>
      <c r="O185" s="18"/>
      <c r="P185" s="103">
        <f t="shared" si="36"/>
        <v>320</v>
      </c>
      <c r="Q185" s="92"/>
      <c r="R185" s="43">
        <f t="shared" si="37"/>
        <v>0</v>
      </c>
    </row>
    <row r="186" spans="1:18" ht="25.5" hidden="1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+'18'!J187</f>
        <v>26</v>
      </c>
      <c r="F187" s="71"/>
      <c r="G187" s="46">
        <f>E187+F187</f>
        <v>26</v>
      </c>
      <c r="H187" s="78">
        <v>0</v>
      </c>
      <c r="I187" s="76">
        <v>0</v>
      </c>
      <c r="J187" s="46">
        <v>60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+'18'!J188</f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v>37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103">
        <f>SUM(M188-O188)</f>
        <v>60</v>
      </c>
      <c r="Q188" s="92"/>
      <c r="R188" s="43">
        <f>+K188*Q188</f>
        <v>0</v>
      </c>
    </row>
    <row r="189" spans="1:18" ht="23.45" hidden="1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hidden="1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hidden="1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16</v>
      </c>
      <c r="F191" s="71"/>
      <c r="G191" s="46">
        <f t="shared" si="31"/>
        <v>16</v>
      </c>
      <c r="H191" s="78">
        <v>0</v>
      </c>
      <c r="I191" s="76">
        <v>0</v>
      </c>
      <c r="J191" s="46">
        <f t="shared" si="32"/>
        <v>16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hidden="1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26</v>
      </c>
      <c r="F193" s="71"/>
      <c r="G193" s="46">
        <f t="shared" si="31"/>
        <v>26</v>
      </c>
      <c r="H193" s="78">
        <v>0</v>
      </c>
      <c r="I193" s="76">
        <v>0</v>
      </c>
      <c r="J193" s="46">
        <f t="shared" si="32"/>
        <v>25</v>
      </c>
      <c r="K193" s="72">
        <v>1</v>
      </c>
      <c r="L193" s="20">
        <v>120</v>
      </c>
      <c r="M193" s="65">
        <f t="shared" si="35"/>
        <v>120</v>
      </c>
      <c r="N193" s="17" t="s">
        <v>16</v>
      </c>
      <c r="O193" s="18"/>
      <c r="P193" s="103">
        <f t="shared" si="36"/>
        <v>120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25</v>
      </c>
      <c r="F194" s="71"/>
      <c r="G194" s="46">
        <f t="shared" si="31"/>
        <v>25</v>
      </c>
      <c r="H194" s="78">
        <v>0</v>
      </c>
      <c r="I194" s="76">
        <v>0</v>
      </c>
      <c r="J194" s="46">
        <f t="shared" si="32"/>
        <v>23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03">
        <f t="shared" si="36"/>
        <v>240</v>
      </c>
      <c r="Q194" s="90">
        <v>73</v>
      </c>
      <c r="R194" s="43">
        <f t="shared" si="37"/>
        <v>146</v>
      </c>
    </row>
    <row r="195" spans="1:18" ht="24.75" hidden="1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hidden="1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49</v>
      </c>
      <c r="F201" s="71"/>
      <c r="G201" s="46">
        <f t="shared" si="31"/>
        <v>49</v>
      </c>
      <c r="H201" s="78">
        <v>0</v>
      </c>
      <c r="I201" s="76">
        <v>0</v>
      </c>
      <c r="J201" s="46">
        <f t="shared" si="32"/>
        <v>49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88</v>
      </c>
      <c r="F205" s="71"/>
      <c r="G205" s="46">
        <f t="shared" si="31"/>
        <v>88</v>
      </c>
      <c r="H205" s="78">
        <v>0</v>
      </c>
      <c r="I205" s="76">
        <v>0</v>
      </c>
      <c r="J205" s="46">
        <f t="shared" si="32"/>
        <v>82</v>
      </c>
      <c r="K205" s="72">
        <v>6</v>
      </c>
      <c r="L205" s="20">
        <v>55</v>
      </c>
      <c r="M205" s="65">
        <f t="shared" si="35"/>
        <v>330</v>
      </c>
      <c r="N205" s="17" t="s">
        <v>16</v>
      </c>
      <c r="O205" s="18"/>
      <c r="P205" s="103">
        <f t="shared" si="36"/>
        <v>330</v>
      </c>
      <c r="Q205" s="92"/>
      <c r="R205" s="43">
        <f t="shared" si="37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hidden="1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20</v>
      </c>
      <c r="F216" s="71"/>
      <c r="G216" s="46">
        <f t="shared" si="31"/>
        <v>20</v>
      </c>
      <c r="H216" s="78">
        <v>0</v>
      </c>
      <c r="I216" s="76">
        <v>0</v>
      </c>
      <c r="J216" s="46">
        <f t="shared" si="32"/>
        <v>20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7</v>
      </c>
      <c r="F217" s="71"/>
      <c r="G217" s="46">
        <f t="shared" si="31"/>
        <v>7</v>
      </c>
      <c r="H217" s="78">
        <v>0</v>
      </c>
      <c r="I217" s="76">
        <v>0</v>
      </c>
      <c r="J217" s="46">
        <f t="shared" si="32"/>
        <v>7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15</v>
      </c>
      <c r="F218" s="71"/>
      <c r="G218" s="46">
        <f t="shared" si="31"/>
        <v>15</v>
      </c>
      <c r="H218" s="78">
        <v>0</v>
      </c>
      <c r="I218" s="76">
        <v>0</v>
      </c>
      <c r="J218" s="46">
        <f t="shared" si="32"/>
        <v>15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hidden="1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hidden="1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+'18'!J243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hidden="1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+'18'!J244</f>
        <v>3</v>
      </c>
      <c r="F244" s="71"/>
      <c r="G244" s="46">
        <f t="shared" si="48"/>
        <v>3</v>
      </c>
      <c r="H244" s="78">
        <v>0</v>
      </c>
      <c r="I244" s="76">
        <v>0</v>
      </c>
      <c r="J244" s="46">
        <f t="shared" si="49"/>
        <v>3</v>
      </c>
      <c r="K244" s="72"/>
      <c r="L244" s="20">
        <v>39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hidden="1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250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444.48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30</v>
      </c>
      <c r="P264" s="2">
        <v>150</v>
      </c>
      <c r="Q264" s="88">
        <v>50</v>
      </c>
      <c r="R264" s="2">
        <v>320</v>
      </c>
      <c r="S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100.00"/>
        <filter val="110.00"/>
        <filter val="120.00"/>
        <filter val="130.00"/>
        <filter val="15.00"/>
        <filter val="150"/>
        <filter val="240.00"/>
        <filter val="320.00"/>
        <filter val="330.00"/>
        <filter val="35.00"/>
        <filter val="5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 t="s">
        <v>1433</v>
      </c>
    </row>
    <row r="3" spans="1:18" s="5" customFormat="1" ht="26.45" customHeight="1" x14ac:dyDescent="0.55000000000000004">
      <c r="A3" s="174" t="s">
        <v>1</v>
      </c>
      <c r="B3" s="174" t="s">
        <v>1368</v>
      </c>
      <c r="C3" s="174" t="s">
        <v>2</v>
      </c>
      <c r="D3" s="174" t="s">
        <v>1369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32</v>
      </c>
      <c r="F6" s="71">
        <v>15</v>
      </c>
      <c r="G6" s="46">
        <f t="shared" si="0"/>
        <v>47</v>
      </c>
      <c r="H6" s="78">
        <v>0</v>
      </c>
      <c r="I6" s="76">
        <v>0</v>
      </c>
      <c r="J6" s="46">
        <f t="shared" si="1"/>
        <v>47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5</v>
      </c>
      <c r="F15" s="71">
        <v>5</v>
      </c>
      <c r="G15" s="46">
        <f t="shared" si="0"/>
        <v>10</v>
      </c>
      <c r="H15" s="78">
        <v>0</v>
      </c>
      <c r="I15" s="76">
        <v>0</v>
      </c>
      <c r="J15" s="46">
        <f t="shared" si="1"/>
        <v>9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5</v>
      </c>
      <c r="F25" s="71">
        <v>3</v>
      </c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14</v>
      </c>
      <c r="F32" s="71">
        <v>10</v>
      </c>
      <c r="G32" s="46">
        <f t="shared" si="5"/>
        <v>24</v>
      </c>
      <c r="H32" s="78">
        <v>0</v>
      </c>
      <c r="I32" s="76">
        <v>0</v>
      </c>
      <c r="J32" s="46">
        <f t="shared" si="6"/>
        <v>17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8</v>
      </c>
      <c r="F39" s="71">
        <v>3</v>
      </c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5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+'19'!J86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+'19'!J90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+'19'!J99</f>
        <v>1</v>
      </c>
      <c r="F99" s="71">
        <v>7</v>
      </c>
      <c r="G99" s="46">
        <f t="shared" si="20"/>
        <v>8</v>
      </c>
      <c r="H99" s="78">
        <v>0</v>
      </c>
      <c r="I99" s="76">
        <v>0</v>
      </c>
      <c r="J99" s="46">
        <f t="shared" si="21"/>
        <v>8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+'19'!J104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+'19'!J105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2</v>
      </c>
      <c r="F106" s="71"/>
      <c r="G106" s="46">
        <f t="shared" si="20"/>
        <v>2</v>
      </c>
      <c r="H106" s="78">
        <v>0</v>
      </c>
      <c r="I106" s="76">
        <v>0</v>
      </c>
      <c r="J106" s="46">
        <f t="shared" si="21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8</v>
      </c>
      <c r="F112" s="71">
        <v>10</v>
      </c>
      <c r="G112" s="46">
        <f t="shared" si="20"/>
        <v>18</v>
      </c>
      <c r="H112" s="78">
        <v>0</v>
      </c>
      <c r="I112" s="76">
        <v>0</v>
      </c>
      <c r="J112" s="46">
        <f t="shared" si="21"/>
        <v>14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 t="shared" si="8"/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12</v>
      </c>
      <c r="F116" s="71">
        <v>5</v>
      </c>
      <c r="G116" s="46">
        <f t="shared" si="20"/>
        <v>17</v>
      </c>
      <c r="H116" s="78">
        <v>0</v>
      </c>
      <c r="I116" s="76">
        <v>0</v>
      </c>
      <c r="J116" s="46">
        <f t="shared" si="21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9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03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>
        <v>5</v>
      </c>
      <c r="G132" s="46">
        <f t="shared" si="20"/>
        <v>7</v>
      </c>
      <c r="H132" s="78">
        <v>0</v>
      </c>
      <c r="I132" s="76">
        <v>0</v>
      </c>
      <c r="J132" s="46">
        <f t="shared" si="21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+'19'!J136</f>
        <v>26</v>
      </c>
      <c r="F136" s="71"/>
      <c r="G136" s="46">
        <f t="shared" si="20"/>
        <v>26</v>
      </c>
      <c r="H136" s="78">
        <v>0</v>
      </c>
      <c r="I136" s="76">
        <v>0</v>
      </c>
      <c r="J136" s="46">
        <f t="shared" si="21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3</v>
      </c>
      <c r="F143" s="71"/>
      <c r="G143" s="46">
        <f t="shared" si="20"/>
        <v>3</v>
      </c>
      <c r="H143" s="78">
        <v>0</v>
      </c>
      <c r="I143" s="76">
        <v>0</v>
      </c>
      <c r="J143" s="46">
        <f t="shared" si="21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32</v>
      </c>
      <c r="F145" s="71"/>
      <c r="G145" s="46">
        <f t="shared" si="20"/>
        <v>32</v>
      </c>
      <c r="H145" s="78">
        <v>0</v>
      </c>
      <c r="I145" s="76">
        <v>0</v>
      </c>
      <c r="J145" s="46">
        <f t="shared" si="21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19</v>
      </c>
      <c r="F146" s="71"/>
      <c r="G146" s="46">
        <f t="shared" si="20"/>
        <v>19</v>
      </c>
      <c r="H146" s="78">
        <v>0</v>
      </c>
      <c r="I146" s="76">
        <v>0</v>
      </c>
      <c r="J146" s="46">
        <f t="shared" si="21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19</v>
      </c>
      <c r="F151" s="71"/>
      <c r="G151" s="46">
        <f t="shared" si="20"/>
        <v>19</v>
      </c>
      <c r="H151" s="78">
        <v>0</v>
      </c>
      <c r="I151" s="76">
        <v>0</v>
      </c>
      <c r="J151" s="46">
        <f t="shared" si="21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11</v>
      </c>
      <c r="F152" s="71"/>
      <c r="G152" s="46">
        <f t="shared" si="20"/>
        <v>11</v>
      </c>
      <c r="H152" s="78">
        <v>0</v>
      </c>
      <c r="I152" s="76">
        <v>0</v>
      </c>
      <c r="J152" s="46">
        <f t="shared" si="21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11</v>
      </c>
      <c r="F158" s="71"/>
      <c r="G158" s="46">
        <f t="shared" si="20"/>
        <v>11</v>
      </c>
      <c r="H158" s="78">
        <v>0</v>
      </c>
      <c r="I158" s="76">
        <v>0</v>
      </c>
      <c r="J158" s="46">
        <f t="shared" si="21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26</v>
      </c>
      <c r="F160" s="71"/>
      <c r="G160" s="46">
        <f t="shared" si="20"/>
        <v>26</v>
      </c>
      <c r="H160" s="78">
        <v>0</v>
      </c>
      <c r="I160" s="76">
        <v>0</v>
      </c>
      <c r="J160" s="46">
        <f t="shared" si="21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23</v>
      </c>
      <c r="F161" s="71"/>
      <c r="G161" s="46">
        <f t="shared" si="20"/>
        <v>23</v>
      </c>
      <c r="H161" s="78">
        <v>0</v>
      </c>
      <c r="I161" s="76">
        <v>0</v>
      </c>
      <c r="J161" s="46">
        <f t="shared" si="21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128</v>
      </c>
      <c r="F163" s="71"/>
      <c r="G163" s="46">
        <f t="shared" si="27"/>
        <v>128</v>
      </c>
      <c r="H163" s="78">
        <v>0</v>
      </c>
      <c r="I163" s="76">
        <v>0</v>
      </c>
      <c r="J163" s="46">
        <f t="shared" si="28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20</v>
      </c>
      <c r="F166" s="71"/>
      <c r="G166" s="46">
        <f t="shared" si="27"/>
        <v>20</v>
      </c>
      <c r="H166" s="78">
        <v>0</v>
      </c>
      <c r="I166" s="76">
        <v>0</v>
      </c>
      <c r="J166" s="46">
        <f t="shared" si="28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18</v>
      </c>
      <c r="F167" s="71"/>
      <c r="G167" s="46">
        <f t="shared" si="27"/>
        <v>18</v>
      </c>
      <c r="H167" s="78">
        <v>0</v>
      </c>
      <c r="I167" s="76">
        <v>0</v>
      </c>
      <c r="J167" s="46">
        <f t="shared" si="28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+'19'!J173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+'19'!J176</f>
        <v>17</v>
      </c>
      <c r="F176" s="71"/>
      <c r="G176" s="46">
        <f t="shared" si="27"/>
        <v>17</v>
      </c>
      <c r="H176" s="78">
        <v>0</v>
      </c>
      <c r="I176" s="76">
        <v>0</v>
      </c>
      <c r="J176" s="46">
        <f t="shared" si="28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103</v>
      </c>
      <c r="F178" s="71"/>
      <c r="G178" s="46">
        <f t="shared" si="27"/>
        <v>103</v>
      </c>
      <c r="H178" s="78">
        <v>0</v>
      </c>
      <c r="I178" s="76">
        <v>0</v>
      </c>
      <c r="J178" s="46">
        <f t="shared" si="28"/>
        <v>101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3">
        <f t="shared" si="26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59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 t="shared" si="26"/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 t="shared" si="26"/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16</v>
      </c>
      <c r="F191" s="71"/>
      <c r="G191" s="46">
        <f t="shared" si="27"/>
        <v>16</v>
      </c>
      <c r="H191" s="78">
        <v>0</v>
      </c>
      <c r="I191" s="76">
        <v>0</v>
      </c>
      <c r="J191" s="46">
        <f t="shared" si="28"/>
        <v>16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25</v>
      </c>
      <c r="F193" s="71"/>
      <c r="G193" s="46">
        <f t="shared" si="27"/>
        <v>25</v>
      </c>
      <c r="H193" s="78">
        <v>0</v>
      </c>
      <c r="I193" s="76">
        <v>0</v>
      </c>
      <c r="J193" s="46">
        <f t="shared" si="28"/>
        <v>23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49</v>
      </c>
      <c r="F201" s="71"/>
      <c r="G201" s="46">
        <f t="shared" si="27"/>
        <v>49</v>
      </c>
      <c r="H201" s="78">
        <v>0</v>
      </c>
      <c r="I201" s="76">
        <v>0</v>
      </c>
      <c r="J201" s="46">
        <f t="shared" si="28"/>
        <v>49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82</v>
      </c>
      <c r="F205" s="71"/>
      <c r="G205" s="46">
        <f t="shared" si="27"/>
        <v>82</v>
      </c>
      <c r="H205" s="78">
        <v>0</v>
      </c>
      <c r="I205" s="76">
        <v>0</v>
      </c>
      <c r="J205" s="46">
        <f t="shared" si="28"/>
        <v>78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03">
        <f t="shared" si="26"/>
        <v>220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20</v>
      </c>
      <c r="F216" s="71"/>
      <c r="G216" s="46">
        <f t="shared" si="27"/>
        <v>20</v>
      </c>
      <c r="H216" s="78">
        <v>0</v>
      </c>
      <c r="I216" s="76">
        <v>0</v>
      </c>
      <c r="J216" s="46">
        <f t="shared" si="28"/>
        <v>20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7</v>
      </c>
      <c r="F217" s="71"/>
      <c r="G217" s="46">
        <f t="shared" si="27"/>
        <v>7</v>
      </c>
      <c r="H217" s="78">
        <v>0</v>
      </c>
      <c r="I217" s="76">
        <v>0</v>
      </c>
      <c r="J217" s="46">
        <f t="shared" si="28"/>
        <v>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15</v>
      </c>
      <c r="F218" s="71"/>
      <c r="G218" s="46">
        <f t="shared" si="27"/>
        <v>15</v>
      </c>
      <c r="H218" s="78">
        <v>0</v>
      </c>
      <c r="I218" s="76">
        <v>0</v>
      </c>
      <c r="J218" s="46">
        <f t="shared" si="28"/>
        <v>15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+'19'!J244</f>
        <v>3</v>
      </c>
      <c r="F244" s="71"/>
      <c r="G244" s="46">
        <f t="shared" si="43"/>
        <v>3</v>
      </c>
      <c r="H244" s="78">
        <v>0</v>
      </c>
      <c r="I244" s="76">
        <v>0</v>
      </c>
      <c r="J244" s="46">
        <f t="shared" si="44"/>
        <v>1</v>
      </c>
      <c r="K244" s="72">
        <v>2</v>
      </c>
      <c r="L244" s="20">
        <v>39</v>
      </c>
      <c r="M244" s="65">
        <f t="shared" si="45"/>
        <v>78</v>
      </c>
      <c r="N244" s="17" t="s">
        <v>16</v>
      </c>
      <c r="O244" s="18">
        <v>38</v>
      </c>
      <c r="P244" s="103">
        <f t="shared" si="36"/>
        <v>40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250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842.81000000000006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3093</v>
      </c>
    </row>
    <row r="263" spans="1:19" ht="33" customHeight="1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34.5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885</v>
      </c>
      <c r="O264" s="2">
        <v>100</v>
      </c>
      <c r="P264" s="2">
        <v>120</v>
      </c>
      <c r="Q264" s="88">
        <v>250</v>
      </c>
      <c r="R264" s="2">
        <v>150</v>
      </c>
      <c r="S264" s="2">
        <v>265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26" ht="29.25" x14ac:dyDescent="0.6">
      <c r="A1" s="1"/>
      <c r="J1" s="2"/>
      <c r="L1" s="2"/>
      <c r="Q1" s="93" t="s">
        <v>1433</v>
      </c>
      <c r="R1" s="3"/>
      <c r="S1" s="3"/>
      <c r="T1" s="3"/>
      <c r="U1" s="3"/>
      <c r="V1" s="3"/>
      <c r="W1" s="3"/>
      <c r="X1" s="3"/>
      <c r="Y1" s="3"/>
      <c r="Z1" s="3"/>
    </row>
    <row r="2" spans="1:26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6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26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26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26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26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26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26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26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26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26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26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26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26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7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03">
        <f t="shared" si="3"/>
        <v>100</v>
      </c>
      <c r="Q15" s="90">
        <v>24.37</v>
      </c>
      <c r="R15" s="43">
        <f t="shared" si="4"/>
        <v>48.74</v>
      </c>
    </row>
    <row r="16" spans="1:26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14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3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12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+'20'!J86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+'20'!J90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+'20'!J99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4</v>
      </c>
      <c r="K99" s="72">
        <v>4</v>
      </c>
      <c r="L99" s="20">
        <v>35</v>
      </c>
      <c r="M99" s="65">
        <f t="shared" ref="M99:M105" si="25">+L99*K99</f>
        <v>140</v>
      </c>
      <c r="N99" s="17" t="s">
        <v>16</v>
      </c>
      <c r="O99" s="18"/>
      <c r="P99" s="103">
        <f t="shared" ref="P99:P105" si="26">SUM(M99-O99)</f>
        <v>140</v>
      </c>
      <c r="Q99" s="120">
        <v>20.350000000000001</v>
      </c>
      <c r="R99" s="43">
        <f t="shared" ref="R99:R105" si="27">+K99*Q99</f>
        <v>81.400000000000006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+'20'!J104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+'20'!J105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03">
        <f t="shared" si="8"/>
        <v>300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+'20'!J136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+'20'!J173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15</v>
      </c>
      <c r="P173" s="103">
        <f>SUM(M173-O173)</f>
        <v>20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7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50</v>
      </c>
      <c r="P175" s="103">
        <f>SUM(M175-O175)</f>
        <v>300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+'20'!J176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101</v>
      </c>
      <c r="F178" s="71"/>
      <c r="G178" s="46">
        <f t="shared" si="30"/>
        <v>101</v>
      </c>
      <c r="H178" s="78">
        <v>0</v>
      </c>
      <c r="I178" s="76">
        <v>0</v>
      </c>
      <c r="J178" s="46">
        <f t="shared" si="31"/>
        <v>101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+'20'!J187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57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+'20'!J188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f>+G188-H188-K188-I188</f>
        <v>35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75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+'20'!J244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2011.4499999999998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4845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1700</v>
      </c>
      <c r="O264" s="2">
        <v>130</v>
      </c>
      <c r="P264" s="2">
        <v>45</v>
      </c>
      <c r="Q264" s="2">
        <v>130</v>
      </c>
      <c r="R264" s="2">
        <v>20</v>
      </c>
      <c r="S264" s="2">
        <v>180</v>
      </c>
      <c r="T264" s="2">
        <v>750</v>
      </c>
      <c r="U264" s="2">
        <v>100</v>
      </c>
      <c r="V264" s="2">
        <v>125</v>
      </c>
      <c r="W264" s="2">
        <v>220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2990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2990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1</v>
      </c>
      <c r="K15" s="72">
        <v>6</v>
      </c>
      <c r="L15" s="15">
        <v>50</v>
      </c>
      <c r="M15" s="65">
        <f t="shared" si="2"/>
        <v>300</v>
      </c>
      <c r="N15" s="17" t="s">
        <v>16</v>
      </c>
      <c r="O15" s="18"/>
      <c r="P15" s="103">
        <f t="shared" si="3"/>
        <v>300</v>
      </c>
      <c r="Q15" s="90">
        <v>24.37</v>
      </c>
      <c r="R15" s="43">
        <f t="shared" si="4"/>
        <v>146.22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11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3">
        <f t="shared" si="3"/>
        <v>800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6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03">
        <f t="shared" si="3"/>
        <v>600</v>
      </c>
      <c r="Q28" s="90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2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1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3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25</v>
      </c>
      <c r="P46" s="103">
        <f t="shared" si="3"/>
        <v>175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1</v>
      </c>
      <c r="K47" s="72">
        <v>7</v>
      </c>
      <c r="L47" s="15">
        <v>50</v>
      </c>
      <c r="M47" s="65">
        <f t="shared" si="2"/>
        <v>350</v>
      </c>
      <c r="N47" s="17" t="s">
        <v>16</v>
      </c>
      <c r="O47" s="18"/>
      <c r="P47" s="103">
        <f t="shared" si="3"/>
        <v>350</v>
      </c>
      <c r="Q47" s="90">
        <v>19.21</v>
      </c>
      <c r="R47" s="43">
        <f t="shared" si="4"/>
        <v>134.47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0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>
        <v>150</v>
      </c>
      <c r="P48" s="103">
        <f t="shared" si="3"/>
        <v>250</v>
      </c>
      <c r="Q48" s="90">
        <v>18.88</v>
      </c>
      <c r="R48" s="43">
        <f>+K48*Q48</f>
        <v>151.04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03">
        <f t="shared" si="3"/>
        <v>75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1</v>
      </c>
      <c r="F51" s="71">
        <v>2</v>
      </c>
      <c r="G51" s="46">
        <f t="shared" si="5"/>
        <v>3</v>
      </c>
      <c r="H51" s="78">
        <v>0</v>
      </c>
      <c r="I51" s="76">
        <v>0</v>
      </c>
      <c r="J51" s="46">
        <f t="shared" si="6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 t="shared" si="3"/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 t="shared" si="3"/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0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100</v>
      </c>
      <c r="P66" s="103">
        <f t="shared" si="3"/>
        <v>100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+'21'!J86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+'21'!J90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+'21'!J104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+'21'!J105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4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03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+'21'!J136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+'21'!J173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03">
        <f>SUM(M175-O175)</f>
        <v>100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+'21'!J176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101</v>
      </c>
      <c r="F178" s="71"/>
      <c r="G178" s="46">
        <f t="shared" si="30"/>
        <v>101</v>
      </c>
      <c r="H178" s="78">
        <v>0</v>
      </c>
      <c r="I178" s="76">
        <v>0</v>
      </c>
      <c r="J178" s="46">
        <f t="shared" si="31"/>
        <v>99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+'21'!J187</f>
        <v>57</v>
      </c>
      <c r="F187" s="71"/>
      <c r="G187" s="46">
        <f>E187+F187</f>
        <v>57</v>
      </c>
      <c r="H187" s="78">
        <v>0</v>
      </c>
      <c r="I187" s="76">
        <v>0</v>
      </c>
      <c r="J187" s="46">
        <f>+G187-H187-K187-I187</f>
        <v>53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/>
      <c r="P187" s="103">
        <f>SUM(M187-O187)</f>
        <v>60</v>
      </c>
      <c r="Q187" s="90">
        <v>3.5</v>
      </c>
      <c r="R187" s="43">
        <f>+K187*Q187</f>
        <v>14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+'21'!J188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16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18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+'21'!J244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2544.3200000000002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220</v>
      </c>
      <c r="P264" s="2">
        <v>100</v>
      </c>
      <c r="Q264" s="2">
        <v>425</v>
      </c>
      <c r="R264" s="2">
        <v>360</v>
      </c>
      <c r="S264" s="2">
        <v>125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5010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5010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40</v>
      </c>
      <c r="F6" s="71">
        <v>30</v>
      </c>
      <c r="G6" s="46">
        <f t="shared" si="0"/>
        <v>70</v>
      </c>
      <c r="H6" s="78">
        <v>0</v>
      </c>
      <c r="I6" s="76">
        <v>0</v>
      </c>
      <c r="J6" s="46">
        <f t="shared" si="1"/>
        <v>67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2</v>
      </c>
      <c r="F11" s="71">
        <v>13</v>
      </c>
      <c r="G11" s="46">
        <f t="shared" si="0"/>
        <v>15</v>
      </c>
      <c r="H11" s="78">
        <v>0</v>
      </c>
      <c r="I11" s="76">
        <v>0</v>
      </c>
      <c r="J11" s="46">
        <f t="shared" si="1"/>
        <v>11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12</v>
      </c>
      <c r="F18" s="71">
        <v>10</v>
      </c>
      <c r="G18" s="46">
        <f t="shared" si="0"/>
        <v>22</v>
      </c>
      <c r="H18" s="78">
        <v>0</v>
      </c>
      <c r="I18" s="76">
        <v>0</v>
      </c>
      <c r="J18" s="46">
        <f t="shared" si="1"/>
        <v>17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3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3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6</v>
      </c>
      <c r="F25" s="71">
        <v>10</v>
      </c>
      <c r="G25" s="46">
        <f t="shared" si="0"/>
        <v>16</v>
      </c>
      <c r="H25" s="78">
        <v>0</v>
      </c>
      <c r="I25" s="76">
        <v>0</v>
      </c>
      <c r="J25" s="46">
        <f t="shared" si="1"/>
        <v>12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103">
        <f t="shared" si="3"/>
        <v>400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1</v>
      </c>
      <c r="F28" s="71">
        <v>10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14</v>
      </c>
      <c r="F31" s="71">
        <v>10</v>
      </c>
      <c r="G31" s="46">
        <f t="shared" si="5"/>
        <v>24</v>
      </c>
      <c r="H31" s="78">
        <v>2</v>
      </c>
      <c r="I31" s="76">
        <v>0</v>
      </c>
      <c r="J31" s="46">
        <f t="shared" si="6"/>
        <v>15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10</v>
      </c>
      <c r="F32" s="71">
        <v>10</v>
      </c>
      <c r="G32" s="46">
        <f t="shared" si="5"/>
        <v>20</v>
      </c>
      <c r="H32" s="78">
        <v>0</v>
      </c>
      <c r="I32" s="76">
        <v>0</v>
      </c>
      <c r="J32" s="46">
        <f t="shared" si="6"/>
        <v>14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3</v>
      </c>
      <c r="F34" s="71">
        <v>3</v>
      </c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3</v>
      </c>
      <c r="F46" s="71">
        <v>11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</v>
      </c>
      <c r="F47" s="71">
        <v>9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0</v>
      </c>
      <c r="F48" s="71">
        <v>13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>
        <v>18</v>
      </c>
      <c r="G49" s="46">
        <f t="shared" si="5"/>
        <v>18</v>
      </c>
      <c r="H49" s="78">
        <v>0</v>
      </c>
      <c r="I49" s="76">
        <v>0</v>
      </c>
      <c r="J49" s="46">
        <f t="shared" si="6"/>
        <v>15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 t="shared" si="3"/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1</v>
      </c>
      <c r="F51" s="71">
        <v>10</v>
      </c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</v>
      </c>
      <c r="F53" s="71">
        <v>9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4</v>
      </c>
      <c r="F74" s="71">
        <v>4</v>
      </c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03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+'22'!J76</f>
        <v>0</v>
      </c>
      <c r="F76" s="71">
        <v>9</v>
      </c>
      <c r="G76" s="46">
        <f>E76+F76</f>
        <v>9</v>
      </c>
      <c r="H76" s="78">
        <v>0</v>
      </c>
      <c r="I76" s="76">
        <v>0</v>
      </c>
      <c r="J76" s="46">
        <f>+G76-H76-K76-I76</f>
        <v>9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+'22'!J86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+'22'!J90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6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+'22'!J99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3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si="8"/>
        <v>45</v>
      </c>
      <c r="Q99" s="120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+'22'!J104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+'22'!J105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2</v>
      </c>
      <c r="F106" s="71"/>
      <c r="G106" s="46">
        <f t="shared" si="20"/>
        <v>2</v>
      </c>
      <c r="H106" s="78">
        <v>0</v>
      </c>
      <c r="I106" s="76">
        <v>0</v>
      </c>
      <c r="J106" s="46">
        <f t="shared" si="21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11</v>
      </c>
      <c r="F112" s="71">
        <v>10</v>
      </c>
      <c r="G112" s="46">
        <f t="shared" si="20"/>
        <v>21</v>
      </c>
      <c r="H112" s="78">
        <v>0</v>
      </c>
      <c r="I112" s="76">
        <v>0</v>
      </c>
      <c r="J112" s="46">
        <f t="shared" si="21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8</v>
      </c>
      <c r="F115" s="71">
        <v>5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17</v>
      </c>
      <c r="F116" s="71">
        <v>5</v>
      </c>
      <c r="G116" s="46">
        <f t="shared" si="20"/>
        <v>22</v>
      </c>
      <c r="H116" s="78">
        <v>0</v>
      </c>
      <c r="I116" s="76">
        <v>0</v>
      </c>
      <c r="J116" s="46">
        <f t="shared" si="21"/>
        <v>21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0</v>
      </c>
      <c r="F132" s="71">
        <v>10</v>
      </c>
      <c r="G132" s="46">
        <f t="shared" si="20"/>
        <v>10</v>
      </c>
      <c r="H132" s="78">
        <v>0</v>
      </c>
      <c r="I132" s="76">
        <v>0</v>
      </c>
      <c r="J132" s="46">
        <f t="shared" si="21"/>
        <v>7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+'22'!J136</f>
        <v>26</v>
      </c>
      <c r="F136" s="71"/>
      <c r="G136" s="46">
        <f t="shared" si="20"/>
        <v>26</v>
      </c>
      <c r="H136" s="78">
        <v>0</v>
      </c>
      <c r="I136" s="76">
        <v>0</v>
      </c>
      <c r="J136" s="46">
        <f t="shared" si="21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3</v>
      </c>
      <c r="F143" s="71"/>
      <c r="G143" s="46">
        <f t="shared" si="20"/>
        <v>3</v>
      </c>
      <c r="H143" s="78">
        <v>0</v>
      </c>
      <c r="I143" s="76">
        <v>0</v>
      </c>
      <c r="J143" s="46">
        <f t="shared" si="21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32</v>
      </c>
      <c r="F145" s="71"/>
      <c r="G145" s="46">
        <f t="shared" si="20"/>
        <v>32</v>
      </c>
      <c r="H145" s="78">
        <v>0</v>
      </c>
      <c r="I145" s="76">
        <v>0</v>
      </c>
      <c r="J145" s="46">
        <f t="shared" si="21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19</v>
      </c>
      <c r="F146" s="71"/>
      <c r="G146" s="46">
        <f t="shared" si="20"/>
        <v>19</v>
      </c>
      <c r="H146" s="78">
        <v>0</v>
      </c>
      <c r="I146" s="76">
        <v>0</v>
      </c>
      <c r="J146" s="46">
        <f t="shared" si="21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19</v>
      </c>
      <c r="F151" s="71"/>
      <c r="G151" s="46">
        <f t="shared" si="20"/>
        <v>19</v>
      </c>
      <c r="H151" s="78">
        <v>0</v>
      </c>
      <c r="I151" s="76">
        <v>0</v>
      </c>
      <c r="J151" s="46">
        <f t="shared" si="21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11</v>
      </c>
      <c r="F152" s="71"/>
      <c r="G152" s="46">
        <f t="shared" si="20"/>
        <v>11</v>
      </c>
      <c r="H152" s="78">
        <v>0</v>
      </c>
      <c r="I152" s="76">
        <v>0</v>
      </c>
      <c r="J152" s="46">
        <f t="shared" si="21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11</v>
      </c>
      <c r="F158" s="71"/>
      <c r="G158" s="46">
        <f t="shared" si="20"/>
        <v>11</v>
      </c>
      <c r="H158" s="78">
        <v>0</v>
      </c>
      <c r="I158" s="76">
        <v>0</v>
      </c>
      <c r="J158" s="46">
        <f t="shared" si="21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26</v>
      </c>
      <c r="F160" s="71"/>
      <c r="G160" s="46">
        <f t="shared" si="20"/>
        <v>26</v>
      </c>
      <c r="H160" s="78">
        <v>0</v>
      </c>
      <c r="I160" s="76">
        <v>0</v>
      </c>
      <c r="J160" s="46">
        <f t="shared" si="21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23</v>
      </c>
      <c r="F161" s="71"/>
      <c r="G161" s="46">
        <f t="shared" si="20"/>
        <v>23</v>
      </c>
      <c r="H161" s="78">
        <v>0</v>
      </c>
      <c r="I161" s="76">
        <v>0</v>
      </c>
      <c r="J161" s="46">
        <f t="shared" si="21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128</v>
      </c>
      <c r="F163" s="71"/>
      <c r="G163" s="46">
        <f t="shared" si="27"/>
        <v>128</v>
      </c>
      <c r="H163" s="78">
        <v>0</v>
      </c>
      <c r="I163" s="76">
        <v>0</v>
      </c>
      <c r="J163" s="46">
        <f t="shared" si="28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20</v>
      </c>
      <c r="F166" s="71"/>
      <c r="G166" s="46">
        <f t="shared" si="27"/>
        <v>20</v>
      </c>
      <c r="H166" s="78">
        <v>0</v>
      </c>
      <c r="I166" s="76">
        <v>0</v>
      </c>
      <c r="J166" s="46">
        <f t="shared" si="28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18</v>
      </c>
      <c r="F167" s="71"/>
      <c r="G167" s="46">
        <f t="shared" si="27"/>
        <v>18</v>
      </c>
      <c r="H167" s="78">
        <v>0</v>
      </c>
      <c r="I167" s="76">
        <v>0</v>
      </c>
      <c r="J167" s="46">
        <f t="shared" si="28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4</v>
      </c>
      <c r="F175" s="71">
        <v>4</v>
      </c>
      <c r="G175" s="46">
        <f t="shared" si="27"/>
        <v>8</v>
      </c>
      <c r="H175" s="78">
        <v>0</v>
      </c>
      <c r="I175" s="76">
        <v>0</v>
      </c>
      <c r="J175" s="46">
        <f t="shared" si="28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26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+'22'!J176</f>
        <v>17</v>
      </c>
      <c r="F176" s="71"/>
      <c r="G176" s="46">
        <f t="shared" si="27"/>
        <v>17</v>
      </c>
      <c r="H176" s="78">
        <v>0</v>
      </c>
      <c r="I176" s="76">
        <v>0</v>
      </c>
      <c r="J176" s="46">
        <f t="shared" si="28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99</v>
      </c>
      <c r="F178" s="71"/>
      <c r="G178" s="46">
        <f t="shared" si="27"/>
        <v>99</v>
      </c>
      <c r="H178" s="78">
        <v>0</v>
      </c>
      <c r="I178" s="76">
        <v>0</v>
      </c>
      <c r="J178" s="46">
        <f t="shared" si="28"/>
        <v>99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15</v>
      </c>
      <c r="K187" s="72">
        <v>3</v>
      </c>
      <c r="L187" s="20">
        <v>15</v>
      </c>
      <c r="M187" s="65">
        <f>+L187*K187</f>
        <v>45</v>
      </c>
      <c r="N187" s="17" t="s">
        <v>16</v>
      </c>
      <c r="O187" s="18"/>
      <c r="P187" s="103">
        <f t="shared" si="26"/>
        <v>45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14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/>
      <c r="P188" s="103">
        <f t="shared" si="26"/>
        <v>30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16</v>
      </c>
      <c r="F191" s="71"/>
      <c r="G191" s="46">
        <f t="shared" si="27"/>
        <v>16</v>
      </c>
      <c r="H191" s="78">
        <v>0</v>
      </c>
      <c r="I191" s="76">
        <v>0</v>
      </c>
      <c r="J191" s="46">
        <f t="shared" si="28"/>
        <v>16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18</v>
      </c>
      <c r="F193" s="71"/>
      <c r="G193" s="46">
        <f t="shared" si="27"/>
        <v>18</v>
      </c>
      <c r="H193" s="78">
        <v>0</v>
      </c>
      <c r="I193" s="76">
        <v>0</v>
      </c>
      <c r="J193" s="46">
        <f t="shared" si="28"/>
        <v>17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20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49</v>
      </c>
      <c r="F201" s="71"/>
      <c r="G201" s="46">
        <f t="shared" si="27"/>
        <v>49</v>
      </c>
      <c r="H201" s="78">
        <v>0</v>
      </c>
      <c r="I201" s="76">
        <v>0</v>
      </c>
      <c r="J201" s="46">
        <f t="shared" si="28"/>
        <v>49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74</v>
      </c>
      <c r="F205" s="71"/>
      <c r="G205" s="46">
        <f t="shared" si="27"/>
        <v>74</v>
      </c>
      <c r="H205" s="78">
        <v>0</v>
      </c>
      <c r="I205" s="76">
        <v>0</v>
      </c>
      <c r="J205" s="46">
        <f t="shared" si="28"/>
        <v>71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3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20</v>
      </c>
      <c r="F216" s="71"/>
      <c r="G216" s="46">
        <f t="shared" si="27"/>
        <v>20</v>
      </c>
      <c r="H216" s="78">
        <v>0</v>
      </c>
      <c r="I216" s="76">
        <v>0</v>
      </c>
      <c r="J216" s="46">
        <f t="shared" si="28"/>
        <v>20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7</v>
      </c>
      <c r="F217" s="71"/>
      <c r="G217" s="46">
        <f t="shared" si="27"/>
        <v>7</v>
      </c>
      <c r="H217" s="78">
        <v>0</v>
      </c>
      <c r="I217" s="76">
        <v>0</v>
      </c>
      <c r="J217" s="46">
        <f t="shared" si="28"/>
        <v>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15</v>
      </c>
      <c r="F218" s="71"/>
      <c r="G218" s="46">
        <f t="shared" si="27"/>
        <v>15</v>
      </c>
      <c r="H218" s="78">
        <v>0</v>
      </c>
      <c r="I218" s="76">
        <v>0</v>
      </c>
      <c r="J218" s="46">
        <f t="shared" si="28"/>
        <v>14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+'22'!J244</f>
        <v>1</v>
      </c>
      <c r="F244" s="71"/>
      <c r="G244" s="46">
        <f t="shared" si="43"/>
        <v>1</v>
      </c>
      <c r="H244" s="78">
        <v>0</v>
      </c>
      <c r="I244" s="76">
        <v>0</v>
      </c>
      <c r="J244" s="46">
        <f t="shared" si="44"/>
        <v>1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250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ref="P250:P258" si="47">SUM(M250-O250)</f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1951.96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1750</v>
      </c>
      <c r="O264" s="2">
        <v>55</v>
      </c>
      <c r="P264" s="2">
        <v>360</v>
      </c>
      <c r="Q264" s="2">
        <v>690</v>
      </c>
      <c r="R264" s="2">
        <v>100</v>
      </c>
      <c r="S264" s="2">
        <v>230</v>
      </c>
      <c r="T264" s="2">
        <v>140</v>
      </c>
      <c r="U264" s="2">
        <v>120</v>
      </c>
      <c r="V264" s="2">
        <v>55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15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67</v>
      </c>
      <c r="F6" s="71"/>
      <c r="G6" s="46">
        <f t="shared" si="0"/>
        <v>67</v>
      </c>
      <c r="H6" s="78">
        <v>0</v>
      </c>
      <c r="I6" s="76">
        <v>0</v>
      </c>
      <c r="J6" s="46">
        <f t="shared" si="1"/>
        <v>61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13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11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15</v>
      </c>
      <c r="F31" s="71"/>
      <c r="G31" s="46">
        <f t="shared" si="5"/>
        <v>15</v>
      </c>
      <c r="H31" s="78">
        <v>1</v>
      </c>
      <c r="I31" s="76">
        <v>0</v>
      </c>
      <c r="J31" s="46">
        <f t="shared" si="6"/>
        <v>11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03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+'23'!J76</f>
        <v>9</v>
      </c>
      <c r="F76" s="71"/>
      <c r="G76" s="46">
        <f>E76+F76</f>
        <v>9</v>
      </c>
      <c r="H76" s="78">
        <v>0</v>
      </c>
      <c r="I76" s="76">
        <v>0</v>
      </c>
      <c r="J76" s="46">
        <f>+G76-H76-K76-I76</f>
        <v>9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+'23'!J86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+'23'!J90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+'23'!J99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>
        <v>85</v>
      </c>
      <c r="P99" s="103">
        <f t="shared" ref="P99:P105" si="26">SUM(M99-O99)</f>
        <v>50</v>
      </c>
      <c r="Q99" s="120">
        <v>20.350000000000001</v>
      </c>
      <c r="R99" s="43">
        <f t="shared" ref="R99:R105" si="27">+K99*Q99</f>
        <v>61.050000000000004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+'23'!J104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+'23'!J105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+'23'!J136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+'23'!J176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99</v>
      </c>
      <c r="F178" s="71"/>
      <c r="G178" s="46">
        <f t="shared" si="30"/>
        <v>99</v>
      </c>
      <c r="H178" s="78">
        <v>0</v>
      </c>
      <c r="I178" s="76">
        <v>0</v>
      </c>
      <c r="J178" s="46">
        <f t="shared" si="31"/>
        <v>99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+'23'!J187</f>
        <v>15</v>
      </c>
      <c r="F187" s="71"/>
      <c r="G187" s="46">
        <f>E187+F187</f>
        <v>15</v>
      </c>
      <c r="H187" s="78">
        <v>0</v>
      </c>
      <c r="I187" s="76">
        <v>0</v>
      </c>
      <c r="J187" s="46">
        <f>+G187-H187-K187-I187</f>
        <v>12</v>
      </c>
      <c r="K187" s="72">
        <v>3</v>
      </c>
      <c r="L187" s="20">
        <v>15</v>
      </c>
      <c r="M187" s="65">
        <f>+L187*K187</f>
        <v>45</v>
      </c>
      <c r="N187" s="17" t="s">
        <v>16</v>
      </c>
      <c r="O187" s="18"/>
      <c r="P187" s="103">
        <f>SUM(M187-O187)</f>
        <v>45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+'23'!J188</f>
        <v>14</v>
      </c>
      <c r="F188" s="71"/>
      <c r="G188" s="46">
        <f>E188+F188</f>
        <v>14</v>
      </c>
      <c r="H188" s="78">
        <v>0</v>
      </c>
      <c r="I188" s="76">
        <v>0</v>
      </c>
      <c r="J188" s="46">
        <f>+G188-H188-K188-I188</f>
        <v>13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16</v>
      </c>
      <c r="F191" s="71"/>
      <c r="G191" s="46">
        <f t="shared" si="30"/>
        <v>16</v>
      </c>
      <c r="H191" s="78">
        <v>0</v>
      </c>
      <c r="I191" s="76">
        <v>0</v>
      </c>
      <c r="J191" s="46">
        <f t="shared" si="31"/>
        <v>14</v>
      </c>
      <c r="K191" s="72">
        <v>2</v>
      </c>
      <c r="L191" s="20">
        <v>35</v>
      </c>
      <c r="M191" s="65">
        <f t="shared" si="34"/>
        <v>70</v>
      </c>
      <c r="N191" s="17" t="s">
        <v>16</v>
      </c>
      <c r="O191" s="18"/>
      <c r="P191" s="103">
        <f t="shared" si="35"/>
        <v>70</v>
      </c>
      <c r="Q191" s="90">
        <v>40.28</v>
      </c>
      <c r="R191" s="43">
        <f t="shared" si="36"/>
        <v>80.56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71</v>
      </c>
      <c r="F205" s="71"/>
      <c r="G205" s="46">
        <f t="shared" si="30"/>
        <v>71</v>
      </c>
      <c r="H205" s="78">
        <v>0</v>
      </c>
      <c r="I205" s="76">
        <v>0</v>
      </c>
      <c r="J205" s="46">
        <f t="shared" si="31"/>
        <v>68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14</v>
      </c>
      <c r="F218" s="71"/>
      <c r="G218" s="46">
        <f t="shared" si="30"/>
        <v>14</v>
      </c>
      <c r="H218" s="78">
        <v>0</v>
      </c>
      <c r="I218" s="76">
        <v>0</v>
      </c>
      <c r="J218" s="46">
        <f t="shared" si="31"/>
        <v>13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+'23'!J244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1542.0700000000002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50</v>
      </c>
      <c r="P264" s="2">
        <v>50</v>
      </c>
      <c r="Q264" s="2">
        <v>85</v>
      </c>
      <c r="R264" s="2">
        <v>155</v>
      </c>
      <c r="S264" s="2">
        <v>250</v>
      </c>
      <c r="T264" s="2">
        <v>100</v>
      </c>
      <c r="U264" s="2">
        <v>310</v>
      </c>
      <c r="V264" s="2">
        <v>230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61</v>
      </c>
      <c r="F6" s="71">
        <v>30</v>
      </c>
      <c r="G6" s="46">
        <f t="shared" si="0"/>
        <v>91</v>
      </c>
      <c r="H6" s="78">
        <v>0</v>
      </c>
      <c r="I6" s="76">
        <v>0</v>
      </c>
      <c r="J6" s="46">
        <f t="shared" si="1"/>
        <v>86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8</v>
      </c>
      <c r="F11" s="71">
        <v>15</v>
      </c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13</v>
      </c>
      <c r="F18" s="71">
        <v>5</v>
      </c>
      <c r="G18" s="46">
        <f t="shared" si="0"/>
        <v>18</v>
      </c>
      <c r="H18" s="78">
        <v>0</v>
      </c>
      <c r="I18" s="76">
        <v>0</v>
      </c>
      <c r="J18" s="46">
        <f t="shared" si="1"/>
        <v>17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10</v>
      </c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29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11</v>
      </c>
      <c r="F25" s="71">
        <v>10</v>
      </c>
      <c r="G25" s="46">
        <f t="shared" si="0"/>
        <v>21</v>
      </c>
      <c r="H25" s="78">
        <v>0</v>
      </c>
      <c r="I25" s="76">
        <v>0</v>
      </c>
      <c r="J25" s="46">
        <f t="shared" si="1"/>
        <v>20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11</v>
      </c>
      <c r="F28" s="71">
        <v>10</v>
      </c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11</v>
      </c>
      <c r="F31" s="71">
        <v>10</v>
      </c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12</v>
      </c>
      <c r="F32" s="71">
        <v>10</v>
      </c>
      <c r="G32" s="46">
        <f t="shared" si="5"/>
        <v>22</v>
      </c>
      <c r="H32" s="78">
        <v>0</v>
      </c>
      <c r="I32" s="76">
        <v>0</v>
      </c>
      <c r="J32" s="46">
        <f t="shared" si="6"/>
        <v>17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1</v>
      </c>
      <c r="K34" s="72">
        <v>4</v>
      </c>
      <c r="L34" s="15">
        <v>130</v>
      </c>
      <c r="M34" s="65">
        <f t="shared" si="2"/>
        <v>520</v>
      </c>
      <c r="N34" s="17" t="s">
        <v>16</v>
      </c>
      <c r="O34" s="18"/>
      <c r="P34" s="103">
        <f t="shared" si="3"/>
        <v>520</v>
      </c>
      <c r="Q34" s="90">
        <v>38.07</v>
      </c>
      <c r="R34" s="43">
        <f t="shared" si="4"/>
        <v>152.28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12</v>
      </c>
      <c r="F46" s="71">
        <v>10</v>
      </c>
      <c r="G46" s="46">
        <f t="shared" si="5"/>
        <v>22</v>
      </c>
      <c r="H46" s="78">
        <v>0</v>
      </c>
      <c r="I46" s="76">
        <v>0</v>
      </c>
      <c r="J46" s="46">
        <f t="shared" si="6"/>
        <v>21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9</v>
      </c>
      <c r="F47" s="71">
        <v>10</v>
      </c>
      <c r="G47" s="46">
        <f t="shared" si="5"/>
        <v>19</v>
      </c>
      <c r="H47" s="78">
        <v>0</v>
      </c>
      <c r="I47" s="76">
        <v>0</v>
      </c>
      <c r="J47" s="46">
        <f t="shared" si="6"/>
        <v>18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8</v>
      </c>
      <c r="F48" s="71">
        <v>10</v>
      </c>
      <c r="G48" s="46">
        <f t="shared" si="5"/>
        <v>18</v>
      </c>
      <c r="H48" s="78">
        <v>0</v>
      </c>
      <c r="I48" s="76">
        <v>0</v>
      </c>
      <c r="J48" s="46">
        <f t="shared" si="6"/>
        <v>17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15</v>
      </c>
      <c r="F49" s="71">
        <v>10</v>
      </c>
      <c r="G49" s="46">
        <f t="shared" si="5"/>
        <v>25</v>
      </c>
      <c r="H49" s="78">
        <v>0</v>
      </c>
      <c r="I49" s="76">
        <v>0</v>
      </c>
      <c r="J49" s="46">
        <f t="shared" si="6"/>
        <v>24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11</v>
      </c>
      <c r="F51" s="71">
        <v>10</v>
      </c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8</v>
      </c>
      <c r="F53" s="71">
        <v>10</v>
      </c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3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1</v>
      </c>
      <c r="F64" s="71">
        <v>4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1</v>
      </c>
      <c r="F65" s="71">
        <v>4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6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+'24'!J76</f>
        <v>9</v>
      </c>
      <c r="F76" s="71"/>
      <c r="G76" s="46">
        <f>E76+F76</f>
        <v>9</v>
      </c>
      <c r="H76" s="78">
        <v>0</v>
      </c>
      <c r="I76" s="76">
        <v>0</v>
      </c>
      <c r="J76" s="46">
        <f>+G76-H76-K76-I76</f>
        <v>7</v>
      </c>
      <c r="K76" s="72">
        <v>2</v>
      </c>
      <c r="L76" s="20">
        <v>50</v>
      </c>
      <c r="M76" s="65">
        <f>+L76*K76</f>
        <v>100</v>
      </c>
      <c r="N76" s="17" t="s">
        <v>16</v>
      </c>
      <c r="O76" s="18"/>
      <c r="P76" s="103">
        <f t="shared" si="3"/>
        <v>100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+'24'!J86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+'24'!J90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3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20</v>
      </c>
      <c r="P93" s="103">
        <f t="shared" si="8"/>
        <v>85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+'24'!J99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+'24'!J104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+'24'!J105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2</v>
      </c>
      <c r="F106" s="71"/>
      <c r="G106" s="46">
        <f t="shared" si="20"/>
        <v>2</v>
      </c>
      <c r="H106" s="78">
        <v>0</v>
      </c>
      <c r="I106" s="76">
        <v>0</v>
      </c>
      <c r="J106" s="46">
        <f t="shared" si="21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20</v>
      </c>
      <c r="F112" s="71">
        <v>10</v>
      </c>
      <c r="G112" s="46">
        <f t="shared" si="20"/>
        <v>30</v>
      </c>
      <c r="H112" s="78">
        <v>0</v>
      </c>
      <c r="I112" s="76">
        <v>0</v>
      </c>
      <c r="J112" s="46">
        <f t="shared" si="21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13</v>
      </c>
      <c r="F115" s="71">
        <v>5</v>
      </c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21</v>
      </c>
      <c r="F116" s="71"/>
      <c r="G116" s="46">
        <f t="shared" si="20"/>
        <v>21</v>
      </c>
      <c r="H116" s="78">
        <v>0</v>
      </c>
      <c r="I116" s="76">
        <v>0</v>
      </c>
      <c r="J116" s="46">
        <f t="shared" si="21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7</v>
      </c>
      <c r="F132" s="71">
        <v>5</v>
      </c>
      <c r="G132" s="46">
        <f t="shared" si="20"/>
        <v>12</v>
      </c>
      <c r="H132" s="78">
        <v>0</v>
      </c>
      <c r="I132" s="76">
        <v>0</v>
      </c>
      <c r="J132" s="46">
        <f t="shared" si="21"/>
        <v>11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+'24'!J136</f>
        <v>26</v>
      </c>
      <c r="F136" s="71"/>
      <c r="G136" s="46">
        <f t="shared" si="20"/>
        <v>26</v>
      </c>
      <c r="H136" s="78">
        <v>0</v>
      </c>
      <c r="I136" s="76">
        <v>0</v>
      </c>
      <c r="J136" s="46">
        <f t="shared" si="21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3</v>
      </c>
      <c r="F143" s="71"/>
      <c r="G143" s="46">
        <f t="shared" si="20"/>
        <v>3</v>
      </c>
      <c r="H143" s="78">
        <v>0</v>
      </c>
      <c r="I143" s="76">
        <v>0</v>
      </c>
      <c r="J143" s="46">
        <f t="shared" si="21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32</v>
      </c>
      <c r="F145" s="71"/>
      <c r="G145" s="46">
        <f t="shared" si="20"/>
        <v>32</v>
      </c>
      <c r="H145" s="78">
        <v>0</v>
      </c>
      <c r="I145" s="76">
        <v>0</v>
      </c>
      <c r="J145" s="46">
        <f t="shared" si="21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19</v>
      </c>
      <c r="F146" s="71"/>
      <c r="G146" s="46">
        <f t="shared" si="20"/>
        <v>19</v>
      </c>
      <c r="H146" s="78">
        <v>0</v>
      </c>
      <c r="I146" s="76">
        <v>0</v>
      </c>
      <c r="J146" s="46">
        <f t="shared" si="21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19</v>
      </c>
      <c r="F151" s="71"/>
      <c r="G151" s="46">
        <f t="shared" si="20"/>
        <v>19</v>
      </c>
      <c r="H151" s="78">
        <v>0</v>
      </c>
      <c r="I151" s="76">
        <v>0</v>
      </c>
      <c r="J151" s="46">
        <f t="shared" si="21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11</v>
      </c>
      <c r="F152" s="71"/>
      <c r="G152" s="46">
        <f t="shared" si="20"/>
        <v>11</v>
      </c>
      <c r="H152" s="78">
        <v>0</v>
      </c>
      <c r="I152" s="76">
        <v>0</v>
      </c>
      <c r="J152" s="46">
        <f t="shared" si="21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11</v>
      </c>
      <c r="F158" s="71"/>
      <c r="G158" s="46">
        <f t="shared" si="20"/>
        <v>11</v>
      </c>
      <c r="H158" s="78">
        <v>0</v>
      </c>
      <c r="I158" s="76">
        <v>0</v>
      </c>
      <c r="J158" s="46">
        <f t="shared" si="21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26</v>
      </c>
      <c r="F160" s="71"/>
      <c r="G160" s="46">
        <f t="shared" si="20"/>
        <v>26</v>
      </c>
      <c r="H160" s="78">
        <v>0</v>
      </c>
      <c r="I160" s="76">
        <v>0</v>
      </c>
      <c r="J160" s="46">
        <f t="shared" si="21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23</v>
      </c>
      <c r="F161" s="71"/>
      <c r="G161" s="46">
        <f t="shared" si="20"/>
        <v>23</v>
      </c>
      <c r="H161" s="78">
        <v>0</v>
      </c>
      <c r="I161" s="76">
        <v>0</v>
      </c>
      <c r="J161" s="46">
        <f t="shared" si="21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128</v>
      </c>
      <c r="F163" s="71"/>
      <c r="G163" s="46">
        <f t="shared" si="27"/>
        <v>128</v>
      </c>
      <c r="H163" s="78">
        <v>0</v>
      </c>
      <c r="I163" s="76">
        <v>0</v>
      </c>
      <c r="J163" s="46">
        <f t="shared" si="28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20</v>
      </c>
      <c r="F166" s="71"/>
      <c r="G166" s="46">
        <f t="shared" si="27"/>
        <v>20</v>
      </c>
      <c r="H166" s="78">
        <v>0</v>
      </c>
      <c r="I166" s="76">
        <v>0</v>
      </c>
      <c r="J166" s="46">
        <f t="shared" si="28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18</v>
      </c>
      <c r="F167" s="71"/>
      <c r="G167" s="46">
        <f t="shared" si="27"/>
        <v>18</v>
      </c>
      <c r="H167" s="78">
        <v>0</v>
      </c>
      <c r="I167" s="76">
        <v>0</v>
      </c>
      <c r="J167" s="46">
        <f t="shared" si="28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+'24'!J173</f>
        <v>4</v>
      </c>
      <c r="F173" s="71">
        <v>5</v>
      </c>
      <c r="G173" s="46">
        <f>E173+F173</f>
        <v>9</v>
      </c>
      <c r="H173" s="78">
        <v>0</v>
      </c>
      <c r="I173" s="76">
        <v>0</v>
      </c>
      <c r="J173" s="46">
        <f>+G173-H173-K173-I173</f>
        <v>7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6</v>
      </c>
      <c r="F175" s="71">
        <v>10</v>
      </c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+'24'!J176</f>
        <v>17</v>
      </c>
      <c r="F176" s="71"/>
      <c r="G176" s="46">
        <f t="shared" si="27"/>
        <v>17</v>
      </c>
      <c r="H176" s="78">
        <v>0</v>
      </c>
      <c r="I176" s="76">
        <v>0</v>
      </c>
      <c r="J176" s="46">
        <f t="shared" si="28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v>15</v>
      </c>
      <c r="F178" s="71"/>
      <c r="G178" s="46">
        <f t="shared" si="27"/>
        <v>15</v>
      </c>
      <c r="H178" s="78">
        <v>0</v>
      </c>
      <c r="I178" s="76">
        <v>0</v>
      </c>
      <c r="J178" s="46">
        <f t="shared" si="28"/>
        <v>10</v>
      </c>
      <c r="K178" s="72">
        <v>5</v>
      </c>
      <c r="L178" s="20">
        <v>55</v>
      </c>
      <c r="M178" s="65">
        <f t="shared" si="31"/>
        <v>275</v>
      </c>
      <c r="N178" s="17" t="s">
        <v>16</v>
      </c>
      <c r="O178" s="18"/>
      <c r="P178" s="103">
        <f t="shared" si="26"/>
        <v>275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+'24'!J187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10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 t="shared" si="26"/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+'24'!J188</f>
        <v>13</v>
      </c>
      <c r="F188" s="71"/>
      <c r="G188" s="46">
        <f>E188+F188</f>
        <v>13</v>
      </c>
      <c r="H188" s="78">
        <v>0</v>
      </c>
      <c r="I188" s="76">
        <v>0</v>
      </c>
      <c r="J188" s="46">
        <f>+G188-H188-K188-I188</f>
        <v>12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 t="shared" si="26"/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14</v>
      </c>
      <c r="F191" s="71"/>
      <c r="G191" s="46">
        <f t="shared" si="27"/>
        <v>14</v>
      </c>
      <c r="H191" s="78">
        <v>0</v>
      </c>
      <c r="I191" s="76">
        <v>0</v>
      </c>
      <c r="J191" s="46">
        <f t="shared" si="28"/>
        <v>14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8"/>
        <v>17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13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3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49</v>
      </c>
      <c r="F201" s="71"/>
      <c r="G201" s="46">
        <f t="shared" si="27"/>
        <v>49</v>
      </c>
      <c r="H201" s="78">
        <v>0</v>
      </c>
      <c r="I201" s="76">
        <v>0</v>
      </c>
      <c r="J201" s="46">
        <f t="shared" si="28"/>
        <v>49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68</v>
      </c>
      <c r="F205" s="71"/>
      <c r="G205" s="46">
        <f t="shared" si="27"/>
        <v>68</v>
      </c>
      <c r="H205" s="78">
        <v>0</v>
      </c>
      <c r="I205" s="76">
        <v>0</v>
      </c>
      <c r="J205" s="46">
        <f t="shared" si="28"/>
        <v>67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20</v>
      </c>
      <c r="F216" s="71"/>
      <c r="G216" s="46">
        <f t="shared" si="27"/>
        <v>20</v>
      </c>
      <c r="H216" s="78">
        <v>0</v>
      </c>
      <c r="I216" s="76">
        <v>0</v>
      </c>
      <c r="J216" s="46">
        <f t="shared" si="28"/>
        <v>20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7</v>
      </c>
      <c r="F217" s="71"/>
      <c r="G217" s="46">
        <f t="shared" si="27"/>
        <v>7</v>
      </c>
      <c r="H217" s="78">
        <v>0</v>
      </c>
      <c r="I217" s="76">
        <v>0</v>
      </c>
      <c r="J217" s="46">
        <f t="shared" si="28"/>
        <v>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+'24'!J244</f>
        <v>1</v>
      </c>
      <c r="F244" s="71"/>
      <c r="G244" s="46">
        <f t="shared" si="43"/>
        <v>1</v>
      </c>
      <c r="H244" s="78">
        <v>0</v>
      </c>
      <c r="I244" s="76">
        <v>0</v>
      </c>
      <c r="J244" s="46">
        <f t="shared" si="44"/>
        <v>1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250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1693.6999999999998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1360</v>
      </c>
      <c r="O264" s="2">
        <v>150</v>
      </c>
      <c r="P264" s="2">
        <v>30</v>
      </c>
      <c r="Q264" s="2">
        <v>230</v>
      </c>
      <c r="R264" s="2">
        <v>520</v>
      </c>
      <c r="S264" s="2">
        <v>430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.00"/>
        <filter val="170.00"/>
        <filter val="200.00"/>
        <filter val="275.00"/>
        <filter val="30"/>
        <filter val="30.00"/>
        <filter val="50.00"/>
        <filter val="500.00"/>
        <filter val="520.00"/>
        <filter val="55.00"/>
        <filter val="60.00"/>
        <filter val="600.00"/>
        <filter val="650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86</v>
      </c>
      <c r="F6" s="71"/>
      <c r="G6" s="46">
        <f t="shared" si="0"/>
        <v>86</v>
      </c>
      <c r="H6" s="78">
        <v>0</v>
      </c>
      <c r="I6" s="76">
        <v>0</v>
      </c>
      <c r="J6" s="46">
        <f t="shared" si="1"/>
        <v>81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53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3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18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/>
      <c r="P22" s="103">
        <f t="shared" si="3"/>
        <v>1100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20</v>
      </c>
      <c r="F25" s="71"/>
      <c r="G25" s="46">
        <f t="shared" si="0"/>
        <v>20</v>
      </c>
      <c r="H25" s="78">
        <v>0</v>
      </c>
      <c r="I25" s="76">
        <v>0</v>
      </c>
      <c r="J25" s="46">
        <f t="shared" si="1"/>
        <v>19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19</v>
      </c>
      <c r="F31" s="71"/>
      <c r="G31" s="46">
        <f t="shared" si="5"/>
        <v>19</v>
      </c>
      <c r="H31" s="78">
        <v>1</v>
      </c>
      <c r="I31" s="76">
        <v>0</v>
      </c>
      <c r="J31" s="46">
        <f t="shared" si="6"/>
        <v>10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03">
        <f t="shared" si="3"/>
        <v>400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10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>SUM(M35-O35)</f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21</v>
      </c>
      <c r="F46" s="71"/>
      <c r="G46" s="46">
        <f t="shared" si="5"/>
        <v>21</v>
      </c>
      <c r="H46" s="78">
        <v>0</v>
      </c>
      <c r="I46" s="76">
        <v>0</v>
      </c>
      <c r="J46" s="46">
        <f t="shared" si="6"/>
        <v>20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18</v>
      </c>
      <c r="F47" s="71"/>
      <c r="G47" s="46">
        <f t="shared" si="5"/>
        <v>18</v>
      </c>
      <c r="H47" s="78">
        <v>0</v>
      </c>
      <c r="I47" s="76">
        <v>0</v>
      </c>
      <c r="J47" s="46">
        <f t="shared" si="6"/>
        <v>18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24</v>
      </c>
      <c r="F49" s="71"/>
      <c r="G49" s="46">
        <f t="shared" si="5"/>
        <v>24</v>
      </c>
      <c r="H49" s="78">
        <v>0</v>
      </c>
      <c r="I49" s="76">
        <v>0</v>
      </c>
      <c r="J49" s="46">
        <f t="shared" si="6"/>
        <v>23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20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2" si="7">SUM(M54-O54)</f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+'25'!J76</f>
        <v>7</v>
      </c>
      <c r="F76" s="71"/>
      <c r="G76" s="46">
        <f>E76+F76</f>
        <v>7</v>
      </c>
      <c r="H76" s="78">
        <v>0</v>
      </c>
      <c r="I76" s="76">
        <v>0</v>
      </c>
      <c r="J76" s="46">
        <f>+G76-H76-K76-I76</f>
        <v>7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7</v>
      </c>
      <c r="F77" s="71"/>
      <c r="G77" s="46">
        <f t="shared" si="5"/>
        <v>7</v>
      </c>
      <c r="H77" s="78">
        <v>1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+'25'!J86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+'25'!J90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+'25'!J99</f>
        <v>5</v>
      </c>
      <c r="F99" s="71"/>
      <c r="G99" s="46">
        <f t="shared" si="22"/>
        <v>5</v>
      </c>
      <c r="H99" s="78">
        <v>0</v>
      </c>
      <c r="I99" s="76">
        <v>0</v>
      </c>
      <c r="J99" s="46">
        <f t="shared" si="23"/>
        <v>5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12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12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12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12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+'25'!J104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+'25'!J105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2</v>
      </c>
      <c r="F106" s="71"/>
      <c r="G106" s="46">
        <f t="shared" si="22"/>
        <v>2</v>
      </c>
      <c r="H106" s="78">
        <v>0</v>
      </c>
      <c r="I106" s="76">
        <v>0</v>
      </c>
      <c r="J106" s="46">
        <f t="shared" si="23"/>
        <v>2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30</v>
      </c>
      <c r="F112" s="71"/>
      <c r="G112" s="46">
        <f t="shared" si="22"/>
        <v>30</v>
      </c>
      <c r="H112" s="78">
        <v>0</v>
      </c>
      <c r="I112" s="76">
        <v>0</v>
      </c>
      <c r="J112" s="46">
        <f t="shared" si="23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3</v>
      </c>
      <c r="F113" s="71"/>
      <c r="G113" s="46">
        <f t="shared" si="22"/>
        <v>3</v>
      </c>
      <c r="H113" s="78">
        <v>0</v>
      </c>
      <c r="I113" s="76">
        <v>0</v>
      </c>
      <c r="J113" s="46">
        <f t="shared" si="23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18</v>
      </c>
      <c r="F115" s="71"/>
      <c r="G115" s="46">
        <f t="shared" si="22"/>
        <v>18</v>
      </c>
      <c r="H115" s="78">
        <v>0</v>
      </c>
      <c r="I115" s="76">
        <v>0</v>
      </c>
      <c r="J115" s="46">
        <f t="shared" si="2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21</v>
      </c>
      <c r="F116" s="71"/>
      <c r="G116" s="46">
        <f t="shared" si="22"/>
        <v>21</v>
      </c>
      <c r="H116" s="78">
        <v>0</v>
      </c>
      <c r="I116" s="76">
        <v>0</v>
      </c>
      <c r="J116" s="46">
        <f t="shared" si="23"/>
        <v>21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5</v>
      </c>
      <c r="F131" s="71"/>
      <c r="G131" s="46">
        <f t="shared" si="22"/>
        <v>5</v>
      </c>
      <c r="H131" s="78">
        <v>0</v>
      </c>
      <c r="I131" s="76">
        <v>0</v>
      </c>
      <c r="J131" s="46">
        <f t="shared" si="23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11</v>
      </c>
      <c r="F132" s="71"/>
      <c r="G132" s="46">
        <f t="shared" si="22"/>
        <v>11</v>
      </c>
      <c r="H132" s="78">
        <v>0</v>
      </c>
      <c r="I132" s="76">
        <v>0</v>
      </c>
      <c r="J132" s="46">
        <f t="shared" si="23"/>
        <v>10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12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16</v>
      </c>
      <c r="F133" s="71"/>
      <c r="G133" s="46">
        <f t="shared" si="22"/>
        <v>16</v>
      </c>
      <c r="H133" s="78">
        <v>0</v>
      </c>
      <c r="I133" s="76">
        <v>0</v>
      </c>
      <c r="J133" s="46">
        <f t="shared" si="23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+'25'!J136</f>
        <v>26</v>
      </c>
      <c r="F136" s="71"/>
      <c r="G136" s="46">
        <f t="shared" si="22"/>
        <v>26</v>
      </c>
      <c r="H136" s="78">
        <v>0</v>
      </c>
      <c r="I136" s="76">
        <v>0</v>
      </c>
      <c r="J136" s="46">
        <f t="shared" si="23"/>
        <v>26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3</v>
      </c>
      <c r="F143" s="71"/>
      <c r="G143" s="46">
        <f t="shared" si="22"/>
        <v>3</v>
      </c>
      <c r="H143" s="78">
        <v>0</v>
      </c>
      <c r="I143" s="76">
        <v>0</v>
      </c>
      <c r="J143" s="46">
        <f t="shared" si="23"/>
        <v>3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32</v>
      </c>
      <c r="F145" s="71"/>
      <c r="G145" s="46">
        <f t="shared" si="22"/>
        <v>32</v>
      </c>
      <c r="H145" s="78">
        <v>0</v>
      </c>
      <c r="I145" s="76">
        <v>0</v>
      </c>
      <c r="J145" s="46">
        <f t="shared" si="23"/>
        <v>32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19</v>
      </c>
      <c r="F146" s="71"/>
      <c r="G146" s="46">
        <f t="shared" si="22"/>
        <v>19</v>
      </c>
      <c r="H146" s="78">
        <v>0</v>
      </c>
      <c r="I146" s="76">
        <v>0</v>
      </c>
      <c r="J146" s="46">
        <f t="shared" si="23"/>
        <v>19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28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19</v>
      </c>
      <c r="F151" s="71"/>
      <c r="G151" s="46">
        <f t="shared" si="22"/>
        <v>19</v>
      </c>
      <c r="H151" s="78">
        <v>0</v>
      </c>
      <c r="I151" s="76">
        <v>0</v>
      </c>
      <c r="J151" s="46">
        <f t="shared" si="23"/>
        <v>19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11</v>
      </c>
      <c r="F152" s="71"/>
      <c r="G152" s="46">
        <f t="shared" si="22"/>
        <v>11</v>
      </c>
      <c r="H152" s="78">
        <v>0</v>
      </c>
      <c r="I152" s="76">
        <v>0</v>
      </c>
      <c r="J152" s="46">
        <f t="shared" si="23"/>
        <v>11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11</v>
      </c>
      <c r="F158" s="71"/>
      <c r="G158" s="46">
        <f t="shared" si="22"/>
        <v>11</v>
      </c>
      <c r="H158" s="78">
        <v>0</v>
      </c>
      <c r="I158" s="76">
        <v>0</v>
      </c>
      <c r="J158" s="46">
        <f t="shared" si="23"/>
        <v>11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26</v>
      </c>
      <c r="F160" s="71"/>
      <c r="G160" s="46">
        <f t="shared" si="22"/>
        <v>26</v>
      </c>
      <c r="H160" s="78">
        <v>0</v>
      </c>
      <c r="I160" s="76">
        <v>0</v>
      </c>
      <c r="J160" s="46">
        <f t="shared" si="23"/>
        <v>26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23</v>
      </c>
      <c r="F161" s="71"/>
      <c r="G161" s="46">
        <f t="shared" si="22"/>
        <v>23</v>
      </c>
      <c r="H161" s="78">
        <v>0</v>
      </c>
      <c r="I161" s="76">
        <v>0</v>
      </c>
      <c r="J161" s="46">
        <f t="shared" si="23"/>
        <v>23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128</v>
      </c>
      <c r="F163" s="71"/>
      <c r="G163" s="46">
        <f t="shared" si="29"/>
        <v>128</v>
      </c>
      <c r="H163" s="78">
        <v>0</v>
      </c>
      <c r="I163" s="76">
        <v>0</v>
      </c>
      <c r="J163" s="46">
        <f t="shared" si="30"/>
        <v>128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20</v>
      </c>
      <c r="F166" s="71"/>
      <c r="G166" s="46">
        <f t="shared" si="29"/>
        <v>20</v>
      </c>
      <c r="H166" s="78">
        <v>0</v>
      </c>
      <c r="I166" s="76">
        <v>0</v>
      </c>
      <c r="J166" s="46">
        <f t="shared" si="30"/>
        <v>20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18</v>
      </c>
      <c r="F167" s="71"/>
      <c r="G167" s="46">
        <f t="shared" si="29"/>
        <v>18</v>
      </c>
      <c r="H167" s="78">
        <v>0</v>
      </c>
      <c r="I167" s="76">
        <v>0</v>
      </c>
      <c r="J167" s="46">
        <f t="shared" si="30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+'25'!J173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16</v>
      </c>
      <c r="F175" s="71"/>
      <c r="G175" s="46">
        <f t="shared" si="29"/>
        <v>16</v>
      </c>
      <c r="H175" s="78">
        <v>0</v>
      </c>
      <c r="I175" s="76">
        <v>0</v>
      </c>
      <c r="J175" s="46">
        <f t="shared" si="30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28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+'25'!J176</f>
        <v>17</v>
      </c>
      <c r="F176" s="71"/>
      <c r="G176" s="46">
        <f t="shared" si="29"/>
        <v>17</v>
      </c>
      <c r="H176" s="78">
        <v>0</v>
      </c>
      <c r="I176" s="76">
        <v>0</v>
      </c>
      <c r="J176" s="46">
        <f t="shared" si="30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10</v>
      </c>
      <c r="F178" s="71"/>
      <c r="G178" s="46">
        <f t="shared" si="29"/>
        <v>10</v>
      </c>
      <c r="H178" s="78">
        <v>0</v>
      </c>
      <c r="I178" s="76">
        <v>0</v>
      </c>
      <c r="J178" s="46">
        <f t="shared" si="30"/>
        <v>9</v>
      </c>
      <c r="K178" s="72">
        <v>1</v>
      </c>
      <c r="L178" s="20">
        <v>55</v>
      </c>
      <c r="M178" s="65">
        <f t="shared" si="33"/>
        <v>55</v>
      </c>
      <c r="N178" s="17" t="s">
        <v>16</v>
      </c>
      <c r="O178" s="18"/>
      <c r="P178" s="103">
        <f t="shared" si="28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+'25'!J187</f>
        <v>10</v>
      </c>
      <c r="F187" s="71"/>
      <c r="G187" s="46">
        <f>E187+F187</f>
        <v>10</v>
      </c>
      <c r="H187" s="78">
        <v>0</v>
      </c>
      <c r="I187" s="76">
        <v>0</v>
      </c>
      <c r="J187" s="46">
        <f>+G187-H187-K187-I187</f>
        <v>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 t="shared" si="28"/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+'25'!J188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11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 t="shared" si="28"/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14</v>
      </c>
      <c r="F191" s="71"/>
      <c r="G191" s="46">
        <f t="shared" si="29"/>
        <v>14</v>
      </c>
      <c r="H191" s="78">
        <v>0</v>
      </c>
      <c r="I191" s="76">
        <v>0</v>
      </c>
      <c r="J191" s="46">
        <f t="shared" si="30"/>
        <v>14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17</v>
      </c>
      <c r="F193" s="71"/>
      <c r="G193" s="46">
        <f t="shared" si="29"/>
        <v>17</v>
      </c>
      <c r="H193" s="78">
        <v>0</v>
      </c>
      <c r="I193" s="76">
        <v>0</v>
      </c>
      <c r="J193" s="46">
        <f t="shared" si="30"/>
        <v>16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3">
        <f>SUM(M193-O193)</f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13</v>
      </c>
      <c r="F194" s="71"/>
      <c r="G194" s="46">
        <f t="shared" si="29"/>
        <v>13</v>
      </c>
      <c r="H194" s="78">
        <v>0</v>
      </c>
      <c r="I194" s="76">
        <v>0</v>
      </c>
      <c r="J194" s="46">
        <f t="shared" si="30"/>
        <v>12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3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26</v>
      </c>
      <c r="F198" s="71"/>
      <c r="G198" s="46">
        <f t="shared" si="29"/>
        <v>26</v>
      </c>
      <c r="H198" s="78">
        <v>0</v>
      </c>
      <c r="I198" s="76">
        <v>0</v>
      </c>
      <c r="J198" s="46">
        <f t="shared" si="30"/>
        <v>26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49</v>
      </c>
      <c r="F201" s="71"/>
      <c r="G201" s="46">
        <f t="shared" si="29"/>
        <v>49</v>
      </c>
      <c r="H201" s="78">
        <v>0</v>
      </c>
      <c r="I201" s="76">
        <v>0</v>
      </c>
      <c r="J201" s="46">
        <f t="shared" si="30"/>
        <v>49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67</v>
      </c>
      <c r="F205" s="71"/>
      <c r="G205" s="46">
        <f t="shared" si="29"/>
        <v>67</v>
      </c>
      <c r="H205" s="78">
        <v>0</v>
      </c>
      <c r="I205" s="76">
        <v>0</v>
      </c>
      <c r="J205" s="46">
        <f t="shared" si="30"/>
        <v>64</v>
      </c>
      <c r="K205" s="72">
        <v>3</v>
      </c>
      <c r="L205" s="20">
        <v>55</v>
      </c>
      <c r="M205" s="65">
        <f t="shared" si="33"/>
        <v>165</v>
      </c>
      <c r="N205" s="17" t="s">
        <v>16</v>
      </c>
      <c r="O205" s="18"/>
      <c r="P205" s="103">
        <f t="shared" si="28"/>
        <v>165</v>
      </c>
      <c r="Q205" s="90">
        <v>40</v>
      </c>
      <c r="R205" s="43">
        <f t="shared" si="34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ref="P211:P259" si="38">SUM(M211-O211)</f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20</v>
      </c>
      <c r="F216" s="71"/>
      <c r="G216" s="46">
        <f t="shared" si="29"/>
        <v>20</v>
      </c>
      <c r="H216" s="78">
        <v>0</v>
      </c>
      <c r="I216" s="76">
        <v>0</v>
      </c>
      <c r="J216" s="46">
        <f t="shared" si="30"/>
        <v>20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7</v>
      </c>
      <c r="F217" s="71"/>
      <c r="G217" s="46">
        <f t="shared" si="29"/>
        <v>7</v>
      </c>
      <c r="H217" s="78">
        <v>0</v>
      </c>
      <c r="I217" s="76">
        <v>0</v>
      </c>
      <c r="J217" s="46">
        <f t="shared" si="30"/>
        <v>7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13</v>
      </c>
      <c r="F218" s="71"/>
      <c r="G218" s="46">
        <f t="shared" si="29"/>
        <v>13</v>
      </c>
      <c r="H218" s="78">
        <v>0</v>
      </c>
      <c r="I218" s="76">
        <v>0</v>
      </c>
      <c r="J218" s="46">
        <f t="shared" si="30"/>
        <v>13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+'25'!J243</f>
        <v>0</v>
      </c>
      <c r="F243" s="71"/>
      <c r="G243" s="46">
        <f t="shared" ref="G243:G246" si="45">E243+F243</f>
        <v>0</v>
      </c>
      <c r="H243" s="78">
        <v>0</v>
      </c>
      <c r="I243" s="76">
        <v>0</v>
      </c>
      <c r="J243" s="46">
        <f t="shared" ref="J243:J246" si="46">+G243-H243-K243-I243</f>
        <v>0</v>
      </c>
      <c r="K243" s="72"/>
      <c r="L243" s="20">
        <v>45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+'25'!J244</f>
        <v>1</v>
      </c>
      <c r="F244" s="71"/>
      <c r="G244" s="46">
        <f t="shared" si="45"/>
        <v>1</v>
      </c>
      <c r="H244" s="78">
        <v>0</v>
      </c>
      <c r="I244" s="76">
        <v>0</v>
      </c>
      <c r="J244" s="46">
        <f t="shared" si="46"/>
        <v>1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+'25'!J245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>
        <v>250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/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1641.9400000000003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560</v>
      </c>
      <c r="P264" s="2">
        <v>50</v>
      </c>
      <c r="Q264" s="2">
        <v>540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20.00"/>
        <filter val="130.00"/>
        <filter val="15.00"/>
        <filter val="150.00"/>
        <filter val="165.00"/>
        <filter val="260.00"/>
        <filter val="325.00"/>
        <filter val="50"/>
        <filter val="50.00"/>
        <filter val="50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25</v>
      </c>
      <c r="F5" s="71">
        <v>10</v>
      </c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81</v>
      </c>
      <c r="F6" s="71">
        <v>30</v>
      </c>
      <c r="G6" s="46">
        <f t="shared" si="0"/>
        <v>111</v>
      </c>
      <c r="H6" s="78">
        <v>0</v>
      </c>
      <c r="I6" s="76">
        <v>0</v>
      </c>
      <c r="J6" s="46">
        <f t="shared" si="1"/>
        <v>95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3">
        <f>SUM(M6-O6)</f>
        <v>1600</v>
      </c>
      <c r="Q6" s="90">
        <v>39.29</v>
      </c>
      <c r="R6" s="43">
        <f t="shared" ref="R6:R80" si="3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23</v>
      </c>
      <c r="F11" s="71">
        <v>10</v>
      </c>
      <c r="G11" s="46">
        <f t="shared" si="0"/>
        <v>33</v>
      </c>
      <c r="H11" s="78">
        <v>0</v>
      </c>
      <c r="I11" s="76">
        <v>0</v>
      </c>
      <c r="J11" s="46">
        <f t="shared" si="1"/>
        <v>32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4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14</v>
      </c>
      <c r="F18" s="71">
        <v>10</v>
      </c>
      <c r="G18" s="46">
        <f t="shared" si="0"/>
        <v>24</v>
      </c>
      <c r="H18" s="78">
        <v>0</v>
      </c>
      <c r="I18" s="76">
        <v>0</v>
      </c>
      <c r="J18" s="46">
        <f t="shared" si="1"/>
        <v>24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3</v>
      </c>
      <c r="F20" s="71">
        <v>10</v>
      </c>
      <c r="G20" s="46">
        <f t="shared" si="0"/>
        <v>13</v>
      </c>
      <c r="H20" s="78">
        <v>0</v>
      </c>
      <c r="I20" s="76">
        <v>0</v>
      </c>
      <c r="J20" s="46">
        <f t="shared" si="1"/>
        <v>9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3">
        <f t="shared" si="4"/>
        <v>260</v>
      </c>
      <c r="Q20" s="90">
        <v>22.25</v>
      </c>
      <c r="R20" s="43">
        <f t="shared" si="3"/>
        <v>89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18</v>
      </c>
      <c r="F22" s="71">
        <v>10</v>
      </c>
      <c r="G22" s="46">
        <f t="shared" si="0"/>
        <v>28</v>
      </c>
      <c r="H22" s="78">
        <v>0</v>
      </c>
      <c r="I22" s="76">
        <v>0</v>
      </c>
      <c r="J22" s="46">
        <f t="shared" si="1"/>
        <v>18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03">
        <f t="shared" si="4"/>
        <v>1000</v>
      </c>
      <c r="Q22" s="90">
        <v>26.6</v>
      </c>
      <c r="R22" s="43">
        <f t="shared" si="3"/>
        <v>266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19</v>
      </c>
      <c r="F24" s="71">
        <v>10</v>
      </c>
      <c r="G24" s="46">
        <f t="shared" si="0"/>
        <v>29</v>
      </c>
      <c r="H24" s="78">
        <v>0</v>
      </c>
      <c r="I24" s="76">
        <v>0</v>
      </c>
      <c r="J24" s="46">
        <f t="shared" si="1"/>
        <v>27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4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19</v>
      </c>
      <c r="F25" s="71"/>
      <c r="G25" s="46">
        <f t="shared" si="0"/>
        <v>19</v>
      </c>
      <c r="H25" s="78">
        <v>0</v>
      </c>
      <c r="I25" s="76">
        <v>0</v>
      </c>
      <c r="J25" s="46">
        <f t="shared" si="1"/>
        <v>19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19</v>
      </c>
      <c r="F28" s="71">
        <v>10</v>
      </c>
      <c r="G28" s="46">
        <f t="shared" si="5"/>
        <v>29</v>
      </c>
      <c r="H28" s="78">
        <v>0</v>
      </c>
      <c r="I28" s="76">
        <v>0</v>
      </c>
      <c r="J28" s="46">
        <f t="shared" si="6"/>
        <v>25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4"/>
        <v>400</v>
      </c>
      <c r="Q28" s="90">
        <v>31.97</v>
      </c>
      <c r="R28" s="43">
        <f t="shared" si="3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7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3">
        <f t="shared" si="4"/>
        <v>1300</v>
      </c>
      <c r="Q31" s="90">
        <v>38.46</v>
      </c>
      <c r="R31" s="43">
        <f t="shared" si="3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15</v>
      </c>
      <c r="F32" s="71">
        <v>20</v>
      </c>
      <c r="G32" s="46">
        <f t="shared" si="5"/>
        <v>35</v>
      </c>
      <c r="H32" s="78">
        <v>0</v>
      </c>
      <c r="I32" s="76">
        <v>0</v>
      </c>
      <c r="J32" s="46">
        <f t="shared" si="6"/>
        <v>28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3">
        <f t="shared" si="4"/>
        <v>910</v>
      </c>
      <c r="Q32" s="90">
        <v>46.37</v>
      </c>
      <c r="R32" s="43">
        <f t="shared" si="3"/>
        <v>324.58999999999997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1</v>
      </c>
      <c r="F34" s="71">
        <v>4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3</v>
      </c>
      <c r="F39" s="71">
        <v>10</v>
      </c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3</v>
      </c>
      <c r="F40" s="71">
        <v>10</v>
      </c>
      <c r="G40" s="46">
        <f t="shared" si="5"/>
        <v>13</v>
      </c>
      <c r="H40" s="78">
        <v>0</v>
      </c>
      <c r="I40" s="76">
        <v>0</v>
      </c>
      <c r="J40" s="46">
        <f t="shared" si="6"/>
        <v>9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3">
        <f t="shared" si="4"/>
        <v>200</v>
      </c>
      <c r="Q40" s="90">
        <v>27.12</v>
      </c>
      <c r="R40" s="43">
        <f t="shared" si="3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20</v>
      </c>
      <c r="F46" s="71">
        <v>10</v>
      </c>
      <c r="G46" s="46">
        <f t="shared" si="5"/>
        <v>30</v>
      </c>
      <c r="H46" s="78">
        <v>0</v>
      </c>
      <c r="I46" s="76">
        <v>0</v>
      </c>
      <c r="J46" s="46">
        <f t="shared" si="6"/>
        <v>30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18</v>
      </c>
      <c r="F47" s="71">
        <v>10</v>
      </c>
      <c r="G47" s="46">
        <f t="shared" si="5"/>
        <v>28</v>
      </c>
      <c r="H47" s="78">
        <v>0</v>
      </c>
      <c r="I47" s="76">
        <v>0</v>
      </c>
      <c r="J47" s="46">
        <f t="shared" si="6"/>
        <v>28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16</v>
      </c>
      <c r="F48" s="71">
        <v>10</v>
      </c>
      <c r="G48" s="46">
        <f t="shared" si="5"/>
        <v>26</v>
      </c>
      <c r="H48" s="78">
        <v>0</v>
      </c>
      <c r="I48" s="76">
        <v>0</v>
      </c>
      <c r="J48" s="46">
        <f t="shared" si="6"/>
        <v>25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23</v>
      </c>
      <c r="F49" s="71">
        <v>10</v>
      </c>
      <c r="G49" s="46">
        <f t="shared" si="5"/>
        <v>33</v>
      </c>
      <c r="H49" s="78">
        <v>0</v>
      </c>
      <c r="I49" s="76">
        <v>0</v>
      </c>
      <c r="J49" s="46">
        <f t="shared" si="6"/>
        <v>30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20</v>
      </c>
      <c r="F51" s="71">
        <v>10</v>
      </c>
      <c r="G51" s="46">
        <f t="shared" si="5"/>
        <v>30</v>
      </c>
      <c r="H51" s="78">
        <v>0</v>
      </c>
      <c r="I51" s="76">
        <v>0</v>
      </c>
      <c r="J51" s="46">
        <f t="shared" si="6"/>
        <v>30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16</v>
      </c>
      <c r="F53" s="71">
        <v>15</v>
      </c>
      <c r="G53" s="46">
        <f t="shared" si="5"/>
        <v>31</v>
      </c>
      <c r="H53" s="78">
        <v>0</v>
      </c>
      <c r="I53" s="76">
        <v>0</v>
      </c>
      <c r="J53" s="46">
        <f t="shared" si="6"/>
        <v>30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5</v>
      </c>
      <c r="F64" s="71">
        <v>5</v>
      </c>
      <c r="G64" s="46">
        <f t="shared" si="5"/>
        <v>10</v>
      </c>
      <c r="H64" s="78">
        <v>0</v>
      </c>
      <c r="I64" s="76">
        <v>0</v>
      </c>
      <c r="J64" s="46">
        <f t="shared" si="6"/>
        <v>8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4"/>
        <v>100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>
        <v>5</v>
      </c>
      <c r="G66" s="46">
        <f t="shared" si="5"/>
        <v>10</v>
      </c>
      <c r="H66" s="78">
        <v>0</v>
      </c>
      <c r="I66" s="76">
        <v>0</v>
      </c>
      <c r="J66" s="46">
        <f t="shared" si="6"/>
        <v>9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6</v>
      </c>
      <c r="F74" s="71">
        <v>10</v>
      </c>
      <c r="G74" s="46">
        <f t="shared" si="5"/>
        <v>16</v>
      </c>
      <c r="H74" s="78">
        <v>0</v>
      </c>
      <c r="I74" s="76">
        <v>0</v>
      </c>
      <c r="J74" s="46">
        <f t="shared" si="6"/>
        <v>16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v>6</v>
      </c>
      <c r="F76" s="71">
        <v>10</v>
      </c>
      <c r="G76" s="46">
        <f>E76+F76</f>
        <v>16</v>
      </c>
      <c r="H76" s="78">
        <v>0</v>
      </c>
      <c r="I76" s="76">
        <v>0</v>
      </c>
      <c r="J76" s="46">
        <f>+G76-H76-K76-I76</f>
        <v>13</v>
      </c>
      <c r="K76" s="72">
        <v>3</v>
      </c>
      <c r="L76" s="20">
        <v>50</v>
      </c>
      <c r="M76" s="65">
        <f>+L76*K76</f>
        <v>150</v>
      </c>
      <c r="N76" s="17" t="s">
        <v>16</v>
      </c>
      <c r="O76" s="18"/>
      <c r="P76" s="103">
        <f>SUM(M76-O76)</f>
        <v>150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+'26'!J86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+'26'!J90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3</v>
      </c>
      <c r="F93" s="71">
        <v>5</v>
      </c>
      <c r="G93" s="46">
        <f t="shared" si="5"/>
        <v>8</v>
      </c>
      <c r="H93" s="78">
        <v>0</v>
      </c>
      <c r="I93" s="76">
        <v>0</v>
      </c>
      <c r="J93" s="46">
        <f t="shared" si="6"/>
        <v>0</v>
      </c>
      <c r="K93" s="72">
        <v>8</v>
      </c>
      <c r="L93" s="21">
        <v>35</v>
      </c>
      <c r="M93" s="65">
        <f t="shared" si="7"/>
        <v>280</v>
      </c>
      <c r="N93" s="17" t="s">
        <v>16</v>
      </c>
      <c r="O93" s="18"/>
      <c r="P93" s="103">
        <f t="shared" si="8"/>
        <v>280</v>
      </c>
      <c r="Q93" s="90">
        <v>18.63</v>
      </c>
      <c r="R93" s="43">
        <f t="shared" si="9"/>
        <v>149.04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+'26'!J99</f>
        <v>5</v>
      </c>
      <c r="F99" s="71">
        <v>5</v>
      </c>
      <c r="G99" s="46">
        <f t="shared" si="23"/>
        <v>10</v>
      </c>
      <c r="H99" s="78">
        <v>0</v>
      </c>
      <c r="I99" s="76">
        <v>0</v>
      </c>
      <c r="J99" s="46">
        <f t="shared" si="24"/>
        <v>9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+'26'!J104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+'26'!J105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30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18</v>
      </c>
      <c r="F115" s="71">
        <v>5</v>
      </c>
      <c r="G115" s="46">
        <f t="shared" si="23"/>
        <v>23</v>
      </c>
      <c r="H115" s="78">
        <v>0</v>
      </c>
      <c r="I115" s="76">
        <v>0</v>
      </c>
      <c r="J115" s="46">
        <f t="shared" si="24"/>
        <v>20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5</v>
      </c>
      <c r="F131" s="71">
        <v>10</v>
      </c>
      <c r="G131" s="46">
        <f t="shared" si="23"/>
        <v>15</v>
      </c>
      <c r="H131" s="78">
        <v>0</v>
      </c>
      <c r="I131" s="76">
        <v>0</v>
      </c>
      <c r="J131" s="46">
        <f t="shared" si="24"/>
        <v>11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10</v>
      </c>
      <c r="F132" s="71">
        <v>10</v>
      </c>
      <c r="G132" s="46">
        <f t="shared" si="23"/>
        <v>20</v>
      </c>
      <c r="H132" s="78">
        <v>0</v>
      </c>
      <c r="I132" s="76">
        <v>0</v>
      </c>
      <c r="J132" s="46">
        <f t="shared" si="24"/>
        <v>19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+'26'!J136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v>6</v>
      </c>
      <c r="F173" s="71">
        <v>5</v>
      </c>
      <c r="G173" s="46">
        <f>E173+F173</f>
        <v>11</v>
      </c>
      <c r="H173" s="78">
        <v>1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+'26'!J176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+'26'!J187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+'26'!J188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14</v>
      </c>
      <c r="F191" s="71"/>
      <c r="G191" s="46">
        <f t="shared" si="30"/>
        <v>14</v>
      </c>
      <c r="H191" s="78">
        <v>0</v>
      </c>
      <c r="I191" s="76">
        <v>0</v>
      </c>
      <c r="J191" s="46">
        <f t="shared" si="31"/>
        <v>14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15</v>
      </c>
      <c r="F193" s="71">
        <v>15</v>
      </c>
      <c r="G193" s="46">
        <f t="shared" si="30"/>
        <v>30</v>
      </c>
      <c r="H193" s="78">
        <v>0</v>
      </c>
      <c r="I193" s="76">
        <v>0</v>
      </c>
      <c r="J193" s="46">
        <f t="shared" si="31"/>
        <v>26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12</v>
      </c>
      <c r="F194" s="71">
        <v>25</v>
      </c>
      <c r="G194" s="46">
        <f t="shared" si="30"/>
        <v>37</v>
      </c>
      <c r="H194" s="78">
        <v>0</v>
      </c>
      <c r="I194" s="76">
        <v>0</v>
      </c>
      <c r="J194" s="46">
        <f t="shared" si="31"/>
        <v>36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61</v>
      </c>
      <c r="F205" s="71"/>
      <c r="G205" s="46">
        <f t="shared" si="30"/>
        <v>61</v>
      </c>
      <c r="H205" s="78">
        <v>0</v>
      </c>
      <c r="I205" s="76">
        <v>0</v>
      </c>
      <c r="J205" s="46">
        <f t="shared" si="31"/>
        <v>58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+'26'!J244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3068.0700000000006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8060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2060</v>
      </c>
      <c r="O264" s="2">
        <v>50</v>
      </c>
      <c r="P264" s="2">
        <v>260</v>
      </c>
      <c r="Q264" s="2">
        <v>280</v>
      </c>
      <c r="R264" s="2">
        <v>100</v>
      </c>
      <c r="S264" s="2">
        <v>250</v>
      </c>
      <c r="T264" s="2">
        <v>320</v>
      </c>
      <c r="U264" s="2">
        <v>250</v>
      </c>
      <c r="V264" s="2">
        <v>550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5985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5985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28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79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/>
      <c r="P6" s="103">
        <f t="shared" ref="P6:P80" si="3">SUM(M6-O6)</f>
        <v>1600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24</v>
      </c>
      <c r="F18" s="71"/>
      <c r="G18" s="46">
        <f t="shared" si="0"/>
        <v>24</v>
      </c>
      <c r="H18" s="78">
        <v>0</v>
      </c>
      <c r="I18" s="76">
        <v>0</v>
      </c>
      <c r="J18" s="46">
        <f t="shared" si="1"/>
        <v>23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6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2</v>
      </c>
      <c r="K22" s="72">
        <v>16</v>
      </c>
      <c r="L22" s="20">
        <v>100</v>
      </c>
      <c r="M22" s="65">
        <f t="shared" si="2"/>
        <v>1600</v>
      </c>
      <c r="N22" s="17" t="s">
        <v>16</v>
      </c>
      <c r="O22" s="18"/>
      <c r="P22" s="103">
        <f t="shared" si="3"/>
        <v>1600</v>
      </c>
      <c r="Q22" s="90">
        <v>26.6</v>
      </c>
      <c r="R22" s="43">
        <f t="shared" si="4"/>
        <v>425.6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19</v>
      </c>
      <c r="F25" s="71"/>
      <c r="G25" s="46">
        <f t="shared" si="0"/>
        <v>19</v>
      </c>
      <c r="H25" s="78">
        <v>0</v>
      </c>
      <c r="I25" s="76">
        <v>0</v>
      </c>
      <c r="J25" s="46">
        <f t="shared" si="1"/>
        <v>2</v>
      </c>
      <c r="K25" s="72">
        <v>17</v>
      </c>
      <c r="L25" s="15">
        <v>100</v>
      </c>
      <c r="M25" s="65">
        <f t="shared" si="2"/>
        <v>1700</v>
      </c>
      <c r="N25" s="17" t="s">
        <v>16</v>
      </c>
      <c r="O25" s="18">
        <v>225</v>
      </c>
      <c r="P25" s="103">
        <f t="shared" si="3"/>
        <v>1475</v>
      </c>
      <c r="Q25" s="90">
        <v>39.770000000000003</v>
      </c>
      <c r="R25" s="43">
        <f t="shared" si="4"/>
        <v>676.09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400</v>
      </c>
      <c r="P28" s="103">
        <f t="shared" si="3"/>
        <v>100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28</v>
      </c>
      <c r="F32" s="71"/>
      <c r="G32" s="46">
        <f t="shared" si="5"/>
        <v>28</v>
      </c>
      <c r="H32" s="78">
        <v>0</v>
      </c>
      <c r="I32" s="76">
        <v>0</v>
      </c>
      <c r="J32" s="46">
        <f t="shared" si="6"/>
        <v>18</v>
      </c>
      <c r="K32" s="72">
        <v>10</v>
      </c>
      <c r="L32" s="15">
        <v>130</v>
      </c>
      <c r="M32" s="65">
        <f t="shared" si="2"/>
        <v>1300</v>
      </c>
      <c r="N32" s="17" t="s">
        <v>16</v>
      </c>
      <c r="O32" s="18">
        <v>225</v>
      </c>
      <c r="P32" s="103">
        <f t="shared" si="3"/>
        <v>1075</v>
      </c>
      <c r="Q32" s="90">
        <v>46.37</v>
      </c>
      <c r="R32" s="43">
        <f t="shared" si="4"/>
        <v>463.7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27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28</v>
      </c>
      <c r="F47" s="71"/>
      <c r="G47" s="46">
        <f t="shared" si="5"/>
        <v>28</v>
      </c>
      <c r="H47" s="78">
        <v>0</v>
      </c>
      <c r="I47" s="76">
        <v>0</v>
      </c>
      <c r="J47" s="46">
        <f t="shared" si="6"/>
        <v>26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30</v>
      </c>
      <c r="F49" s="71"/>
      <c r="G49" s="46">
        <f t="shared" si="5"/>
        <v>30</v>
      </c>
      <c r="H49" s="78">
        <v>0</v>
      </c>
      <c r="I49" s="76">
        <v>0</v>
      </c>
      <c r="J49" s="46">
        <f t="shared" si="6"/>
        <v>27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30</v>
      </c>
      <c r="F51" s="71"/>
      <c r="G51" s="46">
        <f t="shared" si="5"/>
        <v>30</v>
      </c>
      <c r="H51" s="78">
        <v>0</v>
      </c>
      <c r="I51" s="76">
        <v>0</v>
      </c>
      <c r="J51" s="46">
        <f t="shared" si="6"/>
        <v>30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30</v>
      </c>
      <c r="F53" s="71"/>
      <c r="G53" s="46">
        <f t="shared" si="5"/>
        <v>30</v>
      </c>
      <c r="H53" s="78">
        <v>0</v>
      </c>
      <c r="I53" s="76">
        <v>0</v>
      </c>
      <c r="J53" s="46">
        <f t="shared" si="6"/>
        <v>27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6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6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3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16</v>
      </c>
      <c r="F74" s="71"/>
      <c r="G74" s="46">
        <f t="shared" si="5"/>
        <v>16</v>
      </c>
      <c r="H74" s="78">
        <v>0</v>
      </c>
      <c r="I74" s="76">
        <v>0</v>
      </c>
      <c r="J74" s="46">
        <f t="shared" si="6"/>
        <v>15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8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25</v>
      </c>
      <c r="P77" s="103">
        <f t="shared" si="3"/>
        <v>225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+'27'!J86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+'27'!J90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+'27'!J99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5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/>
      <c r="P99" s="103">
        <f t="shared" ref="P99:P105" si="26">SUM(M99-O99)</f>
        <v>180</v>
      </c>
      <c r="Q99" s="120">
        <v>20.350000000000001</v>
      </c>
      <c r="R99" s="43">
        <f t="shared" ref="R99:R105" si="27">+K99*Q99</f>
        <v>81.400000000000006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+'27'!J104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+'27'!J105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30</v>
      </c>
      <c r="F112" s="71"/>
      <c r="G112" s="46">
        <f t="shared" si="23"/>
        <v>30</v>
      </c>
      <c r="H112" s="78">
        <v>0</v>
      </c>
      <c r="I112" s="76">
        <v>0</v>
      </c>
      <c r="J112" s="46">
        <f t="shared" si="24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14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03">
        <f t="shared" si="8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10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19</v>
      </c>
      <c r="F132" s="71"/>
      <c r="G132" s="46">
        <f t="shared" si="23"/>
        <v>19</v>
      </c>
      <c r="H132" s="78">
        <v>0</v>
      </c>
      <c r="I132" s="76">
        <v>0</v>
      </c>
      <c r="J132" s="46">
        <f t="shared" si="24"/>
        <v>11</v>
      </c>
      <c r="K132" s="72">
        <v>8</v>
      </c>
      <c r="L132" s="22">
        <v>60</v>
      </c>
      <c r="M132" s="65">
        <f t="shared" si="7"/>
        <v>480</v>
      </c>
      <c r="N132" s="17" t="s">
        <v>16</v>
      </c>
      <c r="O132" s="18"/>
      <c r="P132" s="103">
        <f t="shared" si="8"/>
        <v>480</v>
      </c>
      <c r="Q132" s="90">
        <v>16.690000000000001</v>
      </c>
      <c r="R132" s="43">
        <f t="shared" si="9"/>
        <v>133.52000000000001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+'27'!J136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+'27'!J173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8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0</v>
      </c>
      <c r="K175" s="72">
        <v>13</v>
      </c>
      <c r="L175" s="15">
        <v>50</v>
      </c>
      <c r="M175" s="65">
        <f>+L175*K175</f>
        <v>650</v>
      </c>
      <c r="N175" s="17" t="s">
        <v>16</v>
      </c>
      <c r="O175" s="18">
        <v>50</v>
      </c>
      <c r="P175" s="103">
        <f>SUM(M175-O175)</f>
        <v>600</v>
      </c>
      <c r="Q175" s="90">
        <v>29.96</v>
      </c>
      <c r="R175" s="43">
        <f>+K175*Q175</f>
        <v>389.48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+'27'!J176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6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03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+'27'!J187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8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+'27'!J188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14</v>
      </c>
      <c r="F191" s="71"/>
      <c r="G191" s="46">
        <f t="shared" si="30"/>
        <v>14</v>
      </c>
      <c r="H191" s="78">
        <v>0</v>
      </c>
      <c r="I191" s="76">
        <v>0</v>
      </c>
      <c r="J191" s="46">
        <f t="shared" si="31"/>
        <v>14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36</v>
      </c>
      <c r="F194" s="71"/>
      <c r="G194" s="46">
        <f t="shared" si="30"/>
        <v>36</v>
      </c>
      <c r="H194" s="78">
        <v>0</v>
      </c>
      <c r="I194" s="76">
        <v>0</v>
      </c>
      <c r="J194" s="46">
        <f t="shared" si="31"/>
        <v>34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+'27'!J244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4653.33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12365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4770</v>
      </c>
      <c r="O264" s="2">
        <v>150</v>
      </c>
      <c r="P264" s="2">
        <v>100</v>
      </c>
      <c r="Q264" s="2">
        <v>500</v>
      </c>
      <c r="R264" s="2">
        <v>325</v>
      </c>
      <c r="S264" s="2">
        <v>225</v>
      </c>
      <c r="T264" s="2">
        <v>80</v>
      </c>
      <c r="U264" s="2">
        <v>220</v>
      </c>
      <c r="V264" s="2">
        <v>260</v>
      </c>
      <c r="W264" s="2">
        <v>450</v>
      </c>
      <c r="X264" s="2">
        <v>65</v>
      </c>
      <c r="Y264" s="2">
        <v>800</v>
      </c>
      <c r="Z264" s="2">
        <v>1595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6655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6655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10.00"/>
        <filter val="130.00"/>
        <filter val="15.00"/>
        <filter val="150.00"/>
        <filter val="165.00"/>
        <filter val="180.00"/>
        <filter val="195.00"/>
        <filter val="225.00"/>
        <filter val="240.00"/>
        <filter val="250.00"/>
        <filter val="300.00"/>
        <filter val="360.00"/>
        <filter val="480.00"/>
        <filter val="50.00"/>
        <filter val="60.00"/>
        <filter val="600.00"/>
        <filter val="70.00"/>
        <filter val="7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245" sqref="P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79</v>
      </c>
      <c r="F6" s="71"/>
      <c r="G6" s="46">
        <f t="shared" si="0"/>
        <v>79</v>
      </c>
      <c r="H6" s="78">
        <v>0</v>
      </c>
      <c r="I6" s="76">
        <v>0</v>
      </c>
      <c r="J6" s="46">
        <f t="shared" si="1"/>
        <v>27</v>
      </c>
      <c r="K6" s="72">
        <v>52</v>
      </c>
      <c r="L6" s="15">
        <v>100</v>
      </c>
      <c r="M6" s="65">
        <f t="shared" ref="M6:M80" si="2">+L6*K6</f>
        <v>5200</v>
      </c>
      <c r="N6" s="17" t="s">
        <v>16</v>
      </c>
      <c r="O6" s="18">
        <v>3300</v>
      </c>
      <c r="P6" s="103">
        <f t="shared" ref="P6:P80" si="3">SUM(M6-O6)</f>
        <v>1900</v>
      </c>
      <c r="Q6" s="90">
        <v>39.29</v>
      </c>
      <c r="R6" s="43">
        <f t="shared" ref="R6:R80" si="4">+K6*Q6</f>
        <v>2043.08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30</v>
      </c>
      <c r="F11" s="71"/>
      <c r="G11" s="46">
        <f t="shared" si="0"/>
        <v>30</v>
      </c>
      <c r="H11" s="78">
        <v>0</v>
      </c>
      <c r="I11" s="76">
        <v>0</v>
      </c>
      <c r="J11" s="46">
        <f t="shared" si="1"/>
        <v>10</v>
      </c>
      <c r="K11" s="72">
        <v>20</v>
      </c>
      <c r="L11" s="15">
        <v>50</v>
      </c>
      <c r="M11" s="65">
        <f t="shared" si="2"/>
        <v>1000</v>
      </c>
      <c r="N11" s="17" t="s">
        <v>16</v>
      </c>
      <c r="O11" s="18"/>
      <c r="P11" s="103">
        <f t="shared" si="3"/>
        <v>1000</v>
      </c>
      <c r="Q11" s="90">
        <v>16.940000000000001</v>
      </c>
      <c r="R11" s="43">
        <f t="shared" si="4"/>
        <v>338.8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23</v>
      </c>
      <c r="F18" s="71"/>
      <c r="G18" s="46">
        <f t="shared" si="0"/>
        <v>23</v>
      </c>
      <c r="H18" s="78">
        <v>0</v>
      </c>
      <c r="I18" s="76">
        <v>0</v>
      </c>
      <c r="J18" s="46">
        <f t="shared" si="1"/>
        <v>16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3">
        <f t="shared" si="3"/>
        <v>350</v>
      </c>
      <c r="Q18" s="90">
        <v>18.77</v>
      </c>
      <c r="R18" s="43">
        <f t="shared" si="4"/>
        <v>131.38999999999999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0</v>
      </c>
      <c r="K20" s="72">
        <v>6</v>
      </c>
      <c r="L20" s="15">
        <v>65</v>
      </c>
      <c r="M20" s="65">
        <f t="shared" si="2"/>
        <v>390</v>
      </c>
      <c r="N20" s="17" t="s">
        <v>16</v>
      </c>
      <c r="O20" s="18"/>
      <c r="P20" s="103">
        <f t="shared" si="3"/>
        <v>390</v>
      </c>
      <c r="Q20" s="90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16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6</v>
      </c>
      <c r="K32" s="72">
        <v>11</v>
      </c>
      <c r="L32" s="15">
        <v>130</v>
      </c>
      <c r="M32" s="65">
        <f t="shared" si="2"/>
        <v>1430</v>
      </c>
      <c r="N32" s="17" t="s">
        <v>16</v>
      </c>
      <c r="O32" s="18"/>
      <c r="P32" s="103">
        <f t="shared" si="3"/>
        <v>1430</v>
      </c>
      <c r="Q32" s="90">
        <v>46.37</v>
      </c>
      <c r="R32" s="43">
        <f t="shared" si="4"/>
        <v>510.07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3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27</v>
      </c>
      <c r="F46" s="71"/>
      <c r="G46" s="46">
        <f t="shared" si="5"/>
        <v>27</v>
      </c>
      <c r="H46" s="78">
        <v>0</v>
      </c>
      <c r="I46" s="76">
        <v>0</v>
      </c>
      <c r="J46" s="46">
        <f t="shared" si="6"/>
        <v>23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3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26</v>
      </c>
      <c r="F47" s="71"/>
      <c r="G47" s="46">
        <f t="shared" si="5"/>
        <v>26</v>
      </c>
      <c r="H47" s="78">
        <v>0</v>
      </c>
      <c r="I47" s="76">
        <v>0</v>
      </c>
      <c r="J47" s="46">
        <f t="shared" si="6"/>
        <v>24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24</v>
      </c>
      <c r="F48" s="71"/>
      <c r="G48" s="46">
        <f t="shared" si="5"/>
        <v>24</v>
      </c>
      <c r="H48" s="78">
        <v>0</v>
      </c>
      <c r="I48" s="76">
        <v>0</v>
      </c>
      <c r="J48" s="46">
        <f t="shared" si="6"/>
        <v>23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27</v>
      </c>
      <c r="F49" s="71"/>
      <c r="G49" s="46">
        <f t="shared" si="5"/>
        <v>27</v>
      </c>
      <c r="H49" s="78">
        <v>0</v>
      </c>
      <c r="I49" s="76">
        <v>0</v>
      </c>
      <c r="J49" s="46">
        <f t="shared" si="6"/>
        <v>26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30</v>
      </c>
      <c r="F51" s="71"/>
      <c r="G51" s="46">
        <f t="shared" si="5"/>
        <v>30</v>
      </c>
      <c r="H51" s="78">
        <v>0</v>
      </c>
      <c r="I51" s="76">
        <v>0</v>
      </c>
      <c r="J51" s="46">
        <f t="shared" si="6"/>
        <v>30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3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15</v>
      </c>
      <c r="F74" s="71"/>
      <c r="G74" s="46">
        <f t="shared" si="5"/>
        <v>15</v>
      </c>
      <c r="H74" s="78">
        <v>0</v>
      </c>
      <c r="I74" s="76">
        <v>0</v>
      </c>
      <c r="J74" s="46">
        <f t="shared" si="6"/>
        <v>7</v>
      </c>
      <c r="K74" s="72">
        <v>8</v>
      </c>
      <c r="L74" s="21">
        <v>50</v>
      </c>
      <c r="M74" s="65">
        <f t="shared" si="2"/>
        <v>400</v>
      </c>
      <c r="N74" s="17" t="s">
        <v>16</v>
      </c>
      <c r="O74" s="18"/>
      <c r="P74" s="103">
        <f t="shared" si="3"/>
        <v>400</v>
      </c>
      <c r="Q74" s="90">
        <v>17.09</v>
      </c>
      <c r="R74" s="43">
        <f t="shared" si="4"/>
        <v>136.72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0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/>
      <c r="P77" s="103">
        <f t="shared" si="3"/>
        <v>400</v>
      </c>
      <c r="Q77" s="90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+'28'!J86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+'28'!J90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+'28'!J104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+'28'!J105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27</v>
      </c>
      <c r="F112" s="71"/>
      <c r="G112" s="46">
        <f t="shared" si="23"/>
        <v>27</v>
      </c>
      <c r="H112" s="78">
        <v>0</v>
      </c>
      <c r="I112" s="76">
        <v>0</v>
      </c>
      <c r="J112" s="46">
        <f t="shared" si="24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10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3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6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5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/>
      <c r="P132" s="103">
        <f t="shared" si="8"/>
        <v>360</v>
      </c>
      <c r="Q132" s="90">
        <v>16.690000000000001</v>
      </c>
      <c r="R132" s="43">
        <f t="shared" si="9"/>
        <v>100.14000000000001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+'28'!J136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+'28'!J173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4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3">
        <f>SUM(M173-O173)</f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+'28'!J176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+'28'!J187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6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+'28'!J188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+'28'!J189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14</v>
      </c>
      <c r="F191" s="71"/>
      <c r="G191" s="46">
        <f t="shared" si="30"/>
        <v>14</v>
      </c>
      <c r="H191" s="78">
        <v>0</v>
      </c>
      <c r="I191" s="76">
        <v>0</v>
      </c>
      <c r="J191" s="46">
        <f t="shared" si="31"/>
        <v>14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17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03">
        <f t="shared" si="35"/>
        <v>480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23</v>
      </c>
      <c r="K194" s="72">
        <v>11</v>
      </c>
      <c r="L194" s="20">
        <v>120</v>
      </c>
      <c r="M194" s="65">
        <f t="shared" si="34"/>
        <v>1320</v>
      </c>
      <c r="N194" s="17" t="s">
        <v>16</v>
      </c>
      <c r="O194" s="18"/>
      <c r="P194" s="103">
        <f t="shared" si="35"/>
        <v>1320</v>
      </c>
      <c r="Q194" s="90">
        <v>73</v>
      </c>
      <c r="R194" s="43">
        <f t="shared" si="36"/>
        <v>803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+'28'!J244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hidden="1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+'28'!J245</f>
        <v>0</v>
      </c>
      <c r="F245" s="71">
        <v>17</v>
      </c>
      <c r="G245" s="46">
        <f t="shared" si="47"/>
        <v>17</v>
      </c>
      <c r="H245" s="78">
        <v>0</v>
      </c>
      <c r="I245" s="76">
        <v>0</v>
      </c>
      <c r="J245" s="46">
        <f t="shared" si="48"/>
        <v>0</v>
      </c>
      <c r="K245" s="72">
        <v>17</v>
      </c>
      <c r="L245" s="20">
        <v>250</v>
      </c>
      <c r="M245" s="65">
        <f t="shared" si="49"/>
        <v>4250</v>
      </c>
      <c r="N245" s="17" t="s">
        <v>16</v>
      </c>
      <c r="O245" s="18"/>
      <c r="P245" s="23">
        <f t="shared" si="50"/>
        <v>4250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5767.2400000000007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18485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7200</v>
      </c>
      <c r="O264" s="2">
        <v>85</v>
      </c>
      <c r="P264" s="2">
        <v>400</v>
      </c>
      <c r="Q264" s="2">
        <v>500</v>
      </c>
      <c r="R264" s="2">
        <v>60</v>
      </c>
      <c r="S264" s="2">
        <v>300</v>
      </c>
      <c r="T264" s="2">
        <v>250</v>
      </c>
      <c r="U264" s="2">
        <v>500</v>
      </c>
      <c r="V264" s="2">
        <v>95</v>
      </c>
      <c r="W264" s="2">
        <v>2000</v>
      </c>
      <c r="X264" s="2">
        <v>2005</v>
      </c>
      <c r="Y264" s="2">
        <v>1005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3370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7900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7900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,320.00"/>
        <filter val="1,430.00"/>
        <filter val="100.00"/>
        <filter val="130.00"/>
        <filter val="140.00"/>
        <filter val="150.00"/>
        <filter val="200.00"/>
        <filter val="220.00"/>
        <filter val="240.00"/>
        <filter val="30.00"/>
        <filter val="350.00"/>
        <filter val="360.00"/>
        <filter val="390.00"/>
        <filter val="400"/>
        <filter val="400.00"/>
        <filter val="45.00"/>
        <filter val="480.00"/>
        <filter val="50.00"/>
        <filter val="55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O173" sqref="O1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10</v>
      </c>
      <c r="K5" s="72">
        <v>18</v>
      </c>
      <c r="L5" s="15">
        <v>50</v>
      </c>
      <c r="M5" s="65">
        <f>+L5*K5</f>
        <v>900</v>
      </c>
      <c r="N5" s="17" t="s">
        <v>16</v>
      </c>
      <c r="O5" s="18">
        <v>50</v>
      </c>
      <c r="P5" s="103">
        <f>SUM(M5-O5)</f>
        <v>850</v>
      </c>
      <c r="Q5" s="90">
        <v>22.48</v>
      </c>
      <c r="R5" s="43">
        <f>+K5*Q5</f>
        <v>404.64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10</v>
      </c>
      <c r="F11" s="71">
        <v>8</v>
      </c>
      <c r="G11" s="46">
        <f t="shared" si="0"/>
        <v>18</v>
      </c>
      <c r="H11" s="78">
        <v>0</v>
      </c>
      <c r="I11" s="76">
        <v>0</v>
      </c>
      <c r="J11" s="46">
        <f t="shared" si="1"/>
        <v>12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50</v>
      </c>
      <c r="P11" s="103">
        <f t="shared" si="3"/>
        <v>250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16</v>
      </c>
      <c r="F18" s="71">
        <v>3</v>
      </c>
      <c r="G18" s="46">
        <f t="shared" si="0"/>
        <v>19</v>
      </c>
      <c r="H18" s="78">
        <v>0</v>
      </c>
      <c r="I18" s="76">
        <v>0</v>
      </c>
      <c r="J18" s="46">
        <f t="shared" si="1"/>
        <v>10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>
        <v>50</v>
      </c>
      <c r="P18" s="103">
        <f t="shared" si="3"/>
        <v>400</v>
      </c>
      <c r="Q18" s="90">
        <v>18.77</v>
      </c>
      <c r="R18" s="43">
        <f t="shared" si="4"/>
        <v>168.93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10</v>
      </c>
      <c r="G20" s="46">
        <f t="shared" si="0"/>
        <v>10</v>
      </c>
      <c r="H20" s="78">
        <v>0</v>
      </c>
      <c r="I20" s="76">
        <v>0</v>
      </c>
      <c r="J20" s="46">
        <f t="shared" si="1"/>
        <v>0</v>
      </c>
      <c r="K20" s="72">
        <v>10</v>
      </c>
      <c r="L20" s="15">
        <v>65</v>
      </c>
      <c r="M20" s="65">
        <f t="shared" si="2"/>
        <v>650</v>
      </c>
      <c r="N20" s="17" t="s">
        <v>16</v>
      </c>
      <c r="O20" s="18"/>
      <c r="P20" s="103">
        <f t="shared" si="3"/>
        <v>650</v>
      </c>
      <c r="Q20" s="90">
        <v>22.25</v>
      </c>
      <c r="R20" s="43">
        <f t="shared" si="4"/>
        <v>222.5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700</v>
      </c>
      <c r="P22" s="23">
        <f t="shared" si="3"/>
        <v>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2</v>
      </c>
      <c r="F25" s="71">
        <v>13</v>
      </c>
      <c r="G25" s="46">
        <f t="shared" si="0"/>
        <v>15</v>
      </c>
      <c r="H25" s="78">
        <v>0</v>
      </c>
      <c r="I25" s="76">
        <v>0</v>
      </c>
      <c r="J25" s="46">
        <f t="shared" si="1"/>
        <v>4</v>
      </c>
      <c r="K25" s="72">
        <v>11</v>
      </c>
      <c r="L25" s="15">
        <v>100</v>
      </c>
      <c r="M25" s="65">
        <f t="shared" si="2"/>
        <v>1100</v>
      </c>
      <c r="N25" s="17" t="s">
        <v>16</v>
      </c>
      <c r="O25" s="18">
        <v>1100</v>
      </c>
      <c r="P25" s="23">
        <f t="shared" si="3"/>
        <v>0</v>
      </c>
      <c r="Q25" s="90">
        <v>39.770000000000003</v>
      </c>
      <c r="R25" s="43">
        <f t="shared" si="4"/>
        <v>437.47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600</v>
      </c>
      <c r="P28" s="103">
        <f t="shared" si="3"/>
        <v>200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0">
        <v>38.46</v>
      </c>
      <c r="R31" s="43">
        <f t="shared" si="4"/>
        <v>115.38</v>
      </c>
    </row>
    <row r="32" spans="1:18" ht="25.5" hidden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0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40</v>
      </c>
      <c r="P32" s="103">
        <f t="shared" si="3"/>
        <v>740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8</v>
      </c>
      <c r="F39" s="71">
        <v>5</v>
      </c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23</v>
      </c>
      <c r="F46" s="71">
        <v>5</v>
      </c>
      <c r="G46" s="46">
        <f t="shared" si="5"/>
        <v>28</v>
      </c>
      <c r="H46" s="78">
        <v>0</v>
      </c>
      <c r="I46" s="76">
        <v>0</v>
      </c>
      <c r="J46" s="46">
        <f t="shared" si="6"/>
        <v>23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3">
        <f t="shared" si="3"/>
        <v>250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24</v>
      </c>
      <c r="F47" s="71"/>
      <c r="G47" s="46">
        <f t="shared" si="5"/>
        <v>24</v>
      </c>
      <c r="H47" s="78">
        <v>0</v>
      </c>
      <c r="I47" s="76">
        <v>0</v>
      </c>
      <c r="J47" s="46">
        <f t="shared" si="6"/>
        <v>23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23</v>
      </c>
      <c r="F48" s="71">
        <v>5</v>
      </c>
      <c r="G48" s="46">
        <f t="shared" si="5"/>
        <v>28</v>
      </c>
      <c r="H48" s="78">
        <v>0</v>
      </c>
      <c r="I48" s="76">
        <v>0</v>
      </c>
      <c r="J48" s="46">
        <f t="shared" si="6"/>
        <v>24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26</v>
      </c>
      <c r="F49" s="71">
        <v>5</v>
      </c>
      <c r="G49" s="46">
        <f t="shared" si="5"/>
        <v>31</v>
      </c>
      <c r="H49" s="78">
        <v>0</v>
      </c>
      <c r="I49" s="76">
        <v>0</v>
      </c>
      <c r="J49" s="46">
        <f t="shared" si="6"/>
        <v>29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30</v>
      </c>
      <c r="F51" s="71">
        <v>3</v>
      </c>
      <c r="G51" s="46">
        <f t="shared" si="5"/>
        <v>33</v>
      </c>
      <c r="H51" s="78">
        <v>0</v>
      </c>
      <c r="I51" s="76">
        <v>0</v>
      </c>
      <c r="J51" s="46">
        <f t="shared" si="6"/>
        <v>31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26</v>
      </c>
      <c r="F53" s="71">
        <v>5</v>
      </c>
      <c r="G53" s="46">
        <f t="shared" si="5"/>
        <v>31</v>
      </c>
      <c r="H53" s="78">
        <v>0</v>
      </c>
      <c r="I53" s="76">
        <v>0</v>
      </c>
      <c r="J53" s="46">
        <f t="shared" si="6"/>
        <v>15</v>
      </c>
      <c r="K53" s="72">
        <v>16</v>
      </c>
      <c r="L53" s="20">
        <v>50</v>
      </c>
      <c r="M53" s="65">
        <f>+L53*K53</f>
        <v>800</v>
      </c>
      <c r="N53" s="17" t="s">
        <v>16</v>
      </c>
      <c r="O53" s="18">
        <v>50</v>
      </c>
      <c r="P53" s="103">
        <f>SUM(M53-O53)</f>
        <v>750</v>
      </c>
      <c r="Q53" s="90">
        <v>17.53</v>
      </c>
      <c r="R53" s="43">
        <f>+K53*Q53</f>
        <v>280.48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7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5</v>
      </c>
      <c r="F66" s="71">
        <v>5</v>
      </c>
      <c r="G66" s="46">
        <f t="shared" si="5"/>
        <v>10</v>
      </c>
      <c r="H66" s="78">
        <v>0</v>
      </c>
      <c r="I66" s="76">
        <v>0</v>
      </c>
      <c r="J66" s="46">
        <f t="shared" si="6"/>
        <v>8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0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/>
      <c r="P74" s="103">
        <f t="shared" si="3"/>
        <v>350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+'29'!J86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+'29'!J90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0</v>
      </c>
      <c r="F93" s="71">
        <v>10</v>
      </c>
      <c r="G93" s="46">
        <f t="shared" si="5"/>
        <v>10</v>
      </c>
      <c r="H93" s="78">
        <v>0</v>
      </c>
      <c r="I93" s="76">
        <v>0</v>
      </c>
      <c r="J93" s="46">
        <f t="shared" si="6"/>
        <v>10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+'29'!J99</f>
        <v>4</v>
      </c>
      <c r="F99" s="71">
        <v>5</v>
      </c>
      <c r="G99" s="46">
        <f t="shared" si="23"/>
        <v>9</v>
      </c>
      <c r="H99" s="78">
        <v>0</v>
      </c>
      <c r="I99" s="76">
        <v>0</v>
      </c>
      <c r="J99" s="46">
        <f t="shared" si="24"/>
        <v>5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/>
      <c r="P99" s="103">
        <f t="shared" ref="P99:P105" si="26">SUM(M99-O99)</f>
        <v>180</v>
      </c>
      <c r="Q99" s="120">
        <v>20.350000000000001</v>
      </c>
      <c r="R99" s="43">
        <f t="shared" ref="R99:R105" si="27">+K99*Q99</f>
        <v>81.400000000000006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+'29'!J104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+'29'!J105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6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3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14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3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6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03">
        <f t="shared" si="8"/>
        <v>250</v>
      </c>
      <c r="Q131" s="90">
        <v>9.91</v>
      </c>
      <c r="R131" s="43">
        <f t="shared" si="9"/>
        <v>49.55</v>
      </c>
    </row>
    <row r="132" spans="1:18" ht="25.5" hidden="1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5</v>
      </c>
      <c r="F132" s="71">
        <v>5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5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>
        <v>40</v>
      </c>
      <c r="P132" s="103">
        <f t="shared" si="8"/>
        <v>260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+'29'!J136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3">
        <f>SUM(M173-O173)</f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0</v>
      </c>
      <c r="F175" s="71">
        <v>20</v>
      </c>
      <c r="G175" s="46">
        <f t="shared" si="30"/>
        <v>20</v>
      </c>
      <c r="H175" s="78">
        <v>0</v>
      </c>
      <c r="I175" s="76">
        <v>0</v>
      </c>
      <c r="J175" s="46">
        <f t="shared" si="31"/>
        <v>19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+'29'!J176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+'29'!J187</f>
        <v>6</v>
      </c>
      <c r="F187" s="71"/>
      <c r="G187" s="46">
        <f>E187+F187</f>
        <v>6</v>
      </c>
      <c r="H187" s="78">
        <v>0</v>
      </c>
      <c r="I187" s="76">
        <v>0</v>
      </c>
      <c r="J187" s="46">
        <f>+G187-H187-K187-I187</f>
        <v>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+'29'!J188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8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/>
      <c r="P188" s="103">
        <f>SUM(M188-O188)</f>
        <v>45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14</v>
      </c>
      <c r="F191" s="71"/>
      <c r="G191" s="46">
        <f t="shared" si="30"/>
        <v>14</v>
      </c>
      <c r="H191" s="78">
        <v>0</v>
      </c>
      <c r="I191" s="76">
        <v>0</v>
      </c>
      <c r="J191" s="46">
        <f t="shared" si="31"/>
        <v>14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11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3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13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/>
      <c r="P194" s="103">
        <f t="shared" si="35"/>
        <v>1200</v>
      </c>
      <c r="Q194" s="90">
        <v>73</v>
      </c>
      <c r="R194" s="43">
        <f t="shared" si="36"/>
        <v>730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43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/>
      <c r="P205" s="103">
        <f t="shared" si="35"/>
        <v>495</v>
      </c>
      <c r="Q205" s="90">
        <v>40</v>
      </c>
      <c r="R205" s="43">
        <f t="shared" si="36"/>
        <v>360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+'29'!J242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+'29'!J244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+'29'!J245</f>
        <v>0</v>
      </c>
      <c r="F245" s="71">
        <v>22</v>
      </c>
      <c r="G245" s="46">
        <f t="shared" si="47"/>
        <v>22</v>
      </c>
      <c r="H245" s="78">
        <v>0</v>
      </c>
      <c r="I245" s="76">
        <v>0</v>
      </c>
      <c r="J245" s="46">
        <f t="shared" si="48"/>
        <v>0</v>
      </c>
      <c r="K245" s="72">
        <v>22</v>
      </c>
      <c r="L245" s="20">
        <v>250</v>
      </c>
      <c r="M245" s="65">
        <f t="shared" si="49"/>
        <v>5500</v>
      </c>
      <c r="N245" s="17" t="s">
        <v>16</v>
      </c>
      <c r="O245" s="18"/>
      <c r="P245" s="103">
        <f t="shared" si="50"/>
        <v>5500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5200.4800000000005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18750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6580</v>
      </c>
      <c r="O264" s="2">
        <v>750</v>
      </c>
      <c r="P264" s="2">
        <v>380</v>
      </c>
      <c r="Q264" s="2">
        <v>250</v>
      </c>
      <c r="R264" s="2">
        <v>295</v>
      </c>
      <c r="S264" s="2">
        <v>100</v>
      </c>
      <c r="T264" s="2">
        <v>130</v>
      </c>
      <c r="U264" s="2">
        <v>640</v>
      </c>
      <c r="V264" s="2">
        <v>620</v>
      </c>
      <c r="W264" s="2">
        <v>550</v>
      </c>
      <c r="X264" s="2">
        <v>2000</v>
      </c>
      <c r="Y264" s="2">
        <v>865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2680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9475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9475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20.00"/>
        <filter val="140.00"/>
        <filter val="180.00"/>
        <filter val="200.00"/>
        <filter val="240.00"/>
        <filter val="250.00"/>
        <filter val="300.00"/>
        <filter val="350.00"/>
        <filter val="360.00"/>
        <filter val="380"/>
        <filter val="390.00"/>
        <filter val="400.00"/>
        <filter val="45.00"/>
        <filter val="495.00"/>
        <filter val="5,500.00"/>
        <filter val="50.00"/>
        <filter val="500.00"/>
        <filter val="600.00"/>
        <filter val="650.00"/>
        <filter val="750.00"/>
        <filter val="8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Z346"/>
  <sheetViews>
    <sheetView zoomScale="70" zoomScaleNormal="70" workbookViewId="0">
      <pane xSplit="10" ySplit="4" topLeftCell="K256" activePane="bottomRight" state="frozen"/>
      <selection activeCell="L246" sqref="L246"/>
      <selection pane="topRight" activeCell="L246" sqref="L246"/>
      <selection pane="bottomLeft" activeCell="L246" sqref="L246"/>
      <selection pane="bottomRight" activeCell="U275" sqref="U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3" t="s">
        <v>1433</v>
      </c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10</v>
      </c>
      <c r="F5" s="71">
        <v>20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21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50</v>
      </c>
      <c r="P5" s="103">
        <f>SUM(M5-O5)</f>
        <v>400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113</v>
      </c>
      <c r="F6" s="71">
        <v>20</v>
      </c>
      <c r="G6" s="46">
        <f t="shared" si="0"/>
        <v>133</v>
      </c>
      <c r="H6" s="78">
        <v>0</v>
      </c>
      <c r="I6" s="76">
        <v>0</v>
      </c>
      <c r="J6" s="46">
        <f t="shared" si="1"/>
        <v>73</v>
      </c>
      <c r="K6" s="72">
        <v>60</v>
      </c>
      <c r="L6" s="15">
        <v>100</v>
      </c>
      <c r="M6" s="65">
        <f t="shared" ref="M6:M80" si="2">+L6*K6</f>
        <v>6000</v>
      </c>
      <c r="N6" s="17" t="s">
        <v>16</v>
      </c>
      <c r="O6" s="18">
        <v>5500</v>
      </c>
      <c r="P6" s="103">
        <f t="shared" ref="P6:P80" si="3">SUM(M6-O6)</f>
        <v>500</v>
      </c>
      <c r="Q6" s="90">
        <v>39.29</v>
      </c>
      <c r="R6" s="43">
        <f t="shared" ref="R6:R80" si="4">+K6*Q6</f>
        <v>2357.4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12</v>
      </c>
      <c r="F11" s="71">
        <v>20</v>
      </c>
      <c r="G11" s="46">
        <f t="shared" si="0"/>
        <v>32</v>
      </c>
      <c r="H11" s="78">
        <v>0</v>
      </c>
      <c r="I11" s="76">
        <v>0</v>
      </c>
      <c r="J11" s="46">
        <f t="shared" si="1"/>
        <v>27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10</v>
      </c>
      <c r="F12" s="71"/>
      <c r="G12" s="46">
        <f t="shared" si="0"/>
        <v>10</v>
      </c>
      <c r="H12" s="78">
        <v>0</v>
      </c>
      <c r="I12" s="76">
        <v>0</v>
      </c>
      <c r="J12" s="46">
        <f t="shared" si="1"/>
        <v>10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10</v>
      </c>
      <c r="F18" s="71">
        <v>20</v>
      </c>
      <c r="G18" s="46">
        <f t="shared" si="0"/>
        <v>30</v>
      </c>
      <c r="H18" s="78">
        <v>0</v>
      </c>
      <c r="I18" s="76">
        <v>0</v>
      </c>
      <c r="J18" s="46">
        <f t="shared" si="1"/>
        <v>28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13</v>
      </c>
      <c r="F19" s="71"/>
      <c r="G19" s="46">
        <f t="shared" si="0"/>
        <v>13</v>
      </c>
      <c r="H19" s="78">
        <v>0</v>
      </c>
      <c r="I19" s="76">
        <v>0</v>
      </c>
      <c r="J19" s="46">
        <f t="shared" si="1"/>
        <v>13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10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8</v>
      </c>
      <c r="F22" s="71">
        <v>20</v>
      </c>
      <c r="G22" s="46">
        <f t="shared" si="0"/>
        <v>28</v>
      </c>
      <c r="H22" s="78">
        <v>0</v>
      </c>
      <c r="I22" s="76">
        <v>11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4</v>
      </c>
      <c r="F25" s="71">
        <v>20</v>
      </c>
      <c r="G25" s="46">
        <f t="shared" si="0"/>
        <v>24</v>
      </c>
      <c r="H25" s="78">
        <v>0</v>
      </c>
      <c r="I25" s="76">
        <v>0</v>
      </c>
      <c r="J25" s="46">
        <f t="shared" si="1"/>
        <v>23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20</v>
      </c>
      <c r="F28" s="71"/>
      <c r="G28" s="46">
        <f t="shared" si="5"/>
        <v>20</v>
      </c>
      <c r="H28" s="78">
        <v>0</v>
      </c>
      <c r="I28" s="76">
        <v>5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200</v>
      </c>
      <c r="P28" s="23">
        <f t="shared" si="3"/>
        <v>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23</v>
      </c>
      <c r="G30" s="46">
        <f t="shared" si="5"/>
        <v>23</v>
      </c>
      <c r="H30" s="78">
        <v>0</v>
      </c>
      <c r="I30" s="76">
        <v>5</v>
      </c>
      <c r="J30" s="46">
        <f t="shared" si="6"/>
        <v>18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20</v>
      </c>
      <c r="G33" s="46">
        <f t="shared" si="5"/>
        <v>20</v>
      </c>
      <c r="H33" s="78">
        <v>0</v>
      </c>
      <c r="I33" s="76">
        <v>0</v>
      </c>
      <c r="J33" s="46">
        <f t="shared" si="6"/>
        <v>20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>
        <v>10</v>
      </c>
      <c r="G38" s="46">
        <f t="shared" si="5"/>
        <v>10</v>
      </c>
      <c r="H38" s="78">
        <v>0</v>
      </c>
      <c r="I38" s="76">
        <v>0</v>
      </c>
      <c r="J38" s="46">
        <f t="shared" si="6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11</v>
      </c>
      <c r="F39" s="71">
        <v>5</v>
      </c>
      <c r="G39" s="46">
        <f t="shared" si="5"/>
        <v>16</v>
      </c>
      <c r="H39" s="78">
        <v>0</v>
      </c>
      <c r="I39" s="76">
        <v>0</v>
      </c>
      <c r="J39" s="46">
        <f t="shared" si="6"/>
        <v>14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10</v>
      </c>
      <c r="F40" s="71">
        <v>5</v>
      </c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23</v>
      </c>
      <c r="F46" s="71"/>
      <c r="G46" s="46">
        <f t="shared" si="5"/>
        <v>23</v>
      </c>
      <c r="H46" s="78">
        <v>0</v>
      </c>
      <c r="I46" s="76">
        <v>5</v>
      </c>
      <c r="J46" s="46">
        <f t="shared" si="6"/>
        <v>17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23</v>
      </c>
      <c r="F47" s="71"/>
      <c r="G47" s="46">
        <f t="shared" si="5"/>
        <v>23</v>
      </c>
      <c r="H47" s="78">
        <v>0</v>
      </c>
      <c r="I47" s="76">
        <v>5</v>
      </c>
      <c r="J47" s="46">
        <f t="shared" si="6"/>
        <v>18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24</v>
      </c>
      <c r="F48" s="71"/>
      <c r="G48" s="46">
        <f t="shared" si="5"/>
        <v>24</v>
      </c>
      <c r="H48" s="78">
        <v>0</v>
      </c>
      <c r="I48" s="76">
        <v>0</v>
      </c>
      <c r="J48" s="46">
        <f t="shared" si="6"/>
        <v>22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29</v>
      </c>
      <c r="F49" s="71"/>
      <c r="G49" s="46">
        <f t="shared" si="5"/>
        <v>29</v>
      </c>
      <c r="H49" s="78">
        <v>0</v>
      </c>
      <c r="I49" s="76">
        <v>0</v>
      </c>
      <c r="J49" s="46">
        <f t="shared" si="6"/>
        <v>28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31</v>
      </c>
      <c r="F51" s="71"/>
      <c r="G51" s="46">
        <f t="shared" si="5"/>
        <v>31</v>
      </c>
      <c r="H51" s="78">
        <v>0</v>
      </c>
      <c r="I51" s="76">
        <v>5</v>
      </c>
      <c r="J51" s="46">
        <f t="shared" si="6"/>
        <v>24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15</v>
      </c>
      <c r="F53" s="71"/>
      <c r="G53" s="46">
        <f t="shared" si="5"/>
        <v>15</v>
      </c>
      <c r="H53" s="78">
        <v>0</v>
      </c>
      <c r="I53" s="76">
        <v>5</v>
      </c>
      <c r="J53" s="46">
        <f t="shared" si="6"/>
        <v>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3">
        <f t="shared" si="3"/>
        <v>170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29</v>
      </c>
      <c r="F61" s="71"/>
      <c r="G61" s="46">
        <f t="shared" si="5"/>
        <v>29</v>
      </c>
      <c r="H61" s="78">
        <v>0</v>
      </c>
      <c r="I61" s="76">
        <v>0</v>
      </c>
      <c r="J61" s="46">
        <f t="shared" si="6"/>
        <v>29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7</v>
      </c>
      <c r="F64" s="71">
        <v>5</v>
      </c>
      <c r="G64" s="46">
        <f t="shared" si="5"/>
        <v>12</v>
      </c>
      <c r="H64" s="78">
        <v>0</v>
      </c>
      <c r="I64" s="76">
        <v>0</v>
      </c>
      <c r="J64" s="46">
        <f t="shared" si="6"/>
        <v>12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8</v>
      </c>
      <c r="F66" s="71">
        <v>5</v>
      </c>
      <c r="G66" s="46">
        <f t="shared" si="5"/>
        <v>13</v>
      </c>
      <c r="H66" s="78">
        <v>0</v>
      </c>
      <c r="I66" s="76">
        <v>0</v>
      </c>
      <c r="J66" s="46">
        <f t="shared" si="6"/>
        <v>10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3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12</v>
      </c>
      <c r="F70" s="71"/>
      <c r="G70" s="46">
        <f t="shared" si="5"/>
        <v>12</v>
      </c>
      <c r="H70" s="78">
        <v>0</v>
      </c>
      <c r="I70" s="76">
        <v>0</v>
      </c>
      <c r="J70" s="46">
        <f t="shared" si="6"/>
        <v>12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5</v>
      </c>
      <c r="F71" s="71"/>
      <c r="G71" s="46">
        <f t="shared" si="5"/>
        <v>5</v>
      </c>
      <c r="H71" s="78">
        <v>0</v>
      </c>
      <c r="I71" s="76">
        <v>0</v>
      </c>
      <c r="J71" s="46">
        <f t="shared" si="6"/>
        <v>5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11</v>
      </c>
      <c r="F73" s="71"/>
      <c r="G73" s="46">
        <f t="shared" si="5"/>
        <v>11</v>
      </c>
      <c r="H73" s="78">
        <v>0</v>
      </c>
      <c r="I73" s="76">
        <v>0</v>
      </c>
      <c r="J73" s="46">
        <f t="shared" si="6"/>
        <v>11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>
        <v>15</v>
      </c>
      <c r="G79" s="46">
        <f t="shared" si="5"/>
        <v>15</v>
      </c>
      <c r="H79" s="78">
        <v>0</v>
      </c>
      <c r="I79" s="76">
        <v>0</v>
      </c>
      <c r="J79" s="46">
        <f t="shared" si="6"/>
        <v>15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11</v>
      </c>
      <c r="F85" s="71"/>
      <c r="G85" s="46">
        <f t="shared" si="5"/>
        <v>11</v>
      </c>
      <c r="H85" s="78">
        <v>0</v>
      </c>
      <c r="I85" s="76">
        <v>0</v>
      </c>
      <c r="J85" s="46">
        <f t="shared" si="6"/>
        <v>11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+'30'!J86</f>
        <v>4</v>
      </c>
      <c r="F86" s="71"/>
      <c r="G86" s="46">
        <f t="shared" si="5"/>
        <v>4</v>
      </c>
      <c r="H86" s="78">
        <v>0</v>
      </c>
      <c r="I86" s="76">
        <v>0</v>
      </c>
      <c r="J86" s="46">
        <f t="shared" si="6"/>
        <v>4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9</v>
      </c>
      <c r="F89" s="71"/>
      <c r="G89" s="46">
        <f t="shared" si="5"/>
        <v>9</v>
      </c>
      <c r="H89" s="78">
        <v>0</v>
      </c>
      <c r="I89" s="76">
        <v>0</v>
      </c>
      <c r="J89" s="46">
        <f t="shared" si="6"/>
        <v>9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+'30'!J90</f>
        <v>11</v>
      </c>
      <c r="F90" s="71"/>
      <c r="G90" s="46">
        <f t="shared" si="5"/>
        <v>11</v>
      </c>
      <c r="H90" s="78">
        <v>0</v>
      </c>
      <c r="I90" s="76">
        <v>0</v>
      </c>
      <c r="J90" s="46">
        <f t="shared" si="6"/>
        <v>11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10</v>
      </c>
      <c r="F93" s="71"/>
      <c r="G93" s="46">
        <f t="shared" si="5"/>
        <v>10</v>
      </c>
      <c r="H93" s="78">
        <v>0</v>
      </c>
      <c r="I93" s="76">
        <v>0</v>
      </c>
      <c r="J93" s="46">
        <f t="shared" si="6"/>
        <v>4</v>
      </c>
      <c r="K93" s="72">
        <v>6</v>
      </c>
      <c r="L93" s="21">
        <v>35</v>
      </c>
      <c r="M93" s="65">
        <f t="shared" si="7"/>
        <v>210</v>
      </c>
      <c r="N93" s="17" t="s">
        <v>16</v>
      </c>
      <c r="O93" s="18"/>
      <c r="P93" s="103">
        <f t="shared" si="8"/>
        <v>210</v>
      </c>
      <c r="Q93" s="90">
        <v>18.63</v>
      </c>
      <c r="R93" s="43">
        <f t="shared" si="9"/>
        <v>111.78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+'30'!J99</f>
        <v>5</v>
      </c>
      <c r="F99" s="71">
        <v>10</v>
      </c>
      <c r="G99" s="46">
        <f t="shared" si="23"/>
        <v>15</v>
      </c>
      <c r="H99" s="78">
        <v>0</v>
      </c>
      <c r="I99" s="76">
        <v>0</v>
      </c>
      <c r="J99" s="46">
        <f t="shared" si="24"/>
        <v>14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+'30'!J104</f>
        <v>4</v>
      </c>
      <c r="F104" s="71"/>
      <c r="G104" s="46">
        <f>E104+F104</f>
        <v>4</v>
      </c>
      <c r="H104" s="78">
        <v>0</v>
      </c>
      <c r="I104" s="76">
        <v>0</v>
      </c>
      <c r="J104" s="46">
        <f>+G104-H104-K104-I104</f>
        <v>4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+'30'!J105</f>
        <v>6</v>
      </c>
      <c r="F105" s="71"/>
      <c r="G105" s="46">
        <f>E105+F105</f>
        <v>6</v>
      </c>
      <c r="H105" s="78">
        <v>0</v>
      </c>
      <c r="I105" s="76">
        <v>0</v>
      </c>
      <c r="J105" s="46">
        <f>+G105-H105-K105-I105</f>
        <v>6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2</v>
      </c>
      <c r="F106" s="71"/>
      <c r="G106" s="46">
        <f t="shared" si="23"/>
        <v>2</v>
      </c>
      <c r="H106" s="78">
        <v>0</v>
      </c>
      <c r="I106" s="76">
        <v>0</v>
      </c>
      <c r="J106" s="46">
        <f t="shared" si="24"/>
        <v>2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14</v>
      </c>
      <c r="F116" s="71">
        <v>5</v>
      </c>
      <c r="G116" s="46">
        <f t="shared" si="23"/>
        <v>19</v>
      </c>
      <c r="H116" s="78">
        <v>0</v>
      </c>
      <c r="I116" s="76">
        <v>0</v>
      </c>
      <c r="J116" s="46">
        <f t="shared" si="24"/>
        <v>13</v>
      </c>
      <c r="K116" s="72">
        <v>6</v>
      </c>
      <c r="L116" s="22">
        <v>100</v>
      </c>
      <c r="M116" s="65">
        <f t="shared" si="7"/>
        <v>600</v>
      </c>
      <c r="N116" s="17" t="s">
        <v>16</v>
      </c>
      <c r="O116" s="18"/>
      <c r="P116" s="103">
        <f t="shared" si="8"/>
        <v>600</v>
      </c>
      <c r="Q116" s="90">
        <v>13.03</v>
      </c>
      <c r="R116" s="43">
        <f t="shared" si="9"/>
        <v>78.179999999999993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7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5</v>
      </c>
      <c r="F132" s="71">
        <v>10</v>
      </c>
      <c r="G132" s="46">
        <f t="shared" si="23"/>
        <v>15</v>
      </c>
      <c r="H132" s="78">
        <v>0</v>
      </c>
      <c r="I132" s="76">
        <v>0</v>
      </c>
      <c r="J132" s="46">
        <f t="shared" si="24"/>
        <v>11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3">
        <f t="shared" si="8"/>
        <v>240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+'30'!J136</f>
        <v>26</v>
      </c>
      <c r="F136" s="71"/>
      <c r="G136" s="46">
        <f t="shared" si="23"/>
        <v>26</v>
      </c>
      <c r="H136" s="78">
        <v>0</v>
      </c>
      <c r="I136" s="76">
        <v>0</v>
      </c>
      <c r="J136" s="46">
        <f t="shared" si="24"/>
        <v>26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3</v>
      </c>
      <c r="F143" s="71"/>
      <c r="G143" s="46">
        <f t="shared" si="23"/>
        <v>3</v>
      </c>
      <c r="H143" s="78">
        <v>0</v>
      </c>
      <c r="I143" s="76">
        <v>0</v>
      </c>
      <c r="J143" s="46">
        <f t="shared" si="24"/>
        <v>3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32</v>
      </c>
      <c r="F145" s="71"/>
      <c r="G145" s="46">
        <f t="shared" si="23"/>
        <v>32</v>
      </c>
      <c r="H145" s="78">
        <v>0</v>
      </c>
      <c r="I145" s="76">
        <v>0</v>
      </c>
      <c r="J145" s="46">
        <f t="shared" si="24"/>
        <v>32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19</v>
      </c>
      <c r="F146" s="71"/>
      <c r="G146" s="46">
        <f t="shared" si="23"/>
        <v>19</v>
      </c>
      <c r="H146" s="78">
        <v>0</v>
      </c>
      <c r="I146" s="76">
        <v>0</v>
      </c>
      <c r="J146" s="46">
        <f t="shared" si="24"/>
        <v>19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19</v>
      </c>
      <c r="F151" s="71"/>
      <c r="G151" s="46">
        <f t="shared" si="23"/>
        <v>19</v>
      </c>
      <c r="H151" s="78">
        <v>0</v>
      </c>
      <c r="I151" s="76">
        <v>0</v>
      </c>
      <c r="J151" s="46">
        <f t="shared" si="24"/>
        <v>19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11</v>
      </c>
      <c r="F152" s="71"/>
      <c r="G152" s="46">
        <f t="shared" si="23"/>
        <v>11</v>
      </c>
      <c r="H152" s="78">
        <v>0</v>
      </c>
      <c r="I152" s="76">
        <v>0</v>
      </c>
      <c r="J152" s="46">
        <f t="shared" si="24"/>
        <v>11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11</v>
      </c>
      <c r="F158" s="71"/>
      <c r="G158" s="46">
        <f t="shared" si="23"/>
        <v>11</v>
      </c>
      <c r="H158" s="78">
        <v>0</v>
      </c>
      <c r="I158" s="76">
        <v>0</v>
      </c>
      <c r="J158" s="46">
        <f t="shared" si="24"/>
        <v>11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26</v>
      </c>
      <c r="F160" s="71"/>
      <c r="G160" s="46">
        <f t="shared" si="23"/>
        <v>26</v>
      </c>
      <c r="H160" s="78">
        <v>0</v>
      </c>
      <c r="I160" s="76">
        <v>0</v>
      </c>
      <c r="J160" s="46">
        <f t="shared" si="24"/>
        <v>26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23</v>
      </c>
      <c r="F161" s="71"/>
      <c r="G161" s="46">
        <f t="shared" si="23"/>
        <v>23</v>
      </c>
      <c r="H161" s="78">
        <v>0</v>
      </c>
      <c r="I161" s="76">
        <v>0</v>
      </c>
      <c r="J161" s="46">
        <f t="shared" si="24"/>
        <v>23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128</v>
      </c>
      <c r="F163" s="71"/>
      <c r="G163" s="46">
        <f t="shared" si="30"/>
        <v>128</v>
      </c>
      <c r="H163" s="78">
        <v>0</v>
      </c>
      <c r="I163" s="76">
        <v>0</v>
      </c>
      <c r="J163" s="46">
        <f t="shared" si="31"/>
        <v>128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20</v>
      </c>
      <c r="F166" s="71"/>
      <c r="G166" s="46">
        <f t="shared" si="30"/>
        <v>20</v>
      </c>
      <c r="H166" s="78">
        <v>0</v>
      </c>
      <c r="I166" s="76">
        <v>0</v>
      </c>
      <c r="J166" s="46">
        <f t="shared" si="31"/>
        <v>20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18</v>
      </c>
      <c r="F167" s="71"/>
      <c r="G167" s="46">
        <f t="shared" si="30"/>
        <v>18</v>
      </c>
      <c r="H167" s="78">
        <v>0</v>
      </c>
      <c r="I167" s="76">
        <v>0</v>
      </c>
      <c r="J167" s="46">
        <f t="shared" si="31"/>
        <v>18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+'30'!J173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8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19</v>
      </c>
      <c r="F175" s="71">
        <v>10</v>
      </c>
      <c r="G175" s="46">
        <f t="shared" si="30"/>
        <v>29</v>
      </c>
      <c r="H175" s="78">
        <v>0</v>
      </c>
      <c r="I175" s="76">
        <v>0</v>
      </c>
      <c r="J175" s="46">
        <f t="shared" si="31"/>
        <v>28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+'30'!J176</f>
        <v>17</v>
      </c>
      <c r="F176" s="71"/>
      <c r="G176" s="46">
        <f t="shared" si="30"/>
        <v>17</v>
      </c>
      <c r="H176" s="78">
        <v>0</v>
      </c>
      <c r="I176" s="76">
        <v>0</v>
      </c>
      <c r="J176" s="46">
        <f t="shared" si="31"/>
        <v>17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+'30'!J187</f>
        <v>6</v>
      </c>
      <c r="F187" s="71"/>
      <c r="G187" s="46">
        <f>E187+F187</f>
        <v>6</v>
      </c>
      <c r="H187" s="78">
        <v>0</v>
      </c>
      <c r="I187" s="76">
        <v>0</v>
      </c>
      <c r="J187" s="46">
        <f>+G187-H187-K187-I187</f>
        <v>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+'30'!J188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14</v>
      </c>
      <c r="F191" s="71"/>
      <c r="G191" s="46">
        <f t="shared" si="30"/>
        <v>14</v>
      </c>
      <c r="H191" s="78">
        <v>0</v>
      </c>
      <c r="I191" s="76">
        <v>0</v>
      </c>
      <c r="J191" s="46">
        <f t="shared" si="31"/>
        <v>14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4</v>
      </c>
      <c r="K194" s="72">
        <v>9</v>
      </c>
      <c r="L194" s="20">
        <v>120</v>
      </c>
      <c r="M194" s="65">
        <f t="shared" si="34"/>
        <v>1080</v>
      </c>
      <c r="N194" s="17" t="s">
        <v>16</v>
      </c>
      <c r="O194" s="18"/>
      <c r="P194" s="103">
        <f t="shared" si="35"/>
        <v>1080</v>
      </c>
      <c r="Q194" s="90">
        <v>73</v>
      </c>
      <c r="R194" s="43">
        <f t="shared" si="36"/>
        <v>657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26</v>
      </c>
      <c r="F198" s="71">
        <v>4</v>
      </c>
      <c r="G198" s="46">
        <f t="shared" si="30"/>
        <v>30</v>
      </c>
      <c r="H198" s="78">
        <v>0</v>
      </c>
      <c r="I198" s="76">
        <v>0</v>
      </c>
      <c r="J198" s="46">
        <f t="shared" si="31"/>
        <v>27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3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49</v>
      </c>
      <c r="F201" s="71"/>
      <c r="G201" s="46">
        <f t="shared" si="30"/>
        <v>49</v>
      </c>
      <c r="H201" s="78">
        <v>0</v>
      </c>
      <c r="I201" s="76">
        <v>0</v>
      </c>
      <c r="J201" s="46">
        <f t="shared" si="31"/>
        <v>49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43</v>
      </c>
      <c r="F205" s="71"/>
      <c r="G205" s="46">
        <f t="shared" si="30"/>
        <v>43</v>
      </c>
      <c r="H205" s="78">
        <v>0</v>
      </c>
      <c r="I205" s="76">
        <v>0</v>
      </c>
      <c r="J205" s="46">
        <f t="shared" si="31"/>
        <v>39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20</v>
      </c>
      <c r="F216" s="71"/>
      <c r="G216" s="46">
        <f t="shared" si="30"/>
        <v>20</v>
      </c>
      <c r="H216" s="78">
        <v>0</v>
      </c>
      <c r="I216" s="76">
        <v>0</v>
      </c>
      <c r="J216" s="46">
        <f t="shared" si="31"/>
        <v>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7</v>
      </c>
      <c r="F217" s="71"/>
      <c r="G217" s="46">
        <f t="shared" si="30"/>
        <v>7</v>
      </c>
      <c r="H217" s="78">
        <v>0</v>
      </c>
      <c r="I217" s="76">
        <v>0</v>
      </c>
      <c r="J217" s="46">
        <f t="shared" si="31"/>
        <v>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1438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1439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1442</v>
      </c>
      <c r="D244" s="10" t="s">
        <v>566</v>
      </c>
      <c r="E244" s="64">
        <f>+'30'!J244</f>
        <v>1</v>
      </c>
      <c r="F244" s="71"/>
      <c r="G244" s="46">
        <f t="shared" si="47"/>
        <v>1</v>
      </c>
      <c r="H244" s="78">
        <v>0</v>
      </c>
      <c r="I244" s="76">
        <v>0</v>
      </c>
      <c r="J244" s="46">
        <f t="shared" si="48"/>
        <v>1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1443</v>
      </c>
      <c r="D245" s="10" t="s">
        <v>566</v>
      </c>
      <c r="E245" s="64">
        <f>+'30'!J245</f>
        <v>0</v>
      </c>
      <c r="F245" s="71">
        <v>21</v>
      </c>
      <c r="G245" s="46">
        <f t="shared" si="47"/>
        <v>21</v>
      </c>
      <c r="H245" s="78">
        <v>0</v>
      </c>
      <c r="I245" s="76">
        <v>0</v>
      </c>
      <c r="J245" s="46">
        <f t="shared" si="48"/>
        <v>0</v>
      </c>
      <c r="K245" s="72">
        <v>21</v>
      </c>
      <c r="L245" s="20">
        <v>250</v>
      </c>
      <c r="M245" s="65">
        <f t="shared" si="49"/>
        <v>5250</v>
      </c>
      <c r="N245" s="17" t="s">
        <v>16</v>
      </c>
      <c r="O245" s="18"/>
      <c r="P245" s="103">
        <f t="shared" si="50"/>
        <v>5250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4895.72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17605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4740</v>
      </c>
      <c r="O264" s="2">
        <v>250</v>
      </c>
      <c r="P264" s="2">
        <v>140</v>
      </c>
      <c r="Q264" s="2">
        <v>430</v>
      </c>
      <c r="R264" s="2">
        <v>280</v>
      </c>
      <c r="S264" s="2">
        <v>250</v>
      </c>
      <c r="T264" s="2">
        <v>250</v>
      </c>
      <c r="U264" s="2">
        <v>60</v>
      </c>
      <c r="V264" s="2">
        <v>110</v>
      </c>
      <c r="W264" s="2">
        <v>300</v>
      </c>
      <c r="X264" s="2">
        <v>250</v>
      </c>
      <c r="Y264" s="2">
        <v>850</v>
      </c>
      <c r="Z264" s="2">
        <v>1570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5820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7030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7030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2024-12-24T06:17:20Z</cp:lastPrinted>
  <dcterms:created xsi:type="dcterms:W3CDTF">2023-12-01T06:41:03Z</dcterms:created>
  <dcterms:modified xsi:type="dcterms:W3CDTF">2025-01-02T06:20:11Z</dcterms:modified>
</cp:coreProperties>
</file>